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F&amp;O)'!$R$1:$R$318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6" l="1"/>
  <c r="K107" i="6"/>
  <c r="M107" i="6" s="1"/>
  <c r="K114" i="6"/>
  <c r="M114" i="6" s="1"/>
  <c r="K115" i="6"/>
  <c r="M115" i="6" s="1"/>
  <c r="K112" i="6"/>
  <c r="M112" i="6" s="1"/>
  <c r="K111" i="6"/>
  <c r="M111" i="6" s="1"/>
  <c r="K110" i="6"/>
  <c r="M110" i="6" s="1"/>
  <c r="K109" i="6"/>
  <c r="M109" i="6" s="1"/>
  <c r="L75" i="6"/>
  <c r="K75" i="6"/>
  <c r="M75" i="6" s="1"/>
  <c r="L77" i="6"/>
  <c r="K77" i="6"/>
  <c r="M77" i="6" s="1"/>
  <c r="L76" i="6"/>
  <c r="K76" i="6"/>
  <c r="L71" i="6"/>
  <c r="K71" i="6"/>
  <c r="L50" i="6"/>
  <c r="K50" i="6"/>
  <c r="M50" i="6" s="1"/>
  <c r="L46" i="6"/>
  <c r="K46" i="6"/>
  <c r="M46" i="6" s="1"/>
  <c r="L45" i="6"/>
  <c r="K45" i="6"/>
  <c r="M45" i="6" s="1"/>
  <c r="L11" i="6"/>
  <c r="M11" i="6" s="1"/>
  <c r="K11" i="6"/>
  <c r="M71" i="6" l="1"/>
  <c r="M76" i="6"/>
  <c r="K106" i="6"/>
  <c r="M106" i="6" s="1"/>
  <c r="K105" i="6"/>
  <c r="M105" i="6" s="1"/>
  <c r="K104" i="6"/>
  <c r="M104" i="6" s="1"/>
  <c r="L74" i="6"/>
  <c r="K74" i="6"/>
  <c r="L51" i="6"/>
  <c r="K51" i="6"/>
  <c r="L22" i="6"/>
  <c r="K22" i="6"/>
  <c r="M22" i="6" l="1"/>
  <c r="M74" i="6"/>
  <c r="M51" i="6"/>
  <c r="K103" i="6"/>
  <c r="M103" i="6" s="1"/>
  <c r="K102" i="6"/>
  <c r="M102" i="6" s="1"/>
  <c r="P23" i="6"/>
  <c r="P24" i="6"/>
  <c r="L73" i="6" l="1"/>
  <c r="K73" i="6"/>
  <c r="L72" i="6"/>
  <c r="K72" i="6"/>
  <c r="K97" i="6"/>
  <c r="M97" i="6" s="1"/>
  <c r="K315" i="6"/>
  <c r="L315" i="6" s="1"/>
  <c r="L43" i="6"/>
  <c r="K43" i="6"/>
  <c r="M43" i="6" s="1"/>
  <c r="L10" i="6"/>
  <c r="K10" i="6"/>
  <c r="M73" i="6" l="1"/>
  <c r="M10" i="6"/>
  <c r="M72" i="6"/>
  <c r="K99" i="6"/>
  <c r="M99" i="6" s="1"/>
  <c r="K100" i="6"/>
  <c r="M100" i="6" s="1"/>
  <c r="K101" i="6"/>
  <c r="M101" i="6" s="1"/>
  <c r="M96" i="6"/>
  <c r="K95" i="6"/>
  <c r="M95" i="6" s="1"/>
  <c r="L70" i="6"/>
  <c r="K70" i="6"/>
  <c r="L47" i="6"/>
  <c r="K47" i="6"/>
  <c r="L44" i="6"/>
  <c r="K44" i="6"/>
  <c r="M44" i="6" l="1"/>
  <c r="M70" i="6"/>
  <c r="M47" i="6"/>
  <c r="K98" i="6"/>
  <c r="M98" i="6" s="1"/>
  <c r="L69" i="6" l="1"/>
  <c r="K69" i="6"/>
  <c r="M69" i="6" l="1"/>
  <c r="L68" i="6"/>
  <c r="K68" i="6"/>
  <c r="K92" i="6"/>
  <c r="M92" i="6" s="1"/>
  <c r="K90" i="6"/>
  <c r="M90" i="6" s="1"/>
  <c r="M68" i="6" l="1"/>
  <c r="L42" i="6"/>
  <c r="K42" i="6"/>
  <c r="L65" i="6"/>
  <c r="K65" i="6"/>
  <c r="K94" i="6"/>
  <c r="M94" i="6" s="1"/>
  <c r="L124" i="6"/>
  <c r="K124" i="6"/>
  <c r="M42" i="6" l="1"/>
  <c r="M124" i="6"/>
  <c r="M65" i="6"/>
  <c r="L14" i="6"/>
  <c r="K14" i="6"/>
  <c r="P19" i="6"/>
  <c r="P20" i="6"/>
  <c r="L67" i="6"/>
  <c r="K67" i="6"/>
  <c r="K87" i="6"/>
  <c r="M87" i="6" s="1"/>
  <c r="M14" i="6" l="1"/>
  <c r="M67" i="6"/>
  <c r="K93" i="6"/>
  <c r="M93" i="6" s="1"/>
  <c r="P18" i="6" l="1"/>
  <c r="P17" i="6"/>
  <c r="L63" i="6"/>
  <c r="K64" i="6"/>
  <c r="K63" i="6"/>
  <c r="K62" i="6"/>
  <c r="L62" i="6"/>
  <c r="L66" i="6"/>
  <c r="K66" i="6"/>
  <c r="L61" i="6"/>
  <c r="K61" i="6"/>
  <c r="M62" i="6" l="1"/>
  <c r="M63" i="6"/>
  <c r="M66" i="6"/>
  <c r="M61" i="6"/>
  <c r="K91" i="6" l="1"/>
  <c r="M91" i="6" s="1"/>
  <c r="K86" i="6"/>
  <c r="M86" i="6" s="1"/>
  <c r="L41" i="6"/>
  <c r="K41" i="6"/>
  <c r="L37" i="6"/>
  <c r="K37" i="6"/>
  <c r="M37" i="6" l="1"/>
  <c r="M41" i="6"/>
  <c r="L40" i="6"/>
  <c r="K40" i="6"/>
  <c r="L35" i="6"/>
  <c r="K35" i="6"/>
  <c r="L13" i="6"/>
  <c r="K13" i="6"/>
  <c r="L12" i="6"/>
  <c r="K12" i="6"/>
  <c r="L16" i="6"/>
  <c r="K16" i="6"/>
  <c r="L36" i="6"/>
  <c r="K36" i="6"/>
  <c r="K89" i="6"/>
  <c r="M89" i="6" s="1"/>
  <c r="K88" i="6"/>
  <c r="M88" i="6" s="1"/>
  <c r="M13" i="6" l="1"/>
  <c r="M16" i="6"/>
  <c r="M12" i="6"/>
  <c r="M40" i="6"/>
  <c r="M35" i="6"/>
  <c r="M36" i="6"/>
  <c r="L39" i="6"/>
  <c r="K39" i="6"/>
  <c r="L38" i="6"/>
  <c r="K38" i="6"/>
  <c r="K85" i="6"/>
  <c r="M85" i="6" s="1"/>
  <c r="M39" i="6" l="1"/>
  <c r="M38" i="6"/>
  <c r="L15" i="6"/>
  <c r="K15" i="6"/>
  <c r="M15" i="6" l="1"/>
  <c r="K304" i="6" l="1"/>
  <c r="L304" i="6" s="1"/>
  <c r="K310" i="6" l="1"/>
  <c r="L310" i="6" s="1"/>
  <c r="K293" i="6" l="1"/>
  <c r="L293" i="6" s="1"/>
  <c r="K307" i="6" l="1"/>
  <c r="L307" i="6" s="1"/>
  <c r="K299" i="6" l="1"/>
  <c r="L299" i="6" s="1"/>
  <c r="K309" i="6" l="1"/>
  <c r="L309" i="6" s="1"/>
  <c r="H305" i="6" l="1"/>
  <c r="K305" i="6" l="1"/>
  <c r="L305" i="6" s="1"/>
  <c r="K294" i="6"/>
  <c r="L294" i="6" s="1"/>
  <c r="K284" i="6"/>
  <c r="L284" i="6" s="1"/>
  <c r="K300" i="6" l="1"/>
  <c r="L300" i="6" s="1"/>
  <c r="K301" i="6" l="1"/>
  <c r="L301" i="6" s="1"/>
  <c r="K298" i="6" l="1"/>
  <c r="L298" i="6" s="1"/>
  <c r="K277" i="6"/>
  <c r="L277" i="6" s="1"/>
  <c r="K297" i="6"/>
  <c r="L297" i="6" s="1"/>
  <c r="K296" i="6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6" i="6"/>
  <c r="L276" i="6" s="1"/>
  <c r="K275" i="6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F266" i="6"/>
  <c r="K266" i="6" s="1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5" i="6"/>
  <c r="L245" i="6" s="1"/>
  <c r="F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4" i="6"/>
  <c r="L214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H195" i="6"/>
  <c r="K195" i="6" s="1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H161" i="6"/>
  <c r="K161" i="6" s="1"/>
  <c r="L161" i="6" s="1"/>
  <c r="F160" i="6"/>
  <c r="K160" i="6" s="1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<sst xmlns="http://schemas.openxmlformats.org/spreadsheetml/2006/main" count="2905" uniqueCount="1151">
  <si>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</si>
  <si>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</si>
  <si>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</si>
  <si>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</si>
  <si>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</si>
  <si>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</si>
  <si>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</si>
  <si>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</si>
  <si>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</si>
  <si>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</si>
  <si>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</si>
  <si>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</si>
  <si>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</si>
  <si>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</si>
  <si>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</si>
  <si>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</si>
  <si>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</si>
  <si>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</si>
  <si>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</si>
  <si>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</si>
  <si>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</si>
  <si>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</si>
  <si>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</si>
  <si>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</si>
  <si>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</si>
  <si>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</si>
  <si>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</si>
  <si>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</si>
  <si>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</si>
  <si>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</si>
  <si>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</si>
  <si>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</si>
  <si>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</si>
  <si>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</si>
  <si>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</si>
  <si>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</si>
  <si>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</si>
  <si>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</si>
  <si>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</si>
  <si>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</si>
  <si>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</si>
  <si>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</si>
  <si>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</si>
  <si>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</si>
  <si>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</si>
  <si>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</si>
  <si>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</si>
  <si>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</si>
  <si>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</si>
  <si>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</si>
  <si>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</si>
  <si>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</si>
  <si>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</si>
  <si>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</si>
  <si>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</si>
  <si>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</si>
  <si>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</si>
  <si>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</si>
  <si>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</si>
  <si>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</si>
  <si>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</si>
  <si>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</si>
  <si>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</si>
  <si>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</si>
  <si>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</si>
  <si>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</si>
  <si>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</si>
  <si>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</si>
  <si>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</si>
  <si>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</si>
  <si>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</si>
  <si>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</si>
  <si>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</si>
  <si>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</si>
  <si>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</si>
  <si>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</si>
  <si>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</si>
  <si>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</si>
  <si>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</si>
  <si>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</si>
  <si>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</si>
  <si>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</si>
  <si>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</si>
  <si>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</si>
  <si>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</si>
  <si>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</si>
  <si>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</si>
  <si>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</si>
  <si>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</si>
  <si>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</si>
  <si>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</si>
  <si>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</si>
  <si>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</si>
  <si>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</si>
  <si>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</si>
  <si>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</si>
  <si>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</si>
  <si>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</si>
  <si>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</si>
  <si>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</si>
  <si>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</si>
  <si>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</si>
  <si>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</si>
  <si>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</si>
  <si>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</si>
  <si>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</si>
  <si>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</si>
  <si>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</si>
  <si>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</si>
  <si>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</si>
  <si>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</si>
  <si>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</si>
  <si>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</si>
  <si>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</si>
  <si>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</si>
  <si>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</si>
  <si>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</si>
  <si>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</si>
  <si>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</si>
  <si>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</si>
  <si>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</si>
  <si>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</si>
  <si>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</si>
  <si>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</si>
  <si>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</si>
  <si>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</si>
  <si>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</si>
  <si>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</si>
  <si>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</si>
  <si>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</si>
  <si>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</si>
  <si>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</si>
  <si>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</si>
  <si>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</si>
  <si>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</si>
  <si>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</si>
  <si>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</si>
  <si>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</si>
  <si>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</si>
  <si>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</si>
  <si>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</si>
  <si>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</si>
  <si>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</si>
  <si>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</si>
  <si>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</si>
  <si>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</si>
  <si>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</si>
  <si>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</si>
  <si>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</si>
  <si>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</si>
  <si>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</si>
  <si>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</si>
  <si>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</si>
  <si>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</si>
  <si>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</si>
  <si>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</si>
  <si>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</si>
  <si>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</si>
  <si>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</si>
  <si>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</si>
  <si>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</si>
  <si>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</si>
  <si>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</si>
  <si>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</si>
  <si>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</si>
  <si>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</si>
  <si>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</si>
  <si>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</si>
  <si>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</si>
  <si>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</si>
  <si>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</si>
  <si>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</si>
  <si>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</si>
  <si>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</si>
  <si>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</si>
  <si>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</si>
  <si>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</si>
  <si>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</si>
  <si>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</si>
  <si>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</si>
  <si>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</si>
  <si>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</si>
  <si>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</si>
  <si>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</si>
  <si>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</si>
  <si>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</si>
  <si>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</si>
  <si>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</si>
  <si>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</si>
  <si>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</si>
  <si>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</si>
  <si>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</si>
  <si>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</si>
  <si>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</si>
  <si>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</si>
  <si>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</si>
  <si>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</si>
  <si>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</si>
  <si>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</si>
  <si>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</si>
  <si>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</si>
  <si>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</si>
  <si>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</si>
  <si>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</si>
  <si>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</si>
  <si>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</si>
  <si>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</si>
  <si>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</si>
  <si>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</si>
  <si>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</si>
  <si>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</si>
  <si>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</si>
  <si>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</si>
  <si>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</si>
  <si>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</si>
  <si>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</si>
  <si>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</si>
  <si>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</si>
  <si>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</si>
  <si>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</si>
  <si>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</si>
  <si>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</si>
  <si>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</si>
  <si>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</si>
  <si>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</si>
  <si>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</si>
  <si>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</si>
  <si>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</si>
  <si>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</si>
  <si>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</si>
  <si>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</si>
  <si>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</si>
  <si>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</si>
  <si>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</si>
  <si>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</si>
  <si>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</si>
  <si>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</si>
  <si>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</si>
  <si>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</si>
  <si>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</si>
  <si>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</si>
  <si>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</si>
  <si>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</si>
  <si>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</si>
  <si>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</si>
  <si>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</si>
  <si>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</si>
  <si>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</si>
  <si>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</si>
  <si>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</si>
  <si>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</si>
  <si>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</si>
  <si>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</si>
  <si>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</si>
  <si>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</si>
  <si>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</si>
  <si>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</si>
  <si>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</si>
  <si>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</si>
  <si>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</si>
  <si>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</si>
  <si>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</si>
  <si>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</si>
  <si>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</si>
  <si>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</si>
  <si>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</si>
  <si>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</si>
  <si>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</si>
  <si>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</si>
  <si>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</si>
  <si>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</si>
  <si>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</si>
  <si>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</si>
  <si>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</si>
  <si>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</si>
  <si>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</si>
  <si>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</si>
  <si>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</si>
  <si>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</si>
  <si>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</si>
  <si>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</si>
  <si>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</si>
  <si>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</si>
  <si>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</si>
  <si>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</si>
  <si>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</si>
  <si>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</si>
  <si>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</si>
  <si>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</si>
  <si>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</si>
  <si>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</si>
  <si>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</si>
  <si>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</si>
  <si>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</si>
  <si>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</si>
  <si>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</si>
  <si>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</si>
  <si>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</si>
  <si>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</si>
  <si>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</si>
  <si>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</si>
  <si>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</si>
  <si>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</si>
  <si>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</si>
  <si>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</si>
  <si>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</si>
  <si>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</si>
  <si>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</si>
  <si>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</si>
  <si>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</si>
  <si>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</si>
  <si>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</si>
  <si>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</si>
  <si>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</si>
  <si>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</si>
  <si>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</si>
  <si>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</si>
  <si>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</si>
  <si>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</si>
  <si>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</si>
  <si>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</si>
  <si>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</si>
  <si>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</si>
  <si>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</si>
  <si>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</si>
  <si>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</si>
  <si>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</si>
  <si>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</si>
  <si>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</si>
  <si>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</si>
  <si>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</si>
  <si>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</si>
  <si>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</si>
  <si>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</si>
  <si>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</si>
  <si>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</si>
  <si>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</si>
  <si>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</si>
  <si>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</si>
  <si>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</si>
  <si>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</si>
  <si>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</si>
  <si>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</si>
  <si>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</si>
  <si>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</si>
  <si>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</si>
  <si>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</si>
  <si>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</si>
  <si>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</si>
  <si>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</si>
  <si>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</si>
  <si>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</si>
  <si>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</si>
  <si>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</si>
  <si>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</si>
  <si>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</si>
  <si>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</si>
  <si>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</si>
  <si>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</si>
  <si>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</si>
  <si>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</si>
  <si>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</si>
  <si>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</si>
  <si>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</si>
  <si>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</si>
  <si>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</si>
  <si>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</si>
  <si>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</si>
  <si>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</si>
  <si>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</si>
  <si>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</si>
  <si>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</si>
  <si>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</si>
  <si>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</si>
  <si>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</si>
  <si>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</si>
  <si>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</si>
  <si>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</si>
  <si>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</si>
  <si>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</si>
  <si>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</si>
  <si>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</si>
  <si>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</si>
  <si>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</si>
  <si>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</si>
  <si>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</si>
  <si>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</si>
  <si>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</si>
  <si>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</si>
  <si>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</si>
  <si>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</si>
  <si>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</si>
  <si>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</si>
  <si>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</si>
  <si>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</si>
  <si>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</si>
  <si>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</si>
  <si>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</si>
  <si>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</si>
  <si>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</si>
  <si>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</si>
  <si>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</si>
  <si>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</si>
  <si>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</si>
  <si>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</si>
  <si>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</si>
  <si>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</si>
  <si>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</si>
  <si>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</si>
  <si>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</si>
  <si>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</si>
  <si>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</si>
  <si>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</si>
  <si>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</si>
  <si>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</si>
  <si>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</si>
  <si>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</si>
  <si>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</si>
  <si>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</si>
  <si>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</si>
  <si>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</si>
  <si>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</si>
  <si>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</si>
  <si>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</si>
  <si>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</si>
  <si>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</si>
  <si>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</si>
  <si>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</si>
  <si>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</si>
  <si>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</si>
  <si>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</si>
  <si>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</si>
  <si>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</si>
  <si>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</si>
  <si>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</si>
  <si>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</si>
  <si>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</si>
  <si>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</si>
  <si>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</si>
  <si>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</si>
  <si>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</si>
  <si>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</si>
  <si>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</si>
  <si>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</si>
  <si>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</si>
  <si>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</si>
  <si>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</si>
  <si>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</si>
  <si>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</si>
  <si>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</si>
  <si>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</si>
  <si>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</si>
  <si>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</si>
  <si>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</si>
  <si>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</si>
  <si>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</si>
  <si>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</si>
  <si>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</si>
  <si>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</si>
  <si>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</si>
  <si>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</si>
  <si>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</si>
  <si>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</si>
  <si>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</si>
  <si>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</si>
  <si>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</si>
  <si>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</si>
  <si>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</si>
  <si>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</si>
  <si>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</si>
  <si>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</si>
  <si>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</si>
  <si>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</si>
  <si>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</si>
  <si>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</si>
  <si>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</si>
  <si>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</si>
  <si>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</si>
  <si>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</si>
  <si>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</si>
  <si>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</si>
  <si>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</si>
  <si>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</si>
  <si>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</si>
  <si>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</si>
  <si>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</si>
  <si>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</si>
  <si>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</si>
  <si>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</si>
  <si>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</si>
  <si>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</si>
  <si>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</si>
  <si>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</si>
  <si>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</si>
  <si>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</si>
  <si>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</si>
  <si>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</si>
  <si>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</si>
  <si>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</si>
  <si>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</si>
  <si>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</si>
  <si>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</si>
  <si>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</si>
  <si>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</si>
  <si>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</si>
  <si>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</si>
  <si>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</si>
  <si>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</si>
  <si>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</si>
  <si>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</si>
  <si>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</si>
  <si>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</si>
  <si>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</si>
  <si>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</si>
  <si>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</si>
  <si>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</si>
  <si>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</si>
  <si>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</si>
  <si>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</si>
  <si>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</si>
  <si>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</si>
  <si>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</si>
  <si>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</si>
  <si>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</si>
  <si>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</si>
  <si>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</si>
  <si>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</si>
  <si>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</si>
  <si>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</si>
  <si>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</si>
  <si>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</si>
  <si>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</si>
  <si>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</si>
  <si>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</si>
  <si>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</si>
  <si>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</si>
  <si>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</si>
  <si>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</si>
  <si>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</si>
  <si>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</si>
  <si>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</si>
  <si>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</si>
  <si>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</si>
  <si>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</si>
  <si>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</si>
  <si>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</si>
  <si>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</si>
  <si>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</si>
  <si>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</si>
  <si>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</si>
  <si>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</si>
  <si>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</si>
  <si>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</si>
  <si>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</si>
  <si>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</si>
  <si>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</si>
  <si>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</si>
  <si>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</si>
  <si>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</si>
  <si>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</si>
  <si>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</si>
  <si>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</si>
  <si>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</si>
  <si>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</si>
  <si>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</si>
  <si>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</si>
  <si>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</si>
  <si>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</si>
  <si>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</si>
  <si>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</si>
  <si>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</si>
  <si>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</si>
  <si>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</si>
  <si>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</si>
  <si>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</si>
  <si>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</si>
  <si>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</si>
  <si>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</si>
  <si>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</si>
  <si>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</si>
  <si>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</si>
  <si>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</si>
  <si>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</si>
  <si>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</si>
  <si>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</si>
  <si>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</si>
  <si>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</si>
  <si>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</si>
  <si>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</si>
  <si>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</si>
  <si>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</si>
  <si>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</si>
  <si>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</si>
  <si>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</si>
  <si>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</si>
  <si>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</si>
  <si>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</si>
  <si>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</si>
  <si>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</si>
  <si>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</si>
  <si>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</si>
  <si>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</si>
  <si>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</si>
  <si>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</si>
  <si>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</si>
  <si>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</si>
  <si>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</si>
  <si>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</si>
  <si>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</si>
  <si>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</si>
  <si>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</si>
  <si>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</si>
  <si>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</si>
  <si>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</si>
  <si>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</si>
  <si>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</si>
  <si>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</si>
  <si>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</si>
  <si>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</si>
  <si>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</si>
  <si>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</si>
  <si>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</si>
  <si>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</si>
  <si>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</si>
  <si>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</si>
  <si>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</si>
  <si>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</si>
  <si>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</si>
  <si>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</si>
  <si>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</si>
  <si>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</si>
  <si>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</si>
  <si>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</si>
  <si>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</si>
  <si>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</si>
  <si>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</si>
  <si>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</si>
  <si>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</si>
  <si>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</si>
  <si>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</si>
  <si>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</si>
  <si>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</si>
  <si>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</si>
  <si>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</si>
  <si>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</si>
  <si>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</si>
  <si>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</si>
  <si>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</si>
  <si>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</si>
  <si>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</si>
  <si>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</si>
  <si>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</si>
  <si>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</si>
  <si>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</si>
  <si>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</si>
  <si>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</si>
  <si>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</si>
  <si>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</si>
  <si>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</si>
  <si>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</si>
  <si>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</si>
  <si>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</si>
  <si>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</si>
  <si>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</si>
  <si>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</si>
  <si>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</si>
  <si>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</si>
  <si>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</si>
  <si>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</si>
  <si>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</si>
  <si>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</si>
  <si>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</si>
  <si>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</si>
  <si>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</si>
  <si>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</si>
  <si>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</si>
  <si>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</si>
  <si>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</si>
  <si>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</si>
  <si>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</si>
  <si>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</si>
  <si>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</si>
  <si>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</si>
  <si>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</si>
  <si>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</si>
  <si>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</si>
  <si>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</si>
  <si>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</si>
  <si>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</si>
  <si>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</si>
  <si>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</si>
  <si>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</si>
  <si>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</si>
  <si>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</si>
  <si>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</si>
  <si>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</si>
  <si>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</si>
  <si>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</si>
  <si>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</si>
  <si>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</si>
  <si>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</si>
  <si>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</si>
  <si>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</si>
  <si>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</si>
  <si>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</si>
  <si>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</si>
  <si>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</si>
  <si>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</si>
  <si>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</si>
  <si>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</si>
  <si>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</si>
  <si>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</si>
  <si>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</si>
  <si>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</si>
  <si>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</si>
  <si>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</si>
  <si>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</si>
  <si>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</si>
  <si>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</si>
  <si>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</si>
  <si>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</si>
  <si>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</si>
  <si>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</si>
  <si>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</si>
  <si>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</si>
  <si>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</si>
  <si>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</si>
  <si>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</si>
  <si>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</si>
  <si>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</si>
  <si>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</si>
  <si>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</si>
  <si>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</si>
  <si>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</si>
  <si>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</si>
  <si>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</si>
  <si>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</si>
  <si>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</si>
  <si>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</si>
  <si>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</si>
  <si>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</si>
  <si>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</si>
  <si>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</si>
  <si>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</si>
  <si>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</si>
  <si>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</si>
  <si>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</si>
  <si>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</si>
  <si>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</si>
  <si>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</si>
  <si>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</si>
  <si>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</si>
  <si>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</si>
  <si>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</si>
  <si>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</si>
  <si>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</si>
  <si>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</si>
  <si>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</si>
  <si>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</si>
  <si>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</si>
  <si>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</si>
  <si>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</si>
  <si>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</si>
  <si>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</si>
  <si>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</si>
  <si>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</si>
  <si>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</si>
  <si>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</si>
  <si>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</si>
  <si>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</si>
  <si>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</si>
  <si>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</si>
  <si>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</si>
  <si>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</si>
  <si>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</si>
  <si>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</si>
  <si>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</si>
  <si>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</si>
  <si>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</si>
  <si>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</si>
  <si>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</si>
  <si>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</si>
  <si>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</si>
  <si>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</si>
  <si>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</si>
  <si>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</si>
  <si>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</si>
  <si>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</si>
  <si>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</si>
  <si>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</si>
  <si>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</si>
  <si>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</si>
  <si>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</si>
  <si>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</si>
  <si>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</si>
  <si>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</si>
  <si>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</si>
  <si>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</si>
  <si>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</si>
  <si>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</si>
  <si>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</si>
  <si>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</si>
  <si>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</si>
  <si>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</si>
  <si>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</si>
  <si>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</si>
  <si>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</si>
  <si>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</si>
  <si>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</si>
  <si>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</si>
  <si>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</si>
  <si>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</si>
  <si>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</si>
  <si>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</si>
  <si>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</si>
  <si>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</si>
  <si>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</si>
  <si>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</si>
  <si>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</si>
  <si>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</si>
  <si>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</si>
  <si>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</si>
  <si>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</si>
  <si>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</si>
  <si>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</si>
  <si>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</si>
  <si>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</si>
  <si>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</si>
  <si>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</si>
  <si>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</si>
  <si>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</si>
  <si>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</si>
  <si>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</si>
  <si>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</si>
  <si>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</si>
  <si>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</si>
  <si>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</si>
  <si>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</si>
  <si>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</si>
  <si>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</si>
  <si>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</si>
  <si>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</si>
  <si>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</si>
  <si>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</si>
  <si>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</si>
  <si>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</si>
  <si>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</si>
  <si>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</si>
  <si>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</si>
  <si>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</si>
  <si>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</si>
  <si>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</si>
  <si>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</si>
  <si>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</si>
  <si>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</si>
  <si>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</si>
  <si>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</si>
  <si>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</si>
  <si>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</si>
  <si>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</si>
  <si>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</si>
  <si>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</si>
  <si>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</si>
  <si>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</si>
  <si>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</si>
  <si>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</si>
  <si>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</si>
  <si>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</si>
  <si>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3300-3400</t>
  </si>
  <si>
    <t>360ONE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</si>
  <si>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</si>
  <si>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</si>
  <si>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</si>
  <si>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</si>
  <si>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</si>
  <si>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</si>
  <si>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</si>
  <si>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</si>
  <si>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</si>
  <si>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</si>
  <si>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</si>
  <si>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</si>
  <si>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</si>
  <si>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</si>
  <si>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</si>
  <si>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</si>
  <si>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</si>
  <si>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</si>
  <si>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</si>
  <si>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</si>
  <si>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</si>
  <si>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</si>
  <si>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</si>
  <si>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</si>
  <si>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</si>
  <si>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</si>
  <si>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</si>
  <si>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</si>
  <si>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</si>
  <si>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</si>
  <si>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</si>
  <si>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</si>
  <si>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</si>
  <si>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</si>
  <si>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</si>
  <si>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</si>
  <si>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</si>
  <si>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</si>
  <si>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</si>
  <si>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</si>
  <si>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</si>
  <si>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</si>
  <si>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</si>
  <si>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</si>
  <si>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</si>
  <si>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</si>
  <si>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</si>
  <si>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</si>
  <si>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</si>
  <si>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</si>
  <si>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</si>
  <si>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</si>
  <si>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</si>
  <si>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</si>
  <si>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</si>
  <si>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</si>
  <si>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</si>
  <si>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</si>
  <si>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</si>
  <si>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</si>
  <si>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</si>
  <si>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</si>
  <si>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</si>
  <si>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</si>
  <si>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</si>
  <si>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</si>
  <si>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</si>
  <si>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</si>
  <si>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</si>
  <si>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</si>
  <si>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</si>
  <si>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</si>
  <si>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MARUTI 8700 CE APR</t>
  </si>
  <si>
    <t>160-200</t>
  </si>
  <si>
    <t>Profit of Rs.24.5/-</t>
  </si>
  <si>
    <t>112-116</t>
  </si>
  <si>
    <t>170-220</t>
  </si>
  <si>
    <t>BANKNIFTY 42500 CE 27-APR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</si>
  <si>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</si>
  <si>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</si>
  <si>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</si>
  <si>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</si>
  <si>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</si>
  <si>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</si>
  <si>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</si>
  <si>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</si>
  <si>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930-950</t>
  </si>
  <si>
    <t>Profit of Rs.30.5/-</t>
  </si>
  <si>
    <t>Profit of Rs.5.75/-</t>
  </si>
  <si>
    <t>Loss of Rs.3.25/-</t>
  </si>
  <si>
    <t>3400-3430</t>
  </si>
  <si>
    <t>M&amp;M APR FUT</t>
  </si>
  <si>
    <t>1240-1250</t>
  </si>
  <si>
    <t>Loss of Rs.100/-</t>
  </si>
  <si>
    <t>Profit of Rs.8.5/-</t>
  </si>
  <si>
    <t>Profit of Rs.7.5/-</t>
  </si>
  <si>
    <t>Loss of Rs.5.1/-</t>
  </si>
  <si>
    <t>ICICIBANK 900 CE APR</t>
  </si>
  <si>
    <t>20-25</t>
  </si>
  <si>
    <t xml:space="preserve">MARUTI 8700 CE APR </t>
  </si>
  <si>
    <t>325-330</t>
  </si>
  <si>
    <t>RELIANCE 2360 CE APR</t>
  </si>
  <si>
    <t>45-55</t>
  </si>
  <si>
    <t>Loss of Rs.46.5/-</t>
  </si>
  <si>
    <t>1570-1600</t>
  </si>
  <si>
    <t>Profit of Rs.16/-</t>
  </si>
  <si>
    <t>ULTRACEMCO 7400 PE APR</t>
  </si>
  <si>
    <t>10-1.0</t>
  </si>
  <si>
    <t>2450-2500</t>
  </si>
  <si>
    <t>43.5-44</t>
  </si>
  <si>
    <t>NIFTY 17750 CE 27-APR</t>
  </si>
  <si>
    <t>90-110</t>
  </si>
  <si>
    <t>4100-4200</t>
  </si>
  <si>
    <t>TRENT MAY FUT</t>
  </si>
  <si>
    <t>1425-1445</t>
  </si>
  <si>
    <t xml:space="preserve">ULTRACEMCO MAY FUT </t>
  </si>
  <si>
    <t>7600-7650</t>
  </si>
  <si>
    <t>Loss of Rs.52/-</t>
  </si>
  <si>
    <t>Profit of Rs.1.15/-</t>
  </si>
  <si>
    <t>239-240</t>
  </si>
  <si>
    <t>248-252</t>
  </si>
  <si>
    <t>Profit of Rs.32/-</t>
  </si>
  <si>
    <t>1230-1240</t>
  </si>
  <si>
    <t>Profit of Rs.65/</t>
  </si>
  <si>
    <t>Profit of Rs.7/-</t>
  </si>
  <si>
    <t>SANGITABEN GOPIKUMAR KHANT</t>
  </si>
  <si>
    <t>1640-1715</t>
  </si>
  <si>
    <t>1900-2000</t>
  </si>
  <si>
    <t>Profit of Rs.19.5/-</t>
  </si>
  <si>
    <t xml:space="preserve">Part Booked </t>
  </si>
  <si>
    <t>Profit of Rs.0.5/-</t>
  </si>
  <si>
    <t>Profit of Rs.95/-</t>
  </si>
  <si>
    <t>377-379</t>
  </si>
  <si>
    <t>390-400</t>
  </si>
  <si>
    <t>TITAN MAY FUT</t>
  </si>
  <si>
    <t>2690-2730</t>
  </si>
  <si>
    <t>GUJGASLTD MAY FUT</t>
  </si>
  <si>
    <t>AXISBANK MAY FUT</t>
  </si>
  <si>
    <t>900-910</t>
  </si>
  <si>
    <t>VIVANTA</t>
  </si>
  <si>
    <t>PARTH HEMANT PARIKH</t>
  </si>
  <si>
    <t>755-790</t>
  </si>
  <si>
    <t>850-900</t>
  </si>
  <si>
    <t>FINNIFTY 19000 CE 2-MAY</t>
  </si>
  <si>
    <t>120-160</t>
  </si>
  <si>
    <t>Profit of Rs.20.5/-</t>
  </si>
  <si>
    <t>NIFTY 17800 PE 27-APR</t>
  </si>
  <si>
    <t>70-100</t>
  </si>
  <si>
    <t>Profit of Rs.18/-</t>
  </si>
  <si>
    <t>TRANSPACT</t>
  </si>
  <si>
    <t>SILVER LINE VENTURES PRIVATE LIMITED</t>
  </si>
  <si>
    <t>VERTOZ</t>
  </si>
  <si>
    <t>Vertoz Advertising Ltd</t>
  </si>
  <si>
    <t>Profit of Rs.195/-</t>
  </si>
  <si>
    <t>208-212</t>
  </si>
  <si>
    <t>870-890</t>
  </si>
  <si>
    <t>Loss of Rs.22.5/-</t>
  </si>
  <si>
    <t>Profit of Rs.26.5/-</t>
  </si>
  <si>
    <t>BANKNIFTY 42900 CE 27-APR</t>
  </si>
  <si>
    <t>150-200</t>
  </si>
  <si>
    <t>LAURUSLABS 310 CE MAY</t>
  </si>
  <si>
    <t>16-21</t>
  </si>
  <si>
    <t>BANKNIFTY 43000 CE 4-MAY</t>
  </si>
  <si>
    <t>NIFTY MAY FUT</t>
  </si>
  <si>
    <t>18100-18200</t>
  </si>
  <si>
    <t>HDFC 2800 CE MAY</t>
  </si>
  <si>
    <t>34-36</t>
  </si>
  <si>
    <t>60-70</t>
  </si>
  <si>
    <t>SUNPHARMA 980 CE MAY</t>
  </si>
  <si>
    <t>30-35</t>
  </si>
  <si>
    <t xml:space="preserve">RELIANCE 2400 CE MAY </t>
  </si>
  <si>
    <t>Profit of Rs.45/-</t>
  </si>
  <si>
    <t>Loss of Rs.18/-</t>
  </si>
  <si>
    <t>Profit of Rs.2.25/-</t>
  </si>
  <si>
    <t>HANSRAJ COMMOSALES LLP</t>
  </si>
  <si>
    <t>GOLKONDA</t>
  </si>
  <si>
    <t>VEENA GUPTA</t>
  </si>
  <si>
    <t>NEWLIGHT</t>
  </si>
  <si>
    <t>LALAKIA SEJALBEN DILIPKUMAR</t>
  </si>
  <si>
    <t>PIYUSH SECURITIES PVT LTD</t>
  </si>
  <si>
    <t>UNIINFO</t>
  </si>
  <si>
    <t>Uniinfo Telecom Servi Ltd</t>
  </si>
  <si>
    <t>KSHITIJPOL</t>
  </si>
  <si>
    <t>Kshitij Polyline Limited</t>
  </si>
  <si>
    <t>NEELAM NYATI</t>
  </si>
  <si>
    <t>Profit of Rs.280/-</t>
  </si>
  <si>
    <t>Profit of Rs.62/-</t>
  </si>
  <si>
    <t>Profit of Rs.6/-</t>
  </si>
  <si>
    <t>PIDILITIND MAY FUT</t>
  </si>
  <si>
    <t>2415-2423</t>
  </si>
  <si>
    <t>2470-2500</t>
  </si>
  <si>
    <t>Loss of Rs.31/-</t>
  </si>
  <si>
    <t>Loss of Rs.11/-</t>
  </si>
  <si>
    <t>Profit of Rs.90/-</t>
  </si>
  <si>
    <t>LT 2320 CE MAY</t>
  </si>
  <si>
    <t>80-90</t>
  </si>
  <si>
    <t>Profit of Rs.6.5/-</t>
  </si>
  <si>
    <t>Profit of Rs.11.5/-</t>
  </si>
  <si>
    <t>FINNIFTY 19050 CE 2-MAY</t>
  </si>
  <si>
    <t>90-120</t>
  </si>
  <si>
    <t>MARUTI 8700 CE MAY</t>
  </si>
  <si>
    <t>125-129</t>
  </si>
  <si>
    <t>TITAN 2640 CE MAY</t>
  </si>
  <si>
    <t>283-285</t>
  </si>
  <si>
    <t>ULTRACEMCO 7600 CE MAY</t>
  </si>
  <si>
    <t>200-240</t>
  </si>
  <si>
    <t>Profit of Rs.14.5/-</t>
  </si>
  <si>
    <t>PVR 1460 PE MAY</t>
  </si>
  <si>
    <t>38-40</t>
  </si>
  <si>
    <t>60-75</t>
  </si>
  <si>
    <t>FINNIFTY 19150 PE 2-MAY</t>
  </si>
  <si>
    <t>550-580</t>
  </si>
  <si>
    <t>640-680</t>
  </si>
  <si>
    <t>DDIL</t>
  </si>
  <si>
    <t>PREETI JAIN</t>
  </si>
  <si>
    <t>DML</t>
  </si>
  <si>
    <t>PARASRAMPURIA INFRASTRUCTURE LLP</t>
  </si>
  <si>
    <t>GGL</t>
  </si>
  <si>
    <t>HIRENBHAI BELDAR</t>
  </si>
  <si>
    <t>GOYALASS</t>
  </si>
  <si>
    <t>NEEHAR SHAIK</t>
  </si>
  <si>
    <t>MULTIPLIER SHARE &amp; STOCK ADVISORS PRIVATE LIMITED</t>
  </si>
  <si>
    <t>MISTERKAPOORKESHRI</t>
  </si>
  <si>
    <t>HEERAISP</t>
  </si>
  <si>
    <t>GILADA GWANSHYAMDAS</t>
  </si>
  <si>
    <t>JAYESHJIVRAJBHAIPRAJAPATI</t>
  </si>
  <si>
    <t>SHIVKUMAR KAMALAKARAN THEVAR</t>
  </si>
  <si>
    <t>KUMPFIN</t>
  </si>
  <si>
    <t>MANJULA VINOD KOTHARI</t>
  </si>
  <si>
    <t>LINC</t>
  </si>
  <si>
    <t>SAKET TODI</t>
  </si>
  <si>
    <t>MAAGHADV</t>
  </si>
  <si>
    <t>CREATEROI FINANCIAL CONSULTANCY PRIVATE LIMITED.</t>
  </si>
  <si>
    <t>NAVODAYENT</t>
  </si>
  <si>
    <t>NNM SECURITIES PVT LTD</t>
  </si>
  <si>
    <t>ANAND RAJESHBHAI PATEL</t>
  </si>
  <si>
    <t>SRUSTEELS</t>
  </si>
  <si>
    <t>PRADIP SHUDHAKARBHAI BIREWAR</t>
  </si>
  <si>
    <t>UTTAM EXPORTS PRIVATE LIMITED</t>
  </si>
  <si>
    <t>SUPREMEX</t>
  </si>
  <si>
    <t>RAMASWAMY PEDINEKALUVA</t>
  </si>
  <si>
    <t>MADHUSUDAN RAO POLINENI</t>
  </si>
  <si>
    <t>SVJ</t>
  </si>
  <si>
    <t>ABHISHEK PUNGLIYA</t>
  </si>
  <si>
    <t>SAROJ GUPTA</t>
  </si>
  <si>
    <t>THINKINK</t>
  </si>
  <si>
    <t>PANACEA PROFESSIONAL SERVICES LLP</t>
  </si>
  <si>
    <t>JITENDRA JAGJIVANDAS PAREKH</t>
  </si>
  <si>
    <t>SHEETAL DHARMESH BHATT</t>
  </si>
  <si>
    <t>GOODLUCK</t>
  </si>
  <si>
    <t>Goodluck India Limited</t>
  </si>
  <si>
    <t>SHISHIR  KUMAR</t>
  </si>
  <si>
    <t>IVP</t>
  </si>
  <si>
    <t>IVP Ltd.</t>
  </si>
  <si>
    <t>JAIN HARDIK  INDRAMAL</t>
  </si>
  <si>
    <t>JETFREIGHT</t>
  </si>
  <si>
    <t>Jet Freight Logistics Ltd</t>
  </si>
  <si>
    <t>MOHITIND</t>
  </si>
  <si>
    <t>Mohit Industries Ltd</t>
  </si>
  <si>
    <t>Rail Vikas Nigam Limited</t>
  </si>
  <si>
    <t>JUMP TRADING FINANCIAL INDIA PRIVATE LIMITED</t>
  </si>
  <si>
    <t>SHIVAMILLS</t>
  </si>
  <si>
    <t>Shiva Mills Limited</t>
  </si>
  <si>
    <t>SURANI</t>
  </si>
  <si>
    <t>Surani Steel Tubes Ltd.</t>
  </si>
  <si>
    <t>HIMANK GUPTA</t>
  </si>
  <si>
    <t>LEENA BANSAL</t>
  </si>
  <si>
    <t>MITTAL PUNEET</t>
  </si>
  <si>
    <t>NIRAJ RAJNIKANT SHAH</t>
  </si>
  <si>
    <t>SKSE SECURITIES LTD</t>
  </si>
  <si>
    <t>QE SECURITIES</t>
  </si>
  <si>
    <t>GISO-RE</t>
  </si>
  <si>
    <t>GI Engineering Solutions</t>
  </si>
  <si>
    <t>YOSHI ENVIROTECH PRIVATE LIMITED</t>
  </si>
  <si>
    <t>ANIL TULSIAN</t>
  </si>
  <si>
    <t>SDBL-RE1</t>
  </si>
  <si>
    <t>Som Dist &amp; Brew Ltd</t>
  </si>
  <si>
    <t>ANURADHA  NAUGRAIYA</t>
  </si>
  <si>
    <t>TAPIFRUIT</t>
  </si>
  <si>
    <t>Tapi Fruit Processing Ltd</t>
  </si>
  <si>
    <t>JIGNESHBHAI JASMATBHAI LAKHANI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</si>
</sst>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99CC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" fontId="1" fillId="24" borderId="20" xfId="0" applyNumberFormat="1" applyFont="1" applyFill="1" applyBorder="1" applyAlignment="1">
      <alignment horizontal="center" vertical="center" wrapText="1"/>
    </xf>
    <xf numFmtId="167" fontId="1" fillId="24" borderId="20" xfId="0" applyNumberFormat="1" applyFont="1" applyFill="1" applyBorder="1" applyAlignment="1">
      <alignment horizontal="center" vertical="center"/>
    </xf>
    <xf numFmtId="0" fontId="0" fillId="23" borderId="20" xfId="0" applyFill="1" applyBorder="1"/>
    <xf numFmtId="0" fontId="0" fillId="23" borderId="20" xfId="0" applyFill="1" applyBorder="1" applyAlignment="1">
      <alignment horizontal="center"/>
    </xf>
    <xf numFmtId="0" fontId="1" fillId="23" borderId="20" xfId="0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center" vertical="center" wrapText="1"/>
    </xf>
    <xf numFmtId="10" fontId="1" fillId="26" borderId="1" xfId="0" applyNumberFormat="1" applyFont="1" applyFill="1" applyBorder="1" applyAlignment="1">
      <alignment horizontal="center" vertical="center" wrapText="1"/>
    </xf>
    <xf numFmtId="0" fontId="1" fillId="26" borderId="1" xfId="0" applyFont="1" applyFill="1" applyBorder="1" applyAlignment="1">
      <alignment horizontal="center"/>
    </xf>
    <xf numFmtId="167" fontId="1" fillId="26" borderId="1" xfId="0" applyNumberFormat="1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207</xdr:row>
      <xdr:rowOff>0</xdr:rowOff>
    </xdr:from>
    <xdr:to>
      <xdr:col>11</xdr:col>
      <xdr:colOff>123825</xdr:colOff>
      <xdr:row>221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31" sqref="C3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I19" sqref="I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7" t="s">
        <v>16</v>
      </c>
      <c r="B9" s="389" t="s">
        <v>17</v>
      </c>
      <c r="C9" s="389" t="s">
        <v>18</v>
      </c>
      <c r="D9" s="389" t="s">
        <v>19</v>
      </c>
      <c r="E9" s="23" t="s">
        <v>20</v>
      </c>
      <c r="F9" s="23" t="s">
        <v>21</v>
      </c>
      <c r="G9" s="384" t="s">
        <v>22</v>
      </c>
      <c r="H9" s="385"/>
      <c r="I9" s="386"/>
      <c r="J9" s="384" t="s">
        <v>23</v>
      </c>
      <c r="K9" s="385"/>
      <c r="L9" s="386"/>
      <c r="M9" s="23"/>
      <c r="N9" s="24"/>
      <c r="O9" s="24"/>
      <c r="P9" s="24"/>
    </row>
    <row r="10" spans="1:16" ht="59.25" customHeight="1">
      <c r="A10" s="388"/>
      <c r="B10" s="390"/>
      <c r="C10" s="390"/>
      <c r="D10" s="3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18111.150000000001</v>
      </c>
      <c r="F11" s="32">
        <v>18068.216666666667</v>
      </c>
      <c r="G11" s="33">
        <v>18007.933333333334</v>
      </c>
      <c r="H11" s="33">
        <v>17904.716666666667</v>
      </c>
      <c r="I11" s="33">
        <v>17844.433333333334</v>
      </c>
      <c r="J11" s="33">
        <v>18171.433333333334</v>
      </c>
      <c r="K11" s="33">
        <v>18231.716666666667</v>
      </c>
      <c r="L11" s="33">
        <v>18334.933333333334</v>
      </c>
      <c r="M11" s="34">
        <v>18128.5</v>
      </c>
      <c r="N11" s="34">
        <v>17965</v>
      </c>
      <c r="O11" s="35">
        <v>9641650</v>
      </c>
      <c r="P11" s="36">
        <v>7.5842869018461379E-2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43217.4</v>
      </c>
      <c r="F12" s="37">
        <v>43121.833333333336</v>
      </c>
      <c r="G12" s="38">
        <v>42970.616666666669</v>
      </c>
      <c r="H12" s="38">
        <v>42723.833333333336</v>
      </c>
      <c r="I12" s="38">
        <v>42572.616666666669</v>
      </c>
      <c r="J12" s="38">
        <v>43368.616666666669</v>
      </c>
      <c r="K12" s="38">
        <v>43519.833333333328</v>
      </c>
      <c r="L12" s="38">
        <v>43766.616666666669</v>
      </c>
      <c r="M12" s="28">
        <v>43273.05</v>
      </c>
      <c r="N12" s="28">
        <v>42875.05</v>
      </c>
      <c r="O12" s="39">
        <v>2487755</v>
      </c>
      <c r="P12" s="40">
        <v>4.6440364271142238E-2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19175.650000000001</v>
      </c>
      <c r="F13" s="37">
        <v>19130.033333333336</v>
      </c>
      <c r="G13" s="38">
        <v>19057.616666666672</v>
      </c>
      <c r="H13" s="38">
        <v>18939.583333333336</v>
      </c>
      <c r="I13" s="38">
        <v>18867.166666666672</v>
      </c>
      <c r="J13" s="38">
        <v>19248.066666666673</v>
      </c>
      <c r="K13" s="38">
        <v>19320.483333333337</v>
      </c>
      <c r="L13" s="38">
        <v>19438.516666666674</v>
      </c>
      <c r="M13" s="28">
        <v>19202.45</v>
      </c>
      <c r="N13" s="28">
        <v>19012</v>
      </c>
      <c r="O13" s="39">
        <v>41520</v>
      </c>
      <c r="P13" s="40">
        <v>-3.081232492997199E-2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7199.25</v>
      </c>
      <c r="F14" s="37">
        <v>7199.25</v>
      </c>
      <c r="G14" s="38">
        <v>7199.25</v>
      </c>
      <c r="H14" s="38">
        <v>7199.25</v>
      </c>
      <c r="I14" s="38">
        <v>7199.25</v>
      </c>
      <c r="J14" s="38">
        <v>7199.25</v>
      </c>
      <c r="K14" s="38">
        <v>7199.25</v>
      </c>
      <c r="L14" s="38">
        <v>7199.25</v>
      </c>
      <c r="M14" s="28">
        <v>7199.25</v>
      </c>
      <c r="N14" s="28">
        <v>7199.25</v>
      </c>
      <c r="O14" s="39">
        <v>75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564.04999999999995</v>
      </c>
      <c r="F15" s="37">
        <v>566.23333333333323</v>
      </c>
      <c r="G15" s="38">
        <v>557.56666666666649</v>
      </c>
      <c r="H15" s="38">
        <v>551.08333333333326</v>
      </c>
      <c r="I15" s="38">
        <v>542.41666666666652</v>
      </c>
      <c r="J15" s="38">
        <v>572.71666666666647</v>
      </c>
      <c r="K15" s="38">
        <v>581.38333333333321</v>
      </c>
      <c r="L15" s="38">
        <v>587.86666666666645</v>
      </c>
      <c r="M15" s="28">
        <v>574.9</v>
      </c>
      <c r="N15" s="28">
        <v>559.75</v>
      </c>
      <c r="O15" s="39">
        <v>3349000</v>
      </c>
      <c r="P15" s="40">
        <v>0.14568188426868275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3436.25</v>
      </c>
      <c r="F16" s="37">
        <v>3433.7166666666667</v>
      </c>
      <c r="G16" s="38">
        <v>3408.4333333333334</v>
      </c>
      <c r="H16" s="38">
        <v>3380.6166666666668</v>
      </c>
      <c r="I16" s="38">
        <v>3355.3333333333335</v>
      </c>
      <c r="J16" s="38">
        <v>3461.5333333333333</v>
      </c>
      <c r="K16" s="38">
        <v>3486.8166666666671</v>
      </c>
      <c r="L16" s="38">
        <v>3514.6333333333332</v>
      </c>
      <c r="M16" s="28">
        <v>3459</v>
      </c>
      <c r="N16" s="28">
        <v>3405.9</v>
      </c>
      <c r="O16" s="39">
        <v>1314000</v>
      </c>
      <c r="P16" s="40">
        <v>-3.541934299871536E-2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22448.95</v>
      </c>
      <c r="F17" s="37">
        <v>22381.616666666669</v>
      </c>
      <c r="G17" s="38">
        <v>22231.333333333336</v>
      </c>
      <c r="H17" s="38">
        <v>22013.716666666667</v>
      </c>
      <c r="I17" s="38">
        <v>21863.433333333334</v>
      </c>
      <c r="J17" s="38">
        <v>22599.233333333337</v>
      </c>
      <c r="K17" s="38">
        <v>22749.51666666667</v>
      </c>
      <c r="L17" s="38">
        <v>22967.133333333339</v>
      </c>
      <c r="M17" s="28">
        <v>22531.9</v>
      </c>
      <c r="N17" s="28">
        <v>22164</v>
      </c>
      <c r="O17" s="39">
        <v>64920</v>
      </c>
      <c r="P17" s="40">
        <v>7.1994715984147958E-2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168.3</v>
      </c>
      <c r="F18" s="37">
        <v>167.04999999999998</v>
      </c>
      <c r="G18" s="38">
        <v>164.89999999999998</v>
      </c>
      <c r="H18" s="38">
        <v>161.5</v>
      </c>
      <c r="I18" s="38">
        <v>159.35</v>
      </c>
      <c r="J18" s="38">
        <v>170.44999999999996</v>
      </c>
      <c r="K18" s="38">
        <v>172.6</v>
      </c>
      <c r="L18" s="38">
        <v>175.99999999999994</v>
      </c>
      <c r="M18" s="28">
        <v>169.2</v>
      </c>
      <c r="N18" s="28">
        <v>163.65</v>
      </c>
      <c r="O18" s="39">
        <v>28004400</v>
      </c>
      <c r="P18" s="40">
        <v>2.1670606776989756E-2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223.45</v>
      </c>
      <c r="F19" s="37">
        <v>222.75</v>
      </c>
      <c r="G19" s="38">
        <v>219.7</v>
      </c>
      <c r="H19" s="38">
        <v>215.95</v>
      </c>
      <c r="I19" s="38">
        <v>212.89999999999998</v>
      </c>
      <c r="J19" s="38">
        <v>226.5</v>
      </c>
      <c r="K19" s="38">
        <v>229.55</v>
      </c>
      <c r="L19" s="38">
        <v>233.3</v>
      </c>
      <c r="M19" s="28">
        <v>225.8</v>
      </c>
      <c r="N19" s="28">
        <v>219</v>
      </c>
      <c r="O19" s="39">
        <v>22971000</v>
      </c>
      <c r="P19" s="40">
        <v>7.2208737864077666E-2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1771.15</v>
      </c>
      <c r="F20" s="37">
        <v>1752.6166666666668</v>
      </c>
      <c r="G20" s="38">
        <v>1719.5333333333335</v>
      </c>
      <c r="H20" s="38">
        <v>1667.9166666666667</v>
      </c>
      <c r="I20" s="38">
        <v>1634.8333333333335</v>
      </c>
      <c r="J20" s="38">
        <v>1804.2333333333336</v>
      </c>
      <c r="K20" s="38">
        <v>1837.3166666666666</v>
      </c>
      <c r="L20" s="38">
        <v>1888.9333333333336</v>
      </c>
      <c r="M20" s="28">
        <v>1785.7</v>
      </c>
      <c r="N20" s="28">
        <v>1701</v>
      </c>
      <c r="O20" s="39">
        <v>3636850</v>
      </c>
      <c r="P20" s="40">
        <v>-6.2486305342527554E-2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1939.6</v>
      </c>
      <c r="F21" s="37">
        <v>1923.3</v>
      </c>
      <c r="G21" s="38">
        <v>1885.4499999999998</v>
      </c>
      <c r="H21" s="38">
        <v>1831.3</v>
      </c>
      <c r="I21" s="38">
        <v>1793.4499999999998</v>
      </c>
      <c r="J21" s="38">
        <v>1977.4499999999998</v>
      </c>
      <c r="K21" s="38">
        <v>2015.2999999999997</v>
      </c>
      <c r="L21" s="38">
        <v>2069.4499999999998</v>
      </c>
      <c r="M21" s="28">
        <v>1961.15</v>
      </c>
      <c r="N21" s="28">
        <v>1869.15</v>
      </c>
      <c r="O21" s="39">
        <v>9372700</v>
      </c>
      <c r="P21" s="40">
        <v>8.6910387614878376E-2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685.7</v>
      </c>
      <c r="F22" s="37">
        <v>680.19999999999993</v>
      </c>
      <c r="G22" s="38">
        <v>672.49999999999989</v>
      </c>
      <c r="H22" s="38">
        <v>659.3</v>
      </c>
      <c r="I22" s="38">
        <v>651.59999999999991</v>
      </c>
      <c r="J22" s="38">
        <v>693.39999999999986</v>
      </c>
      <c r="K22" s="38">
        <v>701.09999999999991</v>
      </c>
      <c r="L22" s="38">
        <v>714.29999999999984</v>
      </c>
      <c r="M22" s="28">
        <v>687.9</v>
      </c>
      <c r="N22" s="28">
        <v>667</v>
      </c>
      <c r="O22" s="39">
        <v>37920325</v>
      </c>
      <c r="P22" s="40">
        <v>5.0943427482812885E-3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3522.85</v>
      </c>
      <c r="F23" s="37">
        <v>3506.3833333333337</v>
      </c>
      <c r="G23" s="38">
        <v>3483.0166666666673</v>
      </c>
      <c r="H23" s="38">
        <v>3443.1833333333338</v>
      </c>
      <c r="I23" s="38">
        <v>3419.8166666666675</v>
      </c>
      <c r="J23" s="38">
        <v>3546.2166666666672</v>
      </c>
      <c r="K23" s="38">
        <v>3569.583333333333</v>
      </c>
      <c r="L23" s="38">
        <v>3609.416666666667</v>
      </c>
      <c r="M23" s="28">
        <v>3529.75</v>
      </c>
      <c r="N23" s="28">
        <v>3466.55</v>
      </c>
      <c r="O23" s="39">
        <v>653800</v>
      </c>
      <c r="P23" s="40">
        <v>1.0197775030902349E-2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399.3</v>
      </c>
      <c r="F24" s="37">
        <v>396.08333333333331</v>
      </c>
      <c r="G24" s="38">
        <v>389.46666666666664</v>
      </c>
      <c r="H24" s="38">
        <v>379.63333333333333</v>
      </c>
      <c r="I24" s="38">
        <v>373.01666666666665</v>
      </c>
      <c r="J24" s="38">
        <v>405.91666666666663</v>
      </c>
      <c r="K24" s="38">
        <v>412.5333333333333</v>
      </c>
      <c r="L24" s="38">
        <v>422.36666666666662</v>
      </c>
      <c r="M24" s="28">
        <v>402.7</v>
      </c>
      <c r="N24" s="28">
        <v>386.25</v>
      </c>
      <c r="O24" s="39">
        <v>63864000</v>
      </c>
      <c r="P24" s="40">
        <v>5.4383358098068352E-2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4532.7</v>
      </c>
      <c r="F25" s="37">
        <v>4513.0166666666664</v>
      </c>
      <c r="G25" s="38">
        <v>4485.9333333333325</v>
      </c>
      <c r="H25" s="38">
        <v>4439.1666666666661</v>
      </c>
      <c r="I25" s="38">
        <v>4412.0833333333321</v>
      </c>
      <c r="J25" s="38">
        <v>4559.7833333333328</v>
      </c>
      <c r="K25" s="38">
        <v>4586.8666666666668</v>
      </c>
      <c r="L25" s="38">
        <v>4633.6333333333332</v>
      </c>
      <c r="M25" s="28">
        <v>4540.1000000000004</v>
      </c>
      <c r="N25" s="28">
        <v>4466.25</v>
      </c>
      <c r="O25" s="39">
        <v>1314500</v>
      </c>
      <c r="P25" s="40">
        <v>-1.5191796429927839E-3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348.9</v>
      </c>
      <c r="F26" s="37">
        <v>349.39999999999992</v>
      </c>
      <c r="G26" s="38">
        <v>343.09999999999985</v>
      </c>
      <c r="H26" s="38">
        <v>337.29999999999995</v>
      </c>
      <c r="I26" s="38">
        <v>330.99999999999989</v>
      </c>
      <c r="J26" s="38">
        <v>355.19999999999982</v>
      </c>
      <c r="K26" s="38">
        <v>361.49999999999989</v>
      </c>
      <c r="L26" s="38">
        <v>367.29999999999978</v>
      </c>
      <c r="M26" s="28">
        <v>355.7</v>
      </c>
      <c r="N26" s="28">
        <v>343.6</v>
      </c>
      <c r="O26" s="39">
        <v>12193600</v>
      </c>
      <c r="P26" s="40">
        <v>3.7797353078854422E-2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146.44999999999999</v>
      </c>
      <c r="F27" s="37">
        <v>145.49999999999997</v>
      </c>
      <c r="G27" s="38">
        <v>144.14999999999995</v>
      </c>
      <c r="H27" s="38">
        <v>141.84999999999997</v>
      </c>
      <c r="I27" s="38">
        <v>140.49999999999994</v>
      </c>
      <c r="J27" s="38">
        <v>147.79999999999995</v>
      </c>
      <c r="K27" s="38">
        <v>149.14999999999998</v>
      </c>
      <c r="L27" s="38">
        <v>151.44999999999996</v>
      </c>
      <c r="M27" s="28">
        <v>146.85</v>
      </c>
      <c r="N27" s="28">
        <v>143.19999999999999</v>
      </c>
      <c r="O27" s="39">
        <v>48580000</v>
      </c>
      <c r="P27" s="40">
        <v>-0.13280971081756515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2912.65</v>
      </c>
      <c r="F28" s="37">
        <v>2900.2166666666667</v>
      </c>
      <c r="G28" s="38">
        <v>2870.4333333333334</v>
      </c>
      <c r="H28" s="38">
        <v>2828.2166666666667</v>
      </c>
      <c r="I28" s="38">
        <v>2798.4333333333334</v>
      </c>
      <c r="J28" s="38">
        <v>2942.4333333333334</v>
      </c>
      <c r="K28" s="38">
        <v>2972.2166666666672</v>
      </c>
      <c r="L28" s="38">
        <v>3014.4333333333334</v>
      </c>
      <c r="M28" s="28">
        <v>2930</v>
      </c>
      <c r="N28" s="28">
        <v>2858</v>
      </c>
      <c r="O28" s="39">
        <v>5908800</v>
      </c>
      <c r="P28" s="40">
        <v>6.3355814428775799E-3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1456.65</v>
      </c>
      <c r="F29" s="37">
        <v>1441.55</v>
      </c>
      <c r="G29" s="38">
        <v>1424.1</v>
      </c>
      <c r="H29" s="38">
        <v>1391.55</v>
      </c>
      <c r="I29" s="38">
        <v>1374.1</v>
      </c>
      <c r="J29" s="38">
        <v>1474.1</v>
      </c>
      <c r="K29" s="38">
        <v>1491.5500000000002</v>
      </c>
      <c r="L29" s="38">
        <v>1524.1</v>
      </c>
      <c r="M29" s="28">
        <v>1459</v>
      </c>
      <c r="N29" s="28">
        <v>1409</v>
      </c>
      <c r="O29" s="39">
        <v>1673520</v>
      </c>
      <c r="P29" s="40">
        <v>4.4195099610716743E-2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6836.5</v>
      </c>
      <c r="F30" s="37">
        <v>6915.9000000000005</v>
      </c>
      <c r="G30" s="38">
        <v>6670.6000000000013</v>
      </c>
      <c r="H30" s="38">
        <v>6504.7000000000007</v>
      </c>
      <c r="I30" s="38">
        <v>6259.4000000000015</v>
      </c>
      <c r="J30" s="38">
        <v>7081.8000000000011</v>
      </c>
      <c r="K30" s="38">
        <v>7327.1</v>
      </c>
      <c r="L30" s="38">
        <v>7493.0000000000009</v>
      </c>
      <c r="M30" s="28">
        <v>7161.2</v>
      </c>
      <c r="N30" s="28">
        <v>6750</v>
      </c>
      <c r="O30" s="39">
        <v>206850</v>
      </c>
      <c r="P30" s="40">
        <v>0.34274586173320348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654.95000000000005</v>
      </c>
      <c r="F31" s="37">
        <v>650.65</v>
      </c>
      <c r="G31" s="38">
        <v>644.34999999999991</v>
      </c>
      <c r="H31" s="38">
        <v>633.74999999999989</v>
      </c>
      <c r="I31" s="38">
        <v>627.44999999999982</v>
      </c>
      <c r="J31" s="38">
        <v>661.25</v>
      </c>
      <c r="K31" s="38">
        <v>667.55</v>
      </c>
      <c r="L31" s="38">
        <v>678.15000000000009</v>
      </c>
      <c r="M31" s="28">
        <v>656.95</v>
      </c>
      <c r="N31" s="28">
        <v>640.04999999999995</v>
      </c>
      <c r="O31" s="39">
        <v>11422000</v>
      </c>
      <c r="P31" s="40">
        <v>-2.8906648529161708E-2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619.04999999999995</v>
      </c>
      <c r="F32" s="37">
        <v>618.54999999999995</v>
      </c>
      <c r="G32" s="38">
        <v>610.69999999999993</v>
      </c>
      <c r="H32" s="38">
        <v>602.35</v>
      </c>
      <c r="I32" s="38">
        <v>594.5</v>
      </c>
      <c r="J32" s="38">
        <v>626.89999999999986</v>
      </c>
      <c r="K32" s="38">
        <v>634.74999999999977</v>
      </c>
      <c r="L32" s="38">
        <v>643.0999999999998</v>
      </c>
      <c r="M32" s="28">
        <v>626.4</v>
      </c>
      <c r="N32" s="28">
        <v>610.20000000000005</v>
      </c>
      <c r="O32" s="39">
        <v>11052600</v>
      </c>
      <c r="P32" s="40">
        <v>-6.8649474346302456E-3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865.1</v>
      </c>
      <c r="F33" s="37">
        <v>873.18333333333339</v>
      </c>
      <c r="G33" s="38">
        <v>850.51666666666677</v>
      </c>
      <c r="H33" s="38">
        <v>835.93333333333339</v>
      </c>
      <c r="I33" s="38">
        <v>813.26666666666677</v>
      </c>
      <c r="J33" s="38">
        <v>887.76666666666677</v>
      </c>
      <c r="K33" s="38">
        <v>910.43333333333328</v>
      </c>
      <c r="L33" s="38">
        <v>925.01666666666677</v>
      </c>
      <c r="M33" s="28">
        <v>895.85</v>
      </c>
      <c r="N33" s="28">
        <v>858.6</v>
      </c>
      <c r="O33" s="39">
        <v>59869675</v>
      </c>
      <c r="P33" s="40">
        <v>0.26352114251464653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4409.6499999999996</v>
      </c>
      <c r="F34" s="37">
        <v>4402.9333333333334</v>
      </c>
      <c r="G34" s="38">
        <v>4389.2666666666664</v>
      </c>
      <c r="H34" s="38">
        <v>4368.8833333333332</v>
      </c>
      <c r="I34" s="38">
        <v>4355.2166666666662</v>
      </c>
      <c r="J34" s="38">
        <v>4423.3166666666666</v>
      </c>
      <c r="K34" s="38">
        <v>4436.9833333333327</v>
      </c>
      <c r="L34" s="38">
        <v>4457.3666666666668</v>
      </c>
      <c r="M34" s="28">
        <v>4416.6000000000004</v>
      </c>
      <c r="N34" s="28">
        <v>4382.55</v>
      </c>
      <c r="O34" s="39">
        <v>2711500</v>
      </c>
      <c r="P34" s="40">
        <v>-8.0482897384305842E-3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1360.2</v>
      </c>
      <c r="F35" s="37">
        <v>1352.9333333333334</v>
      </c>
      <c r="G35" s="38">
        <v>1331.0666666666668</v>
      </c>
      <c r="H35" s="38">
        <v>1301.9333333333334</v>
      </c>
      <c r="I35" s="38">
        <v>1280.0666666666668</v>
      </c>
      <c r="J35" s="38">
        <v>1382.0666666666668</v>
      </c>
      <c r="K35" s="38">
        <v>1403.9333333333336</v>
      </c>
      <c r="L35" s="38">
        <v>1433.0666666666668</v>
      </c>
      <c r="M35" s="28">
        <v>1374.8</v>
      </c>
      <c r="N35" s="28">
        <v>1323.8</v>
      </c>
      <c r="O35" s="39">
        <v>9059000</v>
      </c>
      <c r="P35" s="40">
        <v>-1.3073319533718269E-2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6300.7</v>
      </c>
      <c r="F36" s="37">
        <v>6250.5666666666666</v>
      </c>
      <c r="G36" s="38">
        <v>6190.1333333333332</v>
      </c>
      <c r="H36" s="38">
        <v>6079.5666666666666</v>
      </c>
      <c r="I36" s="38">
        <v>6019.1333333333332</v>
      </c>
      <c r="J36" s="38">
        <v>6361.1333333333332</v>
      </c>
      <c r="K36" s="38">
        <v>6421.5666666666657</v>
      </c>
      <c r="L36" s="38">
        <v>6532.1333333333332</v>
      </c>
      <c r="M36" s="28">
        <v>6311</v>
      </c>
      <c r="N36" s="28">
        <v>6140</v>
      </c>
      <c r="O36" s="39">
        <v>4380875</v>
      </c>
      <c r="P36" s="40">
        <v>9.7106788906977412E-4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2096.65</v>
      </c>
      <c r="F37" s="37">
        <v>2094.3333333333335</v>
      </c>
      <c r="G37" s="38">
        <v>2084.3666666666668</v>
      </c>
      <c r="H37" s="38">
        <v>2072.0833333333335</v>
      </c>
      <c r="I37" s="38">
        <v>2062.1166666666668</v>
      </c>
      <c r="J37" s="38">
        <v>2106.6166666666668</v>
      </c>
      <c r="K37" s="38">
        <v>2116.583333333333</v>
      </c>
      <c r="L37" s="38">
        <v>2128.8666666666668</v>
      </c>
      <c r="M37" s="28">
        <v>2104.3000000000002</v>
      </c>
      <c r="N37" s="28">
        <v>2082.0500000000002</v>
      </c>
      <c r="O37" s="39">
        <v>1548600</v>
      </c>
      <c r="P37" s="40">
        <v>5.2580331061343718E-3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418.35</v>
      </c>
      <c r="F38" s="37">
        <v>420.26666666666665</v>
      </c>
      <c r="G38" s="38">
        <v>413.83333333333331</v>
      </c>
      <c r="H38" s="38">
        <v>409.31666666666666</v>
      </c>
      <c r="I38" s="38">
        <v>402.88333333333333</v>
      </c>
      <c r="J38" s="38">
        <v>424.7833333333333</v>
      </c>
      <c r="K38" s="38">
        <v>431.2166666666667</v>
      </c>
      <c r="L38" s="38">
        <v>435.73333333333329</v>
      </c>
      <c r="M38" s="28">
        <v>426.7</v>
      </c>
      <c r="N38" s="28">
        <v>415.75</v>
      </c>
      <c r="O38" s="39">
        <v>5763200</v>
      </c>
      <c r="P38" s="40">
        <v>-2.9894963641260437E-2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230.15</v>
      </c>
      <c r="F39" s="37">
        <v>230.30000000000004</v>
      </c>
      <c r="G39" s="38">
        <v>228.65000000000009</v>
      </c>
      <c r="H39" s="38">
        <v>227.15000000000006</v>
      </c>
      <c r="I39" s="38">
        <v>225.50000000000011</v>
      </c>
      <c r="J39" s="38">
        <v>231.80000000000007</v>
      </c>
      <c r="K39" s="38">
        <v>233.45</v>
      </c>
      <c r="L39" s="38">
        <v>234.95000000000005</v>
      </c>
      <c r="M39" s="28">
        <v>231.95</v>
      </c>
      <c r="N39" s="28">
        <v>228.8</v>
      </c>
      <c r="O39" s="39">
        <v>51461100</v>
      </c>
      <c r="P39" s="40">
        <v>-1.7441660652300923E-2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188.65</v>
      </c>
      <c r="F40" s="37">
        <v>188.01666666666665</v>
      </c>
      <c r="G40" s="38">
        <v>187.1333333333333</v>
      </c>
      <c r="H40" s="38">
        <v>185.61666666666665</v>
      </c>
      <c r="I40" s="38">
        <v>184.73333333333329</v>
      </c>
      <c r="J40" s="38">
        <v>189.5333333333333</v>
      </c>
      <c r="K40" s="38">
        <v>190.41666666666663</v>
      </c>
      <c r="L40" s="38">
        <v>191.93333333333331</v>
      </c>
      <c r="M40" s="28">
        <v>188.9</v>
      </c>
      <c r="N40" s="28">
        <v>186.5</v>
      </c>
      <c r="O40" s="39">
        <v>88721100</v>
      </c>
      <c r="P40" s="40">
        <v>-2.5509220587290368E-2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1484</v>
      </c>
      <c r="F41" s="37">
        <v>1481.2333333333333</v>
      </c>
      <c r="G41" s="38">
        <v>1475.4666666666667</v>
      </c>
      <c r="H41" s="38">
        <v>1466.9333333333334</v>
      </c>
      <c r="I41" s="38">
        <v>1461.1666666666667</v>
      </c>
      <c r="J41" s="38">
        <v>1489.7666666666667</v>
      </c>
      <c r="K41" s="38">
        <v>1495.5333333333335</v>
      </c>
      <c r="L41" s="38">
        <v>1504.0666666666666</v>
      </c>
      <c r="M41" s="28">
        <v>1487</v>
      </c>
      <c r="N41" s="28">
        <v>1472.7</v>
      </c>
      <c r="O41" s="39">
        <v>2365100</v>
      </c>
      <c r="P41" s="40">
        <v>-2.1351429635453303E-2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103.7</v>
      </c>
      <c r="F42" s="37">
        <v>103.21666666666665</v>
      </c>
      <c r="G42" s="38">
        <v>102.63333333333331</v>
      </c>
      <c r="H42" s="38">
        <v>101.56666666666666</v>
      </c>
      <c r="I42" s="38">
        <v>100.98333333333332</v>
      </c>
      <c r="J42" s="38">
        <v>104.2833333333333</v>
      </c>
      <c r="K42" s="38">
        <v>104.86666666666665</v>
      </c>
      <c r="L42" s="38">
        <v>105.93333333333329</v>
      </c>
      <c r="M42" s="28">
        <v>103.8</v>
      </c>
      <c r="N42" s="28">
        <v>102.15</v>
      </c>
      <c r="O42" s="39">
        <v>85602600</v>
      </c>
      <c r="P42" s="40">
        <v>-1.9840751860070487E-2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606.1</v>
      </c>
      <c r="F43" s="37">
        <v>602.48333333333335</v>
      </c>
      <c r="G43" s="38">
        <v>597.61666666666667</v>
      </c>
      <c r="H43" s="38">
        <v>589.13333333333333</v>
      </c>
      <c r="I43" s="38">
        <v>584.26666666666665</v>
      </c>
      <c r="J43" s="38">
        <v>610.9666666666667</v>
      </c>
      <c r="K43" s="38">
        <v>615.83333333333348</v>
      </c>
      <c r="L43" s="38">
        <v>624.31666666666672</v>
      </c>
      <c r="M43" s="28">
        <v>607.35</v>
      </c>
      <c r="N43" s="28">
        <v>594</v>
      </c>
      <c r="O43" s="39">
        <v>8818700</v>
      </c>
      <c r="P43" s="40">
        <v>5.2237826486415541E-2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800.3</v>
      </c>
      <c r="F44" s="37">
        <v>798.41666666666663</v>
      </c>
      <c r="G44" s="38">
        <v>794.08333333333326</v>
      </c>
      <c r="H44" s="38">
        <v>787.86666666666667</v>
      </c>
      <c r="I44" s="38">
        <v>783.5333333333333</v>
      </c>
      <c r="J44" s="38">
        <v>804.63333333333321</v>
      </c>
      <c r="K44" s="38">
        <v>808.96666666666647</v>
      </c>
      <c r="L44" s="38">
        <v>815.18333333333317</v>
      </c>
      <c r="M44" s="28">
        <v>802.75</v>
      </c>
      <c r="N44" s="28">
        <v>792.2</v>
      </c>
      <c r="O44" s="39">
        <v>8040000</v>
      </c>
      <c r="P44" s="40">
        <v>7.0140280561122245E-3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801.9</v>
      </c>
      <c r="F45" s="37">
        <v>799.19999999999993</v>
      </c>
      <c r="G45" s="38">
        <v>793.94999999999982</v>
      </c>
      <c r="H45" s="38">
        <v>785.99999999999989</v>
      </c>
      <c r="I45" s="38">
        <v>780.74999999999977</v>
      </c>
      <c r="J45" s="38">
        <v>807.14999999999986</v>
      </c>
      <c r="K45" s="38">
        <v>812.40000000000009</v>
      </c>
      <c r="L45" s="38">
        <v>820.34999999999991</v>
      </c>
      <c r="M45" s="28">
        <v>804.45</v>
      </c>
      <c r="N45" s="28">
        <v>791.25</v>
      </c>
      <c r="O45" s="39">
        <v>41881700</v>
      </c>
      <c r="P45" s="40">
        <v>-1.2918970960302711E-2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78.849999999999994</v>
      </c>
      <c r="F46" s="37">
        <v>78.733333333333334</v>
      </c>
      <c r="G46" s="38">
        <v>78.266666666666666</v>
      </c>
      <c r="H46" s="38">
        <v>77.683333333333337</v>
      </c>
      <c r="I46" s="38">
        <v>77.216666666666669</v>
      </c>
      <c r="J46" s="38">
        <v>79.316666666666663</v>
      </c>
      <c r="K46" s="38">
        <v>79.783333333333331</v>
      </c>
      <c r="L46" s="38">
        <v>80.36666666666666</v>
      </c>
      <c r="M46" s="28">
        <v>79.2</v>
      </c>
      <c r="N46" s="28">
        <v>78.150000000000006</v>
      </c>
      <c r="O46" s="39">
        <v>96621000</v>
      </c>
      <c r="P46" s="40">
        <v>-5.7266342517558076E-3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233.4</v>
      </c>
      <c r="F47" s="37">
        <v>232.95000000000002</v>
      </c>
      <c r="G47" s="38">
        <v>230.80000000000004</v>
      </c>
      <c r="H47" s="38">
        <v>228.20000000000002</v>
      </c>
      <c r="I47" s="38">
        <v>226.05000000000004</v>
      </c>
      <c r="J47" s="38">
        <v>235.55000000000004</v>
      </c>
      <c r="K47" s="38">
        <v>237.70000000000002</v>
      </c>
      <c r="L47" s="38">
        <v>240.30000000000004</v>
      </c>
      <c r="M47" s="28">
        <v>235.1</v>
      </c>
      <c r="N47" s="28">
        <v>230.35</v>
      </c>
      <c r="O47" s="39">
        <v>27367700</v>
      </c>
      <c r="P47" s="40">
        <v>2.2338688890798177E-2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19501.05</v>
      </c>
      <c r="F48" s="37">
        <v>19440.850000000002</v>
      </c>
      <c r="G48" s="38">
        <v>19341.700000000004</v>
      </c>
      <c r="H48" s="38">
        <v>19182.350000000002</v>
      </c>
      <c r="I48" s="38">
        <v>19083.200000000004</v>
      </c>
      <c r="J48" s="38">
        <v>19600.200000000004</v>
      </c>
      <c r="K48" s="38">
        <v>19699.350000000006</v>
      </c>
      <c r="L48" s="38">
        <v>19858.700000000004</v>
      </c>
      <c r="M48" s="28">
        <v>19540</v>
      </c>
      <c r="N48" s="28">
        <v>19281.5</v>
      </c>
      <c r="O48" s="39">
        <v>134000</v>
      </c>
      <c r="P48" s="40">
        <v>1.5536187949981054E-2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358.8</v>
      </c>
      <c r="F49" s="37">
        <v>357.38333333333338</v>
      </c>
      <c r="G49" s="38">
        <v>355.51666666666677</v>
      </c>
      <c r="H49" s="38">
        <v>352.23333333333341</v>
      </c>
      <c r="I49" s="38">
        <v>350.36666666666679</v>
      </c>
      <c r="J49" s="38">
        <v>360.66666666666674</v>
      </c>
      <c r="K49" s="38">
        <v>362.53333333333342</v>
      </c>
      <c r="L49" s="38">
        <v>365.81666666666672</v>
      </c>
      <c r="M49" s="28">
        <v>359.25</v>
      </c>
      <c r="N49" s="28">
        <v>354.1</v>
      </c>
      <c r="O49" s="39">
        <v>14934600</v>
      </c>
      <c r="P49" s="40">
        <v>-1.8222695538989468E-2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4568.1499999999996</v>
      </c>
      <c r="F50" s="37">
        <v>4527.0333333333328</v>
      </c>
      <c r="G50" s="38">
        <v>4476.1166666666659</v>
      </c>
      <c r="H50" s="38">
        <v>4384.083333333333</v>
      </c>
      <c r="I50" s="38">
        <v>4333.1666666666661</v>
      </c>
      <c r="J50" s="38">
        <v>4619.0666666666657</v>
      </c>
      <c r="K50" s="38">
        <v>4669.9833333333336</v>
      </c>
      <c r="L50" s="38">
        <v>4762.0166666666655</v>
      </c>
      <c r="M50" s="28">
        <v>4577.95</v>
      </c>
      <c r="N50" s="28">
        <v>4435</v>
      </c>
      <c r="O50" s="39">
        <v>1460200</v>
      </c>
      <c r="P50" s="40">
        <v>-2.6533333333333332E-2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274.85000000000002</v>
      </c>
      <c r="F51" s="37">
        <v>276.23333333333329</v>
      </c>
      <c r="G51" s="38">
        <v>272.26666666666659</v>
      </c>
      <c r="H51" s="38">
        <v>269.68333333333328</v>
      </c>
      <c r="I51" s="38">
        <v>265.71666666666658</v>
      </c>
      <c r="J51" s="38">
        <v>278.81666666666661</v>
      </c>
      <c r="K51" s="38">
        <v>282.7833333333333</v>
      </c>
      <c r="L51" s="38">
        <v>285.36666666666662</v>
      </c>
      <c r="M51" s="28">
        <v>280.2</v>
      </c>
      <c r="N51" s="28">
        <v>273.64999999999998</v>
      </c>
      <c r="O51" s="39">
        <v>7796000</v>
      </c>
      <c r="P51" s="40">
        <v>5.9815116911364874E-2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319.39999999999998</v>
      </c>
      <c r="F52" s="37">
        <v>316.93333333333334</v>
      </c>
      <c r="G52" s="38">
        <v>313.86666666666667</v>
      </c>
      <c r="H52" s="38">
        <v>308.33333333333331</v>
      </c>
      <c r="I52" s="38">
        <v>305.26666666666665</v>
      </c>
      <c r="J52" s="38">
        <v>322.4666666666667</v>
      </c>
      <c r="K52" s="38">
        <v>325.53333333333342</v>
      </c>
      <c r="L52" s="38">
        <v>331.06666666666672</v>
      </c>
      <c r="M52" s="28">
        <v>320</v>
      </c>
      <c r="N52" s="28">
        <v>311.39999999999998</v>
      </c>
      <c r="O52" s="39">
        <v>39997800</v>
      </c>
      <c r="P52" s="40">
        <v>1.4727036098362902E-2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621.4</v>
      </c>
      <c r="F53" s="37">
        <v>616.9</v>
      </c>
      <c r="G53" s="38">
        <v>603.59999999999991</v>
      </c>
      <c r="H53" s="38">
        <v>585.79999999999995</v>
      </c>
      <c r="I53" s="38">
        <v>572.49999999999989</v>
      </c>
      <c r="J53" s="38">
        <v>634.69999999999993</v>
      </c>
      <c r="K53" s="38">
        <v>647.99999999999989</v>
      </c>
      <c r="L53" s="38">
        <v>665.8</v>
      </c>
      <c r="M53" s="28">
        <v>630.20000000000005</v>
      </c>
      <c r="N53" s="28">
        <v>599.1</v>
      </c>
      <c r="O53" s="39">
        <v>3543150</v>
      </c>
      <c r="P53" s="40">
        <v>0.10657734470158343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287.5</v>
      </c>
      <c r="F54" s="37">
        <v>287.48333333333335</v>
      </c>
      <c r="G54" s="38">
        <v>285.26666666666671</v>
      </c>
      <c r="H54" s="38">
        <v>283.03333333333336</v>
      </c>
      <c r="I54" s="38">
        <v>280.81666666666672</v>
      </c>
      <c r="J54" s="38">
        <v>289.7166666666667</v>
      </c>
      <c r="K54" s="38">
        <v>291.93333333333339</v>
      </c>
      <c r="L54" s="38">
        <v>294.16666666666669</v>
      </c>
      <c r="M54" s="28">
        <v>289.7</v>
      </c>
      <c r="N54" s="28">
        <v>285.25</v>
      </c>
      <c r="O54" s="39">
        <v>5128200</v>
      </c>
      <c r="P54" s="40">
        <v>-2.1522610188895248E-2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873.2</v>
      </c>
      <c r="F55" s="37">
        <v>868.88333333333333</v>
      </c>
      <c r="G55" s="38">
        <v>863.01666666666665</v>
      </c>
      <c r="H55" s="38">
        <v>852.83333333333337</v>
      </c>
      <c r="I55" s="38">
        <v>846.9666666666667</v>
      </c>
      <c r="J55" s="38">
        <v>879.06666666666661</v>
      </c>
      <c r="K55" s="38">
        <v>884.93333333333317</v>
      </c>
      <c r="L55" s="38">
        <v>895.11666666666656</v>
      </c>
      <c r="M55" s="28">
        <v>874.75</v>
      </c>
      <c r="N55" s="28">
        <v>858.7</v>
      </c>
      <c r="O55" s="39">
        <v>9895000</v>
      </c>
      <c r="P55" s="40">
        <v>-1.3876624195786552E-3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913.9</v>
      </c>
      <c r="F56" s="37">
        <v>916.26666666666654</v>
      </c>
      <c r="G56" s="38">
        <v>909.23333333333312</v>
      </c>
      <c r="H56" s="38">
        <v>904.56666666666661</v>
      </c>
      <c r="I56" s="38">
        <v>897.53333333333319</v>
      </c>
      <c r="J56" s="38">
        <v>920.93333333333305</v>
      </c>
      <c r="K56" s="38">
        <v>927.96666666666658</v>
      </c>
      <c r="L56" s="38">
        <v>932.63333333333298</v>
      </c>
      <c r="M56" s="28">
        <v>923.3</v>
      </c>
      <c r="N56" s="28">
        <v>911.6</v>
      </c>
      <c r="O56" s="39">
        <v>14479400</v>
      </c>
      <c r="P56" s="40">
        <v>4.3763471089869742E-2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234.6</v>
      </c>
      <c r="F57" s="37">
        <v>234.48333333333335</v>
      </c>
      <c r="G57" s="38">
        <v>232.56666666666669</v>
      </c>
      <c r="H57" s="38">
        <v>230.53333333333333</v>
      </c>
      <c r="I57" s="38">
        <v>228.61666666666667</v>
      </c>
      <c r="J57" s="38">
        <v>236.51666666666671</v>
      </c>
      <c r="K57" s="38">
        <v>238.43333333333334</v>
      </c>
      <c r="L57" s="38">
        <v>240.46666666666673</v>
      </c>
      <c r="M57" s="28">
        <v>236.4</v>
      </c>
      <c r="N57" s="28">
        <v>232.45</v>
      </c>
      <c r="O57" s="39">
        <v>38887800</v>
      </c>
      <c r="P57" s="40">
        <v>-1.7821152010183517E-2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4179.6499999999996</v>
      </c>
      <c r="F58" s="37">
        <v>4159.7666666666664</v>
      </c>
      <c r="G58" s="38">
        <v>4094.5333333333328</v>
      </c>
      <c r="H58" s="38">
        <v>4009.4166666666665</v>
      </c>
      <c r="I58" s="38">
        <v>3944.1833333333329</v>
      </c>
      <c r="J58" s="38">
        <v>4244.8833333333332</v>
      </c>
      <c r="K58" s="38">
        <v>4310.1166666666668</v>
      </c>
      <c r="L58" s="38">
        <v>4395.2333333333327</v>
      </c>
      <c r="M58" s="28">
        <v>4225</v>
      </c>
      <c r="N58" s="28">
        <v>4074.65</v>
      </c>
      <c r="O58" s="39">
        <v>609600</v>
      </c>
      <c r="P58" s="40">
        <v>-2.9608404966571154E-2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1580.05</v>
      </c>
      <c r="F59" s="37">
        <v>1570.5333333333331</v>
      </c>
      <c r="G59" s="38">
        <v>1558.4666666666662</v>
      </c>
      <c r="H59" s="38">
        <v>1536.8833333333332</v>
      </c>
      <c r="I59" s="38">
        <v>1524.8166666666664</v>
      </c>
      <c r="J59" s="38">
        <v>1592.1166666666661</v>
      </c>
      <c r="K59" s="38">
        <v>1604.1833333333332</v>
      </c>
      <c r="L59" s="38">
        <v>1625.766666666666</v>
      </c>
      <c r="M59" s="28">
        <v>1582.6</v>
      </c>
      <c r="N59" s="28">
        <v>1548.95</v>
      </c>
      <c r="O59" s="39">
        <v>2034550</v>
      </c>
      <c r="P59" s="40">
        <v>-1.5246484838217856E-2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614.9</v>
      </c>
      <c r="F60" s="37">
        <v>614.13333333333333</v>
      </c>
      <c r="G60" s="38">
        <v>610.86666666666667</v>
      </c>
      <c r="H60" s="38">
        <v>606.83333333333337</v>
      </c>
      <c r="I60" s="38">
        <v>603.56666666666672</v>
      </c>
      <c r="J60" s="38">
        <v>618.16666666666663</v>
      </c>
      <c r="K60" s="38">
        <v>621.43333333333328</v>
      </c>
      <c r="L60" s="38">
        <v>625.46666666666658</v>
      </c>
      <c r="M60" s="28">
        <v>617.4</v>
      </c>
      <c r="N60" s="28">
        <v>610.1</v>
      </c>
      <c r="O60" s="39">
        <v>8850000</v>
      </c>
      <c r="P60" s="40">
        <v>-3.3783783783783786E-3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949.45</v>
      </c>
      <c r="F61" s="37">
        <v>950.7833333333333</v>
      </c>
      <c r="G61" s="38">
        <v>944.06666666666661</v>
      </c>
      <c r="H61" s="38">
        <v>938.68333333333328</v>
      </c>
      <c r="I61" s="38">
        <v>931.96666666666658</v>
      </c>
      <c r="J61" s="38">
        <v>956.16666666666663</v>
      </c>
      <c r="K61" s="38">
        <v>962.88333333333333</v>
      </c>
      <c r="L61" s="38">
        <v>968.26666666666665</v>
      </c>
      <c r="M61" s="28">
        <v>957.5</v>
      </c>
      <c r="N61" s="28">
        <v>945.4</v>
      </c>
      <c r="O61" s="39">
        <v>1073100</v>
      </c>
      <c r="P61" s="40">
        <v>2.4732620320855617E-2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256.64999999999998</v>
      </c>
      <c r="F62" s="37">
        <v>257.90000000000003</v>
      </c>
      <c r="G62" s="38">
        <v>254.00000000000006</v>
      </c>
      <c r="H62" s="38">
        <v>251.35000000000002</v>
      </c>
      <c r="I62" s="38">
        <v>247.45000000000005</v>
      </c>
      <c r="J62" s="38">
        <v>260.55000000000007</v>
      </c>
      <c r="K62" s="38">
        <v>264.45000000000005</v>
      </c>
      <c r="L62" s="38">
        <v>267.10000000000008</v>
      </c>
      <c r="M62" s="28">
        <v>261.8</v>
      </c>
      <c r="N62" s="28">
        <v>255.25</v>
      </c>
      <c r="O62" s="39">
        <v>13941300</v>
      </c>
      <c r="P62" s="40">
        <v>0.14927661679238283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142.19999999999999</v>
      </c>
      <c r="F63" s="37">
        <v>141.46666666666667</v>
      </c>
      <c r="G63" s="38">
        <v>140.43333333333334</v>
      </c>
      <c r="H63" s="38">
        <v>138.66666666666666</v>
      </c>
      <c r="I63" s="38">
        <v>137.63333333333333</v>
      </c>
      <c r="J63" s="38">
        <v>143.23333333333335</v>
      </c>
      <c r="K63" s="38">
        <v>144.26666666666671</v>
      </c>
      <c r="L63" s="38">
        <v>146.03333333333336</v>
      </c>
      <c r="M63" s="28">
        <v>142.5</v>
      </c>
      <c r="N63" s="28">
        <v>139.69999999999999</v>
      </c>
      <c r="O63" s="39">
        <v>17715000</v>
      </c>
      <c r="P63" s="40">
        <v>-7.0322749934400422E-2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1578.75</v>
      </c>
      <c r="F64" s="37">
        <v>1579.2333333333333</v>
      </c>
      <c r="G64" s="38">
        <v>1568.5666666666666</v>
      </c>
      <c r="H64" s="38">
        <v>1558.3833333333332</v>
      </c>
      <c r="I64" s="38">
        <v>1547.7166666666665</v>
      </c>
      <c r="J64" s="38">
        <v>1589.4166666666667</v>
      </c>
      <c r="K64" s="38">
        <v>1600.0833333333333</v>
      </c>
      <c r="L64" s="38">
        <v>1610.2666666666669</v>
      </c>
      <c r="M64" s="28">
        <v>1589.9</v>
      </c>
      <c r="N64" s="28">
        <v>1569.05</v>
      </c>
      <c r="O64" s="39">
        <v>2400000</v>
      </c>
      <c r="P64" s="40">
        <v>-3.1007751937984496E-2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534.85</v>
      </c>
      <c r="F65" s="37">
        <v>534.33333333333337</v>
      </c>
      <c r="G65" s="38">
        <v>531.26666666666677</v>
      </c>
      <c r="H65" s="38">
        <v>527.68333333333339</v>
      </c>
      <c r="I65" s="38">
        <v>524.61666666666679</v>
      </c>
      <c r="J65" s="38">
        <v>537.91666666666674</v>
      </c>
      <c r="K65" s="38">
        <v>540.98333333333335</v>
      </c>
      <c r="L65" s="38">
        <v>544.56666666666672</v>
      </c>
      <c r="M65" s="28">
        <v>537.4</v>
      </c>
      <c r="N65" s="28">
        <v>530.75</v>
      </c>
      <c r="O65" s="39">
        <v>12500000</v>
      </c>
      <c r="P65" s="40">
        <v>-5.0963272278637187E-2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2004.45</v>
      </c>
      <c r="F66" s="37">
        <v>1996.1833333333332</v>
      </c>
      <c r="G66" s="38">
        <v>1983.3666666666663</v>
      </c>
      <c r="H66" s="38">
        <v>1962.2833333333331</v>
      </c>
      <c r="I66" s="38">
        <v>1949.4666666666662</v>
      </c>
      <c r="J66" s="38">
        <v>2017.2666666666664</v>
      </c>
      <c r="K66" s="38">
        <v>2030.0833333333335</v>
      </c>
      <c r="L66" s="38">
        <v>2051.1666666666665</v>
      </c>
      <c r="M66" s="28">
        <v>2009</v>
      </c>
      <c r="N66" s="28">
        <v>1975.1</v>
      </c>
      <c r="O66" s="39">
        <v>1769000</v>
      </c>
      <c r="P66" s="40">
        <v>1.9596541786743516E-2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1893.45</v>
      </c>
      <c r="F67" s="37">
        <v>1887.1333333333332</v>
      </c>
      <c r="G67" s="38">
        <v>1877.2666666666664</v>
      </c>
      <c r="H67" s="38">
        <v>1861.0833333333333</v>
      </c>
      <c r="I67" s="38">
        <v>1851.2166666666665</v>
      </c>
      <c r="J67" s="38">
        <v>1903.3166666666664</v>
      </c>
      <c r="K67" s="38">
        <v>1913.1833333333332</v>
      </c>
      <c r="L67" s="38">
        <v>1929.3666666666663</v>
      </c>
      <c r="M67" s="28">
        <v>1897</v>
      </c>
      <c r="N67" s="28">
        <v>1870.95</v>
      </c>
      <c r="O67" s="39">
        <v>1569950</v>
      </c>
      <c r="P67" s="40">
        <v>-1.4933333333333333E-2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206.15</v>
      </c>
      <c r="F68" s="37">
        <v>204.5333333333333</v>
      </c>
      <c r="G68" s="38">
        <v>202.31666666666661</v>
      </c>
      <c r="H68" s="38">
        <v>198.48333333333329</v>
      </c>
      <c r="I68" s="38">
        <v>196.26666666666659</v>
      </c>
      <c r="J68" s="38">
        <v>208.36666666666662</v>
      </c>
      <c r="K68" s="38">
        <v>210.58333333333331</v>
      </c>
      <c r="L68" s="38">
        <v>214.41666666666663</v>
      </c>
      <c r="M68" s="28">
        <v>206.75</v>
      </c>
      <c r="N68" s="28">
        <v>200.7</v>
      </c>
      <c r="O68" s="39">
        <v>15554000</v>
      </c>
      <c r="P68" s="40">
        <v>0.10878243512974052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3257.05</v>
      </c>
      <c r="F69" s="37">
        <v>3244.8166666666671</v>
      </c>
      <c r="G69" s="38">
        <v>3227.233333333334</v>
      </c>
      <c r="H69" s="38">
        <v>3197.416666666667</v>
      </c>
      <c r="I69" s="38">
        <v>3179.8333333333339</v>
      </c>
      <c r="J69" s="38">
        <v>3274.6333333333341</v>
      </c>
      <c r="K69" s="38">
        <v>3292.2166666666672</v>
      </c>
      <c r="L69" s="38">
        <v>3322.0333333333342</v>
      </c>
      <c r="M69" s="28">
        <v>3262.4</v>
      </c>
      <c r="N69" s="28">
        <v>3215</v>
      </c>
      <c r="O69" s="39">
        <v>2832150</v>
      </c>
      <c r="P69" s="40">
        <v>1.8722348116974208E-2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2925.9</v>
      </c>
      <c r="F70" s="37">
        <v>2918.0166666666664</v>
      </c>
      <c r="G70" s="38">
        <v>2899.5333333333328</v>
      </c>
      <c r="H70" s="38">
        <v>2873.1666666666665</v>
      </c>
      <c r="I70" s="38">
        <v>2854.6833333333329</v>
      </c>
      <c r="J70" s="38">
        <v>2944.3833333333328</v>
      </c>
      <c r="K70" s="38">
        <v>2962.8666666666663</v>
      </c>
      <c r="L70" s="38">
        <v>2989.2333333333327</v>
      </c>
      <c r="M70" s="28">
        <v>2936.5</v>
      </c>
      <c r="N70" s="28">
        <v>2891.65</v>
      </c>
      <c r="O70" s="39">
        <v>802700</v>
      </c>
      <c r="P70" s="40">
        <v>-2.0823620823620824E-3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427.5</v>
      </c>
      <c r="F71" s="37">
        <v>426.98333333333335</v>
      </c>
      <c r="G71" s="38">
        <v>422.9666666666667</v>
      </c>
      <c r="H71" s="38">
        <v>418.43333333333334</v>
      </c>
      <c r="I71" s="38">
        <v>414.41666666666669</v>
      </c>
      <c r="J71" s="38">
        <v>431.51666666666671</v>
      </c>
      <c r="K71" s="38">
        <v>435.53333333333336</v>
      </c>
      <c r="L71" s="38">
        <v>440.06666666666672</v>
      </c>
      <c r="M71" s="28">
        <v>431</v>
      </c>
      <c r="N71" s="28">
        <v>422.45</v>
      </c>
      <c r="O71" s="39">
        <v>36997950</v>
      </c>
      <c r="P71" s="40">
        <v>3.075296497195918E-2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4946.1499999999996</v>
      </c>
      <c r="F72" s="37">
        <v>4932.5333333333328</v>
      </c>
      <c r="G72" s="38">
        <v>4915.0666666666657</v>
      </c>
      <c r="H72" s="38">
        <v>4883.9833333333327</v>
      </c>
      <c r="I72" s="38">
        <v>4866.5166666666655</v>
      </c>
      <c r="J72" s="38">
        <v>4963.6166666666659</v>
      </c>
      <c r="K72" s="38">
        <v>4981.083333333333</v>
      </c>
      <c r="L72" s="38">
        <v>5012.1666666666661</v>
      </c>
      <c r="M72" s="28">
        <v>4950</v>
      </c>
      <c r="N72" s="28">
        <v>4901.45</v>
      </c>
      <c r="O72" s="39">
        <v>2547250</v>
      </c>
      <c r="P72" s="40">
        <v>-1.7634956402468895E-3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3317.8</v>
      </c>
      <c r="F73" s="37">
        <v>3309.2333333333336</v>
      </c>
      <c r="G73" s="38">
        <v>3291.5666666666671</v>
      </c>
      <c r="H73" s="38">
        <v>3265.3333333333335</v>
      </c>
      <c r="I73" s="38">
        <v>3247.666666666667</v>
      </c>
      <c r="J73" s="38">
        <v>3335.4666666666672</v>
      </c>
      <c r="K73" s="38">
        <v>3353.1333333333332</v>
      </c>
      <c r="L73" s="38">
        <v>3379.3666666666672</v>
      </c>
      <c r="M73" s="28">
        <v>3326.9</v>
      </c>
      <c r="N73" s="28">
        <v>3283</v>
      </c>
      <c r="O73" s="39">
        <v>3325350</v>
      </c>
      <c r="P73" s="40">
        <v>9.7242148892077163E-3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1990.4</v>
      </c>
      <c r="F74" s="37">
        <v>1981.5</v>
      </c>
      <c r="G74" s="38">
        <v>1963</v>
      </c>
      <c r="H74" s="38">
        <v>1935.6</v>
      </c>
      <c r="I74" s="38">
        <v>1917.1</v>
      </c>
      <c r="J74" s="38">
        <v>2008.9</v>
      </c>
      <c r="K74" s="38">
        <v>2027.4</v>
      </c>
      <c r="L74" s="38">
        <v>2054.8000000000002</v>
      </c>
      <c r="M74" s="28">
        <v>2000</v>
      </c>
      <c r="N74" s="28">
        <v>1954.1</v>
      </c>
      <c r="O74" s="39">
        <v>1341175</v>
      </c>
      <c r="P74" s="40">
        <v>1.0567757977621219E-2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197.05</v>
      </c>
      <c r="F75" s="37">
        <v>196.91666666666666</v>
      </c>
      <c r="G75" s="38">
        <v>196.0333333333333</v>
      </c>
      <c r="H75" s="38">
        <v>195.01666666666665</v>
      </c>
      <c r="I75" s="38">
        <v>194.1333333333333</v>
      </c>
      <c r="J75" s="38">
        <v>197.93333333333331</v>
      </c>
      <c r="K75" s="38">
        <v>198.81666666666669</v>
      </c>
      <c r="L75" s="38">
        <v>199.83333333333331</v>
      </c>
      <c r="M75" s="28">
        <v>197.8</v>
      </c>
      <c r="N75" s="28">
        <v>195.9</v>
      </c>
      <c r="O75" s="39">
        <v>18331200</v>
      </c>
      <c r="P75" s="40">
        <v>4.5373840994278949E-3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135.25</v>
      </c>
      <c r="F76" s="37">
        <v>135.28333333333333</v>
      </c>
      <c r="G76" s="38">
        <v>134.36666666666667</v>
      </c>
      <c r="H76" s="38">
        <v>133.48333333333335</v>
      </c>
      <c r="I76" s="38">
        <v>132.56666666666669</v>
      </c>
      <c r="J76" s="38">
        <v>136.16666666666666</v>
      </c>
      <c r="K76" s="38">
        <v>137.08333333333334</v>
      </c>
      <c r="L76" s="38">
        <v>137.96666666666664</v>
      </c>
      <c r="M76" s="28">
        <v>136.19999999999999</v>
      </c>
      <c r="N76" s="28">
        <v>134.4</v>
      </c>
      <c r="O76" s="39">
        <v>58155000</v>
      </c>
      <c r="P76" s="40">
        <v>1.6074080545120991E-2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107.65</v>
      </c>
      <c r="F77" s="37">
        <v>107.58333333333333</v>
      </c>
      <c r="G77" s="38">
        <v>105.46666666666665</v>
      </c>
      <c r="H77" s="38">
        <v>103.28333333333333</v>
      </c>
      <c r="I77" s="38">
        <v>101.16666666666666</v>
      </c>
      <c r="J77" s="38">
        <v>109.76666666666665</v>
      </c>
      <c r="K77" s="38">
        <v>111.88333333333333</v>
      </c>
      <c r="L77" s="38">
        <v>114.06666666666665</v>
      </c>
      <c r="M77" s="28">
        <v>109.7</v>
      </c>
      <c r="N77" s="28">
        <v>105.4</v>
      </c>
      <c r="O77" s="39">
        <v>61222650</v>
      </c>
      <c r="P77" s="40">
        <v>-2.9881966233378154E-4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566.5</v>
      </c>
      <c r="F78" s="37">
        <v>563.69999999999993</v>
      </c>
      <c r="G78" s="38">
        <v>556.44999999999982</v>
      </c>
      <c r="H78" s="38">
        <v>546.39999999999986</v>
      </c>
      <c r="I78" s="38">
        <v>539.14999999999975</v>
      </c>
      <c r="J78" s="38">
        <v>573.74999999999989</v>
      </c>
      <c r="K78" s="38">
        <v>581.00000000000011</v>
      </c>
      <c r="L78" s="38">
        <v>591.04999999999995</v>
      </c>
      <c r="M78" s="28">
        <v>570.95000000000005</v>
      </c>
      <c r="N78" s="28">
        <v>553.65</v>
      </c>
      <c r="O78" s="39">
        <v>6378550</v>
      </c>
      <c r="P78" s="40">
        <v>6.8243858052775255E-4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45.95</v>
      </c>
      <c r="F79" s="37">
        <v>45.833333333333336</v>
      </c>
      <c r="G79" s="38">
        <v>45.666666666666671</v>
      </c>
      <c r="H79" s="38">
        <v>45.383333333333333</v>
      </c>
      <c r="I79" s="38">
        <v>45.216666666666669</v>
      </c>
      <c r="J79" s="38">
        <v>46.116666666666674</v>
      </c>
      <c r="K79" s="38">
        <v>46.283333333333346</v>
      </c>
      <c r="L79" s="38">
        <v>46.566666666666677</v>
      </c>
      <c r="M79" s="28">
        <v>46</v>
      </c>
      <c r="N79" s="28">
        <v>45.55</v>
      </c>
      <c r="O79" s="39">
        <v>130117500</v>
      </c>
      <c r="P79" s="40">
        <v>-2.7590963959303327E-3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592.70000000000005</v>
      </c>
      <c r="F80" s="37">
        <v>592.33333333333337</v>
      </c>
      <c r="G80" s="38">
        <v>581.76666666666677</v>
      </c>
      <c r="H80" s="38">
        <v>570.83333333333337</v>
      </c>
      <c r="I80" s="38">
        <v>560.26666666666677</v>
      </c>
      <c r="J80" s="38">
        <v>603.26666666666677</v>
      </c>
      <c r="K80" s="38">
        <v>613.83333333333337</v>
      </c>
      <c r="L80" s="38">
        <v>624.76666666666677</v>
      </c>
      <c r="M80" s="28">
        <v>602.9</v>
      </c>
      <c r="N80" s="28">
        <v>581.4</v>
      </c>
      <c r="O80" s="39">
        <v>7984600</v>
      </c>
      <c r="P80" s="40">
        <v>0.10487497751394136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912.55</v>
      </c>
      <c r="F81" s="37">
        <v>921.93333333333339</v>
      </c>
      <c r="G81" s="38">
        <v>893.86666666666679</v>
      </c>
      <c r="H81" s="38">
        <v>875.18333333333339</v>
      </c>
      <c r="I81" s="38">
        <v>847.11666666666679</v>
      </c>
      <c r="J81" s="38">
        <v>940.61666666666679</v>
      </c>
      <c r="K81" s="38">
        <v>968.68333333333339</v>
      </c>
      <c r="L81" s="38">
        <v>987.36666666666679</v>
      </c>
      <c r="M81" s="28">
        <v>950</v>
      </c>
      <c r="N81" s="28">
        <v>903.25</v>
      </c>
      <c r="O81" s="39">
        <v>9495000</v>
      </c>
      <c r="P81" s="40">
        <v>0.23439937597503901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1320.05</v>
      </c>
      <c r="F82" s="37">
        <v>1323.1999999999998</v>
      </c>
      <c r="G82" s="38">
        <v>1307.0499999999997</v>
      </c>
      <c r="H82" s="38">
        <v>1294.05</v>
      </c>
      <c r="I82" s="38">
        <v>1277.8999999999999</v>
      </c>
      <c r="J82" s="38">
        <v>1336.1999999999996</v>
      </c>
      <c r="K82" s="38">
        <v>1352.3499999999997</v>
      </c>
      <c r="L82" s="38">
        <v>1365.3499999999995</v>
      </c>
      <c r="M82" s="28">
        <v>1339.35</v>
      </c>
      <c r="N82" s="28">
        <v>1310.2</v>
      </c>
      <c r="O82" s="39">
        <v>4793150</v>
      </c>
      <c r="P82" s="40">
        <v>-3.6222281120240306E-3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302.45</v>
      </c>
      <c r="F83" s="37">
        <v>302.7</v>
      </c>
      <c r="G83" s="38">
        <v>299.95</v>
      </c>
      <c r="H83" s="38">
        <v>297.45</v>
      </c>
      <c r="I83" s="38">
        <v>294.7</v>
      </c>
      <c r="J83" s="38">
        <v>305.2</v>
      </c>
      <c r="K83" s="38">
        <v>307.95</v>
      </c>
      <c r="L83" s="38">
        <v>310.45</v>
      </c>
      <c r="M83" s="28">
        <v>305.45</v>
      </c>
      <c r="N83" s="28">
        <v>300.2</v>
      </c>
      <c r="O83" s="39">
        <v>6388000</v>
      </c>
      <c r="P83" s="40">
        <v>6.7870277499164161E-2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1732.55</v>
      </c>
      <c r="F84" s="37">
        <v>1725.7166666666665</v>
      </c>
      <c r="G84" s="38">
        <v>1714.9833333333329</v>
      </c>
      <c r="H84" s="38">
        <v>1697.4166666666665</v>
      </c>
      <c r="I84" s="38">
        <v>1686.6833333333329</v>
      </c>
      <c r="J84" s="38">
        <v>1743.2833333333328</v>
      </c>
      <c r="K84" s="38">
        <v>1754.0166666666664</v>
      </c>
      <c r="L84" s="38">
        <v>1771.5833333333328</v>
      </c>
      <c r="M84" s="28">
        <v>1736.45</v>
      </c>
      <c r="N84" s="28">
        <v>1708.15</v>
      </c>
      <c r="O84" s="39">
        <v>12228400</v>
      </c>
      <c r="P84" s="40">
        <v>-3.0978934324659233E-3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470.8</v>
      </c>
      <c r="F85" s="37">
        <v>466.8</v>
      </c>
      <c r="G85" s="38">
        <v>461.75</v>
      </c>
      <c r="H85" s="38">
        <v>452.7</v>
      </c>
      <c r="I85" s="38">
        <v>447.65</v>
      </c>
      <c r="J85" s="38">
        <v>475.85</v>
      </c>
      <c r="K85" s="38">
        <v>480.90000000000009</v>
      </c>
      <c r="L85" s="38">
        <v>489.95000000000005</v>
      </c>
      <c r="M85" s="28">
        <v>471.85</v>
      </c>
      <c r="N85" s="28">
        <v>457.75</v>
      </c>
      <c r="O85" s="39">
        <v>6333750</v>
      </c>
      <c r="P85" s="40">
        <v>5.2336448598130844E-2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2935.45</v>
      </c>
      <c r="F86" s="37">
        <v>2913.5833333333335</v>
      </c>
      <c r="G86" s="38">
        <v>2885.166666666667</v>
      </c>
      <c r="H86" s="38">
        <v>2834.8833333333337</v>
      </c>
      <c r="I86" s="38">
        <v>2806.4666666666672</v>
      </c>
      <c r="J86" s="38">
        <v>2963.8666666666668</v>
      </c>
      <c r="K86" s="38">
        <v>2992.2833333333338</v>
      </c>
      <c r="L86" s="38">
        <v>3042.5666666666666</v>
      </c>
      <c r="M86" s="28">
        <v>2942</v>
      </c>
      <c r="N86" s="28">
        <v>2863.3</v>
      </c>
      <c r="O86" s="39">
        <v>2776200</v>
      </c>
      <c r="P86" s="40">
        <v>2.5033229951262739E-2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1232.8499999999999</v>
      </c>
      <c r="F87" s="37">
        <v>1229.3</v>
      </c>
      <c r="G87" s="38">
        <v>1222.5999999999999</v>
      </c>
      <c r="H87" s="38">
        <v>1212.3499999999999</v>
      </c>
      <c r="I87" s="38">
        <v>1205.6499999999999</v>
      </c>
      <c r="J87" s="38">
        <v>1239.55</v>
      </c>
      <c r="K87" s="38">
        <v>1246.2500000000002</v>
      </c>
      <c r="L87" s="38">
        <v>1256.5</v>
      </c>
      <c r="M87" s="28">
        <v>1236</v>
      </c>
      <c r="N87" s="28">
        <v>1219.05</v>
      </c>
      <c r="O87" s="39">
        <v>5232000</v>
      </c>
      <c r="P87" s="40">
        <v>4.1919745096086827E-2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1067.7</v>
      </c>
      <c r="F88" s="37">
        <v>1066.2166666666667</v>
      </c>
      <c r="G88" s="38">
        <v>1059.4833333333333</v>
      </c>
      <c r="H88" s="38">
        <v>1051.2666666666667</v>
      </c>
      <c r="I88" s="38">
        <v>1044.5333333333333</v>
      </c>
      <c r="J88" s="38">
        <v>1074.4333333333334</v>
      </c>
      <c r="K88" s="38">
        <v>1081.166666666667</v>
      </c>
      <c r="L88" s="38">
        <v>1089.3833333333334</v>
      </c>
      <c r="M88" s="28">
        <v>1072.95</v>
      </c>
      <c r="N88" s="28">
        <v>1058</v>
      </c>
      <c r="O88" s="39">
        <v>9921800</v>
      </c>
      <c r="P88" s="40">
        <v>-4.4234659474039109E-2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2780.4</v>
      </c>
      <c r="F89" s="37">
        <v>2774.15</v>
      </c>
      <c r="G89" s="38">
        <v>2764.3500000000004</v>
      </c>
      <c r="H89" s="38">
        <v>2748.3</v>
      </c>
      <c r="I89" s="38">
        <v>2738.5000000000005</v>
      </c>
      <c r="J89" s="38">
        <v>2790.2000000000003</v>
      </c>
      <c r="K89" s="38">
        <v>2800.0000000000005</v>
      </c>
      <c r="L89" s="38">
        <v>2816.05</v>
      </c>
      <c r="M89" s="28">
        <v>2783.95</v>
      </c>
      <c r="N89" s="28">
        <v>2758.1</v>
      </c>
      <c r="O89" s="39">
        <v>14683200</v>
      </c>
      <c r="P89" s="40">
        <v>5.3150169671695494E-4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1777.35</v>
      </c>
      <c r="F90" s="37">
        <v>1767.9833333333333</v>
      </c>
      <c r="G90" s="38">
        <v>1756.0666666666666</v>
      </c>
      <c r="H90" s="38">
        <v>1734.7833333333333</v>
      </c>
      <c r="I90" s="38">
        <v>1722.8666666666666</v>
      </c>
      <c r="J90" s="38">
        <v>1789.2666666666667</v>
      </c>
      <c r="K90" s="38">
        <v>1801.1833333333332</v>
      </c>
      <c r="L90" s="38">
        <v>1822.4666666666667</v>
      </c>
      <c r="M90" s="28">
        <v>1779.9</v>
      </c>
      <c r="N90" s="28">
        <v>1746.7</v>
      </c>
      <c r="O90" s="39">
        <v>2454900</v>
      </c>
      <c r="P90" s="40">
        <v>2.7756845013815624E-2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1676.35</v>
      </c>
      <c r="F91" s="37">
        <v>1672.0666666666666</v>
      </c>
      <c r="G91" s="38">
        <v>1666.1333333333332</v>
      </c>
      <c r="H91" s="38">
        <v>1655.9166666666665</v>
      </c>
      <c r="I91" s="38">
        <v>1649.9833333333331</v>
      </c>
      <c r="J91" s="38">
        <v>1682.2833333333333</v>
      </c>
      <c r="K91" s="38">
        <v>1688.2166666666667</v>
      </c>
      <c r="L91" s="38">
        <v>1698.4333333333334</v>
      </c>
      <c r="M91" s="28">
        <v>1678</v>
      </c>
      <c r="N91" s="28">
        <v>1661.85</v>
      </c>
      <c r="O91" s="39">
        <v>68998600</v>
      </c>
      <c r="P91" s="40">
        <v>7.1369507799266237E-3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532.79999999999995</v>
      </c>
      <c r="F92" s="37">
        <v>528.98333333333335</v>
      </c>
      <c r="G92" s="38">
        <v>524.11666666666667</v>
      </c>
      <c r="H92" s="38">
        <v>515.43333333333328</v>
      </c>
      <c r="I92" s="38">
        <v>510.56666666666661</v>
      </c>
      <c r="J92" s="38">
        <v>537.66666666666674</v>
      </c>
      <c r="K92" s="38">
        <v>542.53333333333353</v>
      </c>
      <c r="L92" s="38">
        <v>551.21666666666681</v>
      </c>
      <c r="M92" s="28">
        <v>533.85</v>
      </c>
      <c r="N92" s="28">
        <v>520.29999999999995</v>
      </c>
      <c r="O92" s="39">
        <v>17118200</v>
      </c>
      <c r="P92" s="40">
        <v>-5.0518608907870653E-2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2568.4</v>
      </c>
      <c r="F93" s="37">
        <v>2557.9499999999998</v>
      </c>
      <c r="G93" s="38">
        <v>2542.1499999999996</v>
      </c>
      <c r="H93" s="38">
        <v>2515.8999999999996</v>
      </c>
      <c r="I93" s="38">
        <v>2500.0999999999995</v>
      </c>
      <c r="J93" s="38">
        <v>2584.1999999999998</v>
      </c>
      <c r="K93" s="38">
        <v>2600</v>
      </c>
      <c r="L93" s="38">
        <v>2626.25</v>
      </c>
      <c r="M93" s="28">
        <v>2573.75</v>
      </c>
      <c r="N93" s="28">
        <v>2531.6999999999998</v>
      </c>
      <c r="O93" s="39">
        <v>3296100</v>
      </c>
      <c r="P93" s="40">
        <v>-2.7297543221110101E-4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437.95</v>
      </c>
      <c r="F94" s="37">
        <v>436.7166666666667</v>
      </c>
      <c r="G94" s="38">
        <v>434.73333333333341</v>
      </c>
      <c r="H94" s="38">
        <v>431.51666666666671</v>
      </c>
      <c r="I94" s="38">
        <v>429.53333333333342</v>
      </c>
      <c r="J94" s="38">
        <v>439.93333333333339</v>
      </c>
      <c r="K94" s="38">
        <v>441.91666666666674</v>
      </c>
      <c r="L94" s="38">
        <v>445.13333333333338</v>
      </c>
      <c r="M94" s="28">
        <v>438.7</v>
      </c>
      <c r="N94" s="28">
        <v>433.5</v>
      </c>
      <c r="O94" s="39">
        <v>21683200</v>
      </c>
      <c r="P94" s="40">
        <v>-1.079389410487322E-2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102.2</v>
      </c>
      <c r="F95" s="37">
        <v>101.95</v>
      </c>
      <c r="G95" s="38">
        <v>101.10000000000001</v>
      </c>
      <c r="H95" s="38">
        <v>100</v>
      </c>
      <c r="I95" s="38">
        <v>99.15</v>
      </c>
      <c r="J95" s="38">
        <v>103.05000000000001</v>
      </c>
      <c r="K95" s="38">
        <v>103.9</v>
      </c>
      <c r="L95" s="38">
        <v>105.00000000000001</v>
      </c>
      <c r="M95" s="28">
        <v>102.8</v>
      </c>
      <c r="N95" s="28">
        <v>100.85</v>
      </c>
      <c r="O95" s="39">
        <v>18376600</v>
      </c>
      <c r="P95" s="40">
        <v>2.4747947894361171E-2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252.9</v>
      </c>
      <c r="F96" s="37">
        <v>251.73333333333335</v>
      </c>
      <c r="G96" s="38">
        <v>249.8666666666667</v>
      </c>
      <c r="H96" s="38">
        <v>246.83333333333334</v>
      </c>
      <c r="I96" s="38">
        <v>244.9666666666667</v>
      </c>
      <c r="J96" s="38">
        <v>254.76666666666671</v>
      </c>
      <c r="K96" s="38">
        <v>256.63333333333338</v>
      </c>
      <c r="L96" s="38">
        <v>259.66666666666674</v>
      </c>
      <c r="M96" s="28">
        <v>253.6</v>
      </c>
      <c r="N96" s="28">
        <v>248.7</v>
      </c>
      <c r="O96" s="39">
        <v>16237800</v>
      </c>
      <c r="P96" s="40">
        <v>7.8766549354784641E-3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2468.15</v>
      </c>
      <c r="F97" s="37">
        <v>2459.9500000000003</v>
      </c>
      <c r="G97" s="38">
        <v>2445.2500000000005</v>
      </c>
      <c r="H97" s="38">
        <v>2422.3500000000004</v>
      </c>
      <c r="I97" s="38">
        <v>2407.6500000000005</v>
      </c>
      <c r="J97" s="38">
        <v>2482.8500000000004</v>
      </c>
      <c r="K97" s="38">
        <v>2497.5500000000002</v>
      </c>
      <c r="L97" s="38">
        <v>2520.4500000000003</v>
      </c>
      <c r="M97" s="28">
        <v>2474.65</v>
      </c>
      <c r="N97" s="28">
        <v>2437.0500000000002</v>
      </c>
      <c r="O97" s="39">
        <v>10257600</v>
      </c>
      <c r="P97" s="40">
        <v>4.9478207489257214E-2</v>
      </c>
    </row>
    <row r="98" spans="1:16" ht="12.75" customHeight="1">
      <c r="A98" s="28">
        <v>88</v>
      </c>
      <c r="B98" s="29" t="s">
        <v>63</v>
      </c>
      <c r="C98" s="30" t="s">
        <v>373</v>
      </c>
      <c r="D98" s="31" t="e">
        <v>#N/A</v>
      </c>
      <c r="E98" s="37" t="e">
        <v>#N/A</v>
      </c>
      <c r="F98" s="37" t="e">
        <v>#N/A</v>
      </c>
      <c r="G98" s="38" t="e">
        <v>#N/A</v>
      </c>
      <c r="H98" s="38" t="e">
        <v>#N/A</v>
      </c>
      <c r="I98" s="38" t="e">
        <v>#N/A</v>
      </c>
      <c r="J98" s="38" t="e">
        <v>#N/A</v>
      </c>
      <c r="K98" s="38" t="e">
        <v>#N/A</v>
      </c>
      <c r="L98" s="38" t="e">
        <v>#N/A</v>
      </c>
      <c r="M98" s="28" t="e">
        <v>#N/A</v>
      </c>
      <c r="N98" s="28" t="e">
        <v>#N/A</v>
      </c>
      <c r="O98" s="39" t="e">
        <v>#N/A</v>
      </c>
      <c r="P98" s="40" t="e">
        <v>#N/A</v>
      </c>
    </row>
    <row r="99" spans="1:16" ht="12.75" customHeight="1">
      <c r="A99" s="28">
        <v>89</v>
      </c>
      <c r="B99" s="29" t="s">
        <v>58</v>
      </c>
      <c r="C99" s="30" t="s">
        <v>123</v>
      </c>
      <c r="D99" s="31">
        <v>45071</v>
      </c>
      <c r="E99" s="37">
        <v>108.45</v>
      </c>
      <c r="F99" s="37">
        <v>108.30000000000001</v>
      </c>
      <c r="G99" s="38">
        <v>107.20000000000002</v>
      </c>
      <c r="H99" s="38">
        <v>105.95</v>
      </c>
      <c r="I99" s="38">
        <v>104.85000000000001</v>
      </c>
      <c r="J99" s="38">
        <v>109.55000000000003</v>
      </c>
      <c r="K99" s="38">
        <v>110.65000000000002</v>
      </c>
      <c r="L99" s="38">
        <v>111.90000000000003</v>
      </c>
      <c r="M99" s="28">
        <v>109.4</v>
      </c>
      <c r="N99" s="28">
        <v>107.05</v>
      </c>
      <c r="O99" s="39">
        <v>47500000</v>
      </c>
      <c r="P99" s="40">
        <v>9.0924541128484023E-3</v>
      </c>
    </row>
    <row r="100" spans="1:16" ht="12.75" customHeight="1">
      <c r="A100" s="28">
        <v>90</v>
      </c>
      <c r="B100" s="29" t="s">
        <v>63</v>
      </c>
      <c r="C100" s="30" t="s">
        <v>124</v>
      </c>
      <c r="D100" s="31">
        <v>45071</v>
      </c>
      <c r="E100" s="37">
        <v>923</v>
      </c>
      <c r="F100" s="37">
        <v>922.01666666666677</v>
      </c>
      <c r="G100" s="38">
        <v>918.03333333333353</v>
      </c>
      <c r="H100" s="38">
        <v>913.06666666666672</v>
      </c>
      <c r="I100" s="38">
        <v>909.08333333333348</v>
      </c>
      <c r="J100" s="38">
        <v>926.98333333333358</v>
      </c>
      <c r="K100" s="38">
        <v>930.96666666666692</v>
      </c>
      <c r="L100" s="38">
        <v>935.93333333333362</v>
      </c>
      <c r="M100" s="28">
        <v>926</v>
      </c>
      <c r="N100" s="28">
        <v>917.05</v>
      </c>
      <c r="O100" s="39">
        <v>70319200</v>
      </c>
      <c r="P100" s="40">
        <v>-7.753775644254798E-3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45071</v>
      </c>
      <c r="E101" s="37">
        <v>1086.75</v>
      </c>
      <c r="F101" s="37">
        <v>1083.05</v>
      </c>
      <c r="G101" s="38">
        <v>1077.3499999999999</v>
      </c>
      <c r="H101" s="38">
        <v>1067.95</v>
      </c>
      <c r="I101" s="38">
        <v>1062.25</v>
      </c>
      <c r="J101" s="38">
        <v>1092.4499999999998</v>
      </c>
      <c r="K101" s="38">
        <v>1098.1500000000001</v>
      </c>
      <c r="L101" s="38">
        <v>1107.5499999999997</v>
      </c>
      <c r="M101" s="28">
        <v>1088.75</v>
      </c>
      <c r="N101" s="28">
        <v>1073.6500000000001</v>
      </c>
      <c r="O101" s="39">
        <v>5216875</v>
      </c>
      <c r="P101" s="40">
        <v>-5.831376042763424E-3</v>
      </c>
    </row>
    <row r="102" spans="1:16" ht="12.75" customHeight="1">
      <c r="A102" s="28">
        <v>92</v>
      </c>
      <c r="B102" s="29" t="s">
        <v>74</v>
      </c>
      <c r="C102" s="30" t="s">
        <v>126</v>
      </c>
      <c r="D102" s="31">
        <v>45071</v>
      </c>
      <c r="E102" s="37">
        <v>436.9</v>
      </c>
      <c r="F102" s="37">
        <v>434.23333333333329</v>
      </c>
      <c r="G102" s="38">
        <v>429.76666666666659</v>
      </c>
      <c r="H102" s="38">
        <v>422.63333333333333</v>
      </c>
      <c r="I102" s="38">
        <v>418.16666666666663</v>
      </c>
      <c r="J102" s="38">
        <v>441.36666666666656</v>
      </c>
      <c r="K102" s="38">
        <v>445.83333333333326</v>
      </c>
      <c r="L102" s="38">
        <v>452.96666666666653</v>
      </c>
      <c r="M102" s="28">
        <v>438.7</v>
      </c>
      <c r="N102" s="28">
        <v>427.1</v>
      </c>
      <c r="O102" s="39">
        <v>12997500</v>
      </c>
      <c r="P102" s="40">
        <v>-3.1063046479521397E-3</v>
      </c>
    </row>
    <row r="103" spans="1:16" ht="12.75" customHeight="1">
      <c r="A103" s="28">
        <v>93</v>
      </c>
      <c r="B103" s="29" t="s">
        <v>63</v>
      </c>
      <c r="C103" s="30" t="s">
        <v>127</v>
      </c>
      <c r="D103" s="31">
        <v>45071</v>
      </c>
      <c r="E103" s="37">
        <v>7</v>
      </c>
      <c r="F103" s="37">
        <v>7.0166666666666666</v>
      </c>
      <c r="G103" s="38">
        <v>6.8833333333333329</v>
      </c>
      <c r="H103" s="38">
        <v>6.7666666666666666</v>
      </c>
      <c r="I103" s="38">
        <v>6.6333333333333329</v>
      </c>
      <c r="J103" s="38">
        <v>7.1333333333333329</v>
      </c>
      <c r="K103" s="38">
        <v>7.2666666666666675</v>
      </c>
      <c r="L103" s="38">
        <v>7.3833333333333329</v>
      </c>
      <c r="M103" s="28">
        <v>7.15</v>
      </c>
      <c r="N103" s="28">
        <v>6.9</v>
      </c>
      <c r="O103" s="39">
        <v>519010000</v>
      </c>
      <c r="P103" s="40">
        <v>3.3056253624589214E-3</v>
      </c>
    </row>
    <row r="104" spans="1:16" ht="12.75" customHeight="1">
      <c r="A104" s="28">
        <v>94</v>
      </c>
      <c r="B104" s="29" t="s">
        <v>58</v>
      </c>
      <c r="C104" s="30" t="s">
        <v>377</v>
      </c>
      <c r="D104" s="31">
        <v>45071</v>
      </c>
      <c r="E104" s="37">
        <v>88.4</v>
      </c>
      <c r="F104" s="37">
        <v>87.683333333333337</v>
      </c>
      <c r="G104" s="38">
        <v>86.666666666666671</v>
      </c>
      <c r="H104" s="38">
        <v>84.933333333333337</v>
      </c>
      <c r="I104" s="38">
        <v>83.916666666666671</v>
      </c>
      <c r="J104" s="38">
        <v>89.416666666666671</v>
      </c>
      <c r="K104" s="38">
        <v>90.433333333333323</v>
      </c>
      <c r="L104" s="38">
        <v>92.166666666666671</v>
      </c>
      <c r="M104" s="28">
        <v>88.7</v>
      </c>
      <c r="N104" s="28">
        <v>85.95</v>
      </c>
      <c r="O104" s="39">
        <v>162550000</v>
      </c>
      <c r="P104" s="40">
        <v>2.9775102945834655E-2</v>
      </c>
    </row>
    <row r="105" spans="1:16" ht="12.75" customHeight="1">
      <c r="A105" s="28">
        <v>95</v>
      </c>
      <c r="B105" s="29" t="s">
        <v>44</v>
      </c>
      <c r="C105" s="30" t="s">
        <v>128</v>
      </c>
      <c r="D105" s="31">
        <v>45071</v>
      </c>
      <c r="E105" s="37">
        <v>61.95</v>
      </c>
      <c r="F105" s="37">
        <v>61.116666666666667</v>
      </c>
      <c r="G105" s="38">
        <v>59.833333333333336</v>
      </c>
      <c r="H105" s="38">
        <v>57.716666666666669</v>
      </c>
      <c r="I105" s="38">
        <v>56.433333333333337</v>
      </c>
      <c r="J105" s="38">
        <v>63.233333333333334</v>
      </c>
      <c r="K105" s="38">
        <v>64.516666666666666</v>
      </c>
      <c r="L105" s="38">
        <v>66.633333333333326</v>
      </c>
      <c r="M105" s="28">
        <v>62.4</v>
      </c>
      <c r="N105" s="28">
        <v>59</v>
      </c>
      <c r="O105" s="39">
        <v>208995000</v>
      </c>
      <c r="P105" s="40">
        <v>0.113392999840179</v>
      </c>
    </row>
    <row r="106" spans="1:16" ht="12.75" customHeight="1">
      <c r="A106" s="28">
        <v>96</v>
      </c>
      <c r="B106" s="29" t="s">
        <v>79</v>
      </c>
      <c r="C106" s="30" t="s">
        <v>386</v>
      </c>
      <c r="D106" s="31">
        <v>45071</v>
      </c>
      <c r="E106" s="37">
        <v>157.1</v>
      </c>
      <c r="F106" s="37">
        <v>156</v>
      </c>
      <c r="G106" s="38">
        <v>154.25</v>
      </c>
      <c r="H106" s="38">
        <v>151.4</v>
      </c>
      <c r="I106" s="38">
        <v>149.65</v>
      </c>
      <c r="J106" s="38">
        <v>158.85</v>
      </c>
      <c r="K106" s="38">
        <v>160.6</v>
      </c>
      <c r="L106" s="38">
        <v>163.44999999999999</v>
      </c>
      <c r="M106" s="28">
        <v>157.75</v>
      </c>
      <c r="N106" s="28">
        <v>153.15</v>
      </c>
      <c r="O106" s="39">
        <v>40068750</v>
      </c>
      <c r="P106" s="40">
        <v>8.9972457410996631E-2</v>
      </c>
    </row>
    <row r="107" spans="1:16" ht="12.75" customHeight="1">
      <c r="A107" s="28">
        <v>97</v>
      </c>
      <c r="B107" s="29" t="s">
        <v>105</v>
      </c>
      <c r="C107" s="30" t="s">
        <v>129</v>
      </c>
      <c r="D107" s="31">
        <v>45071</v>
      </c>
      <c r="E107" s="37">
        <v>496.5</v>
      </c>
      <c r="F107" s="37">
        <v>493.76666666666665</v>
      </c>
      <c r="G107" s="38">
        <v>490.2833333333333</v>
      </c>
      <c r="H107" s="38">
        <v>484.06666666666666</v>
      </c>
      <c r="I107" s="38">
        <v>480.58333333333331</v>
      </c>
      <c r="J107" s="38">
        <v>499.98333333333329</v>
      </c>
      <c r="K107" s="38">
        <v>503.46666666666664</v>
      </c>
      <c r="L107" s="38">
        <v>509.68333333333328</v>
      </c>
      <c r="M107" s="28">
        <v>497.25</v>
      </c>
      <c r="N107" s="28">
        <v>487.55</v>
      </c>
      <c r="O107" s="39">
        <v>5626500</v>
      </c>
      <c r="P107" s="40">
        <v>-3.4222327118244043E-2</v>
      </c>
    </row>
    <row r="108" spans="1:16" ht="12.75" customHeight="1">
      <c r="A108" s="28">
        <v>98</v>
      </c>
      <c r="B108" s="29" t="s">
        <v>42</v>
      </c>
      <c r="C108" s="30" t="s">
        <v>130</v>
      </c>
      <c r="D108" s="31">
        <v>45071</v>
      </c>
      <c r="E108" s="37">
        <v>340.95</v>
      </c>
      <c r="F108" s="37">
        <v>343.16666666666669</v>
      </c>
      <c r="G108" s="38">
        <v>336.83333333333337</v>
      </c>
      <c r="H108" s="38">
        <v>332.7166666666667</v>
      </c>
      <c r="I108" s="38">
        <v>326.38333333333338</v>
      </c>
      <c r="J108" s="38">
        <v>347.28333333333336</v>
      </c>
      <c r="K108" s="38">
        <v>353.61666666666673</v>
      </c>
      <c r="L108" s="38">
        <v>357.73333333333335</v>
      </c>
      <c r="M108" s="28">
        <v>349.5</v>
      </c>
      <c r="N108" s="28">
        <v>339.05</v>
      </c>
      <c r="O108" s="39">
        <v>26836000</v>
      </c>
      <c r="P108" s="40">
        <v>-2.3008591815931265E-2</v>
      </c>
    </row>
    <row r="109" spans="1:16" ht="12.75" customHeight="1">
      <c r="A109" s="28">
        <v>99</v>
      </c>
      <c r="B109" s="29" t="s">
        <v>44</v>
      </c>
      <c r="C109" s="30" t="s">
        <v>383</v>
      </c>
      <c r="D109" s="31">
        <v>45071</v>
      </c>
      <c r="E109" s="37">
        <v>186.95</v>
      </c>
      <c r="F109" s="37">
        <v>185.78333333333333</v>
      </c>
      <c r="G109" s="38">
        <v>184.06666666666666</v>
      </c>
      <c r="H109" s="38">
        <v>181.18333333333334</v>
      </c>
      <c r="I109" s="38">
        <v>179.46666666666667</v>
      </c>
      <c r="J109" s="38">
        <v>188.66666666666666</v>
      </c>
      <c r="K109" s="38">
        <v>190.3833333333333</v>
      </c>
      <c r="L109" s="38">
        <v>193.26666666666665</v>
      </c>
      <c r="M109" s="28">
        <v>187.5</v>
      </c>
      <c r="N109" s="28">
        <v>182.9</v>
      </c>
      <c r="O109" s="39">
        <v>17202800</v>
      </c>
      <c r="P109" s="40">
        <v>-1.6829350387075059E-3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45071</v>
      </c>
      <c r="E110" s="37">
        <v>5334</v>
      </c>
      <c r="F110" s="37">
        <v>5305</v>
      </c>
      <c r="G110" s="38">
        <v>5230</v>
      </c>
      <c r="H110" s="38">
        <v>5126</v>
      </c>
      <c r="I110" s="38">
        <v>5051</v>
      </c>
      <c r="J110" s="38">
        <v>5409</v>
      </c>
      <c r="K110" s="38">
        <v>5484</v>
      </c>
      <c r="L110" s="38">
        <v>5588</v>
      </c>
      <c r="M110" s="28">
        <v>5380</v>
      </c>
      <c r="N110" s="28">
        <v>5201</v>
      </c>
      <c r="O110" s="39">
        <v>290550</v>
      </c>
      <c r="P110" s="40">
        <v>0.128130460104834</v>
      </c>
    </row>
    <row r="111" spans="1:16" ht="12.75" customHeight="1">
      <c r="A111" s="28">
        <v>101</v>
      </c>
      <c r="B111" s="29" t="s">
        <v>58</v>
      </c>
      <c r="C111" s="30" t="s">
        <v>131</v>
      </c>
      <c r="D111" s="31">
        <v>45071</v>
      </c>
      <c r="E111" s="37">
        <v>2034.8</v>
      </c>
      <c r="F111" s="37">
        <v>2034.7833333333335</v>
      </c>
      <c r="G111" s="38">
        <v>2021.5166666666669</v>
      </c>
      <c r="H111" s="38">
        <v>2008.2333333333333</v>
      </c>
      <c r="I111" s="38">
        <v>1994.9666666666667</v>
      </c>
      <c r="J111" s="38">
        <v>2048.0666666666671</v>
      </c>
      <c r="K111" s="38">
        <v>2061.3333333333339</v>
      </c>
      <c r="L111" s="38">
        <v>2074.6166666666672</v>
      </c>
      <c r="M111" s="28">
        <v>2048.0500000000002</v>
      </c>
      <c r="N111" s="28">
        <v>2021.5</v>
      </c>
      <c r="O111" s="39">
        <v>3072600</v>
      </c>
      <c r="P111" s="40">
        <v>-8.9026514418424612E-3</v>
      </c>
    </row>
    <row r="112" spans="1:16" ht="12.75" customHeight="1">
      <c r="A112" s="28">
        <v>102</v>
      </c>
      <c r="B112" s="29" t="s">
        <v>74</v>
      </c>
      <c r="C112" s="30" t="s">
        <v>132</v>
      </c>
      <c r="D112" s="31">
        <v>45071</v>
      </c>
      <c r="E112" s="37">
        <v>1158.45</v>
      </c>
      <c r="F112" s="37">
        <v>1153.7833333333335</v>
      </c>
      <c r="G112" s="38">
        <v>1146.616666666667</v>
      </c>
      <c r="H112" s="38">
        <v>1134.7833333333335</v>
      </c>
      <c r="I112" s="38">
        <v>1127.616666666667</v>
      </c>
      <c r="J112" s="38">
        <v>1165.616666666667</v>
      </c>
      <c r="K112" s="38">
        <v>1172.7833333333335</v>
      </c>
      <c r="L112" s="38">
        <v>1184.616666666667</v>
      </c>
      <c r="M112" s="28">
        <v>1160.95</v>
      </c>
      <c r="N112" s="28">
        <v>1141.95</v>
      </c>
      <c r="O112" s="39">
        <v>22099950</v>
      </c>
      <c r="P112" s="40">
        <v>-2.9426877470355731E-2</v>
      </c>
    </row>
    <row r="113" spans="1:16" ht="12.75" customHeight="1">
      <c r="A113" s="28">
        <v>103</v>
      </c>
      <c r="B113" s="29" t="s">
        <v>86</v>
      </c>
      <c r="C113" s="30" t="s">
        <v>133</v>
      </c>
      <c r="D113" s="31">
        <v>45071</v>
      </c>
      <c r="E113" s="37">
        <v>154.80000000000001</v>
      </c>
      <c r="F113" s="37">
        <v>153.75</v>
      </c>
      <c r="G113" s="38">
        <v>146.30000000000001</v>
      </c>
      <c r="H113" s="38">
        <v>137.80000000000001</v>
      </c>
      <c r="I113" s="38">
        <v>130.35000000000002</v>
      </c>
      <c r="J113" s="38">
        <v>162.25</v>
      </c>
      <c r="K113" s="38">
        <v>169.7</v>
      </c>
      <c r="L113" s="38">
        <v>178.2</v>
      </c>
      <c r="M113" s="28">
        <v>161.19999999999999</v>
      </c>
      <c r="N113" s="28">
        <v>145.25</v>
      </c>
      <c r="O113" s="39">
        <v>26849400</v>
      </c>
      <c r="P113" s="40">
        <v>-0.12196031237327822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45071</v>
      </c>
      <c r="E114" s="37">
        <v>1258.25</v>
      </c>
      <c r="F114" s="37">
        <v>1260</v>
      </c>
      <c r="G114" s="38">
        <v>1252</v>
      </c>
      <c r="H114" s="38">
        <v>1245.75</v>
      </c>
      <c r="I114" s="38">
        <v>1237.75</v>
      </c>
      <c r="J114" s="38">
        <v>1266.25</v>
      </c>
      <c r="K114" s="38">
        <v>1274.25</v>
      </c>
      <c r="L114" s="38">
        <v>1280.5</v>
      </c>
      <c r="M114" s="28">
        <v>1268</v>
      </c>
      <c r="N114" s="28">
        <v>1253.75</v>
      </c>
      <c r="O114" s="39">
        <v>47188000</v>
      </c>
      <c r="P114" s="40">
        <v>-2.3425541451368745E-3</v>
      </c>
    </row>
    <row r="115" spans="1:16" ht="12.75" customHeight="1">
      <c r="A115" s="28">
        <v>105</v>
      </c>
      <c r="B115" s="29" t="s">
        <v>79</v>
      </c>
      <c r="C115" s="30" t="s">
        <v>390</v>
      </c>
      <c r="D115" s="31">
        <v>45071</v>
      </c>
      <c r="E115" s="37">
        <v>447.45</v>
      </c>
      <c r="F115" s="37">
        <v>447.26666666666665</v>
      </c>
      <c r="G115" s="38">
        <v>441.93333333333328</v>
      </c>
      <c r="H115" s="38">
        <v>436.41666666666663</v>
      </c>
      <c r="I115" s="38">
        <v>431.08333333333326</v>
      </c>
      <c r="J115" s="38">
        <v>452.7833333333333</v>
      </c>
      <c r="K115" s="38">
        <v>458.11666666666667</v>
      </c>
      <c r="L115" s="38">
        <v>463.63333333333333</v>
      </c>
      <c r="M115" s="28">
        <v>452.6</v>
      </c>
      <c r="N115" s="28">
        <v>441.75</v>
      </c>
      <c r="O115" s="39">
        <v>4282300</v>
      </c>
      <c r="P115" s="40">
        <v>-1.5563218390804597E-2</v>
      </c>
    </row>
    <row r="116" spans="1:16" ht="12.75" customHeight="1">
      <c r="A116" s="28">
        <v>106</v>
      </c>
      <c r="B116" s="29" t="s">
        <v>47</v>
      </c>
      <c r="C116" s="30" t="s">
        <v>135</v>
      </c>
      <c r="D116" s="31">
        <v>45071</v>
      </c>
      <c r="E116" s="37">
        <v>81.75</v>
      </c>
      <c r="F116" s="37">
        <v>81.516666666666666</v>
      </c>
      <c r="G116" s="38">
        <v>81.183333333333337</v>
      </c>
      <c r="H116" s="38">
        <v>80.616666666666674</v>
      </c>
      <c r="I116" s="38">
        <v>80.283333333333346</v>
      </c>
      <c r="J116" s="38">
        <v>82.083333333333329</v>
      </c>
      <c r="K116" s="38">
        <v>82.416666666666671</v>
      </c>
      <c r="L116" s="38">
        <v>82.98333333333332</v>
      </c>
      <c r="M116" s="28">
        <v>81.849999999999994</v>
      </c>
      <c r="N116" s="28">
        <v>80.95</v>
      </c>
      <c r="O116" s="39">
        <v>76956750</v>
      </c>
      <c r="P116" s="40">
        <v>2.5403277022735932E-3</v>
      </c>
    </row>
    <row r="117" spans="1:16" ht="12.75" customHeight="1">
      <c r="A117" s="28">
        <v>107</v>
      </c>
      <c r="B117" s="29" t="s">
        <v>44</v>
      </c>
      <c r="C117" s="30" t="s">
        <v>261</v>
      </c>
      <c r="D117" s="31">
        <v>45071</v>
      </c>
      <c r="E117" s="37">
        <v>714.85</v>
      </c>
      <c r="F117" s="37">
        <v>711.19999999999993</v>
      </c>
      <c r="G117" s="38">
        <v>705.04999999999984</v>
      </c>
      <c r="H117" s="38">
        <v>695.24999999999989</v>
      </c>
      <c r="I117" s="38">
        <v>689.0999999999998</v>
      </c>
      <c r="J117" s="38">
        <v>720.99999999999989</v>
      </c>
      <c r="K117" s="38">
        <v>727.15</v>
      </c>
      <c r="L117" s="38">
        <v>736.94999999999993</v>
      </c>
      <c r="M117" s="28">
        <v>717.35</v>
      </c>
      <c r="N117" s="28">
        <v>701.4</v>
      </c>
      <c r="O117" s="39">
        <v>3807700</v>
      </c>
      <c r="P117" s="40">
        <v>-6.0314404876483797E-2</v>
      </c>
    </row>
    <row r="118" spans="1:16" ht="12.75" customHeight="1">
      <c r="A118" s="28">
        <v>108</v>
      </c>
      <c r="B118" s="29" t="s">
        <v>56</v>
      </c>
      <c r="C118" s="30" t="s">
        <v>136</v>
      </c>
      <c r="D118" s="31">
        <v>45071</v>
      </c>
      <c r="E118" s="37">
        <v>621.75</v>
      </c>
      <c r="F118" s="37">
        <v>619.25</v>
      </c>
      <c r="G118" s="38">
        <v>614.5</v>
      </c>
      <c r="H118" s="38">
        <v>607.25</v>
      </c>
      <c r="I118" s="38">
        <v>602.5</v>
      </c>
      <c r="J118" s="38">
        <v>626.5</v>
      </c>
      <c r="K118" s="38">
        <v>631.25</v>
      </c>
      <c r="L118" s="38">
        <v>638.5</v>
      </c>
      <c r="M118" s="28">
        <v>624</v>
      </c>
      <c r="N118" s="28">
        <v>612</v>
      </c>
      <c r="O118" s="39">
        <v>13005125</v>
      </c>
      <c r="P118" s="40">
        <v>1.5370952315890149E-2</v>
      </c>
    </row>
    <row r="119" spans="1:16" ht="12.75" customHeight="1">
      <c r="A119" s="28">
        <v>109</v>
      </c>
      <c r="B119" s="29" t="s">
        <v>119</v>
      </c>
      <c r="C119" s="30" t="s">
        <v>137</v>
      </c>
      <c r="D119" s="31">
        <v>45071</v>
      </c>
      <c r="E119" s="37">
        <v>422.95</v>
      </c>
      <c r="F119" s="37">
        <v>420.58333333333331</v>
      </c>
      <c r="G119" s="38">
        <v>417.16666666666663</v>
      </c>
      <c r="H119" s="38">
        <v>411.38333333333333</v>
      </c>
      <c r="I119" s="38">
        <v>407.96666666666664</v>
      </c>
      <c r="J119" s="38">
        <v>426.36666666666662</v>
      </c>
      <c r="K119" s="38">
        <v>429.78333333333325</v>
      </c>
      <c r="L119" s="38">
        <v>435.56666666666661</v>
      </c>
      <c r="M119" s="28">
        <v>424</v>
      </c>
      <c r="N119" s="28">
        <v>414.8</v>
      </c>
      <c r="O119" s="39">
        <v>68428800</v>
      </c>
      <c r="P119" s="40">
        <v>8.536527849832571E-3</v>
      </c>
    </row>
    <row r="120" spans="1:16" ht="12.75" customHeight="1">
      <c r="A120" s="28">
        <v>110</v>
      </c>
      <c r="B120" s="29" t="s">
        <v>42</v>
      </c>
      <c r="C120" s="30" t="s">
        <v>138</v>
      </c>
      <c r="D120" s="31">
        <v>45071</v>
      </c>
      <c r="E120" s="37">
        <v>584.70000000000005</v>
      </c>
      <c r="F120" s="37">
        <v>584.19999999999993</v>
      </c>
      <c r="G120" s="38">
        <v>580.99999999999989</v>
      </c>
      <c r="H120" s="38">
        <v>577.29999999999995</v>
      </c>
      <c r="I120" s="38">
        <v>574.09999999999991</v>
      </c>
      <c r="J120" s="38">
        <v>587.89999999999986</v>
      </c>
      <c r="K120" s="38">
        <v>591.09999999999991</v>
      </c>
      <c r="L120" s="38">
        <v>594.79999999999984</v>
      </c>
      <c r="M120" s="28">
        <v>587.4</v>
      </c>
      <c r="N120" s="28">
        <v>580.5</v>
      </c>
      <c r="O120" s="39">
        <v>17591250</v>
      </c>
      <c r="P120" s="40">
        <v>-1.1519280747348459E-2</v>
      </c>
    </row>
    <row r="121" spans="1:16" ht="12.75" customHeight="1">
      <c r="A121" s="28">
        <v>111</v>
      </c>
      <c r="B121" s="29" t="s">
        <v>119</v>
      </c>
      <c r="C121" s="30" t="s">
        <v>392</v>
      </c>
      <c r="D121" s="31">
        <v>45071</v>
      </c>
      <c r="E121" s="37">
        <v>3008.15</v>
      </c>
      <c r="F121" s="37">
        <v>2985.8666666666668</v>
      </c>
      <c r="G121" s="38">
        <v>2956.9333333333334</v>
      </c>
      <c r="H121" s="38">
        <v>2905.7166666666667</v>
      </c>
      <c r="I121" s="38">
        <v>2876.7833333333333</v>
      </c>
      <c r="J121" s="38">
        <v>3037.0833333333335</v>
      </c>
      <c r="K121" s="38">
        <v>3066.0166666666669</v>
      </c>
      <c r="L121" s="38">
        <v>3117.2333333333336</v>
      </c>
      <c r="M121" s="28">
        <v>3014.8</v>
      </c>
      <c r="N121" s="28">
        <v>2934.65</v>
      </c>
      <c r="O121" s="39">
        <v>429500</v>
      </c>
      <c r="P121" s="40">
        <v>-1.0368663594470046E-2</v>
      </c>
    </row>
    <row r="122" spans="1:16" ht="12.75" customHeight="1">
      <c r="A122" s="28">
        <v>112</v>
      </c>
      <c r="B122" s="29" t="s">
        <v>44</v>
      </c>
      <c r="C122" s="30" t="s">
        <v>139</v>
      </c>
      <c r="D122" s="31">
        <v>45071</v>
      </c>
      <c r="E122" s="37">
        <v>730.15</v>
      </c>
      <c r="F122" s="37">
        <v>731.36666666666679</v>
      </c>
      <c r="G122" s="38">
        <v>723.98333333333358</v>
      </c>
      <c r="H122" s="38">
        <v>717.81666666666683</v>
      </c>
      <c r="I122" s="38">
        <v>710.43333333333362</v>
      </c>
      <c r="J122" s="38">
        <v>737.53333333333353</v>
      </c>
      <c r="K122" s="38">
        <v>744.91666666666674</v>
      </c>
      <c r="L122" s="38">
        <v>751.08333333333348</v>
      </c>
      <c r="M122" s="28">
        <v>738.75</v>
      </c>
      <c r="N122" s="28">
        <v>725.2</v>
      </c>
      <c r="O122" s="39">
        <v>21359700</v>
      </c>
      <c r="P122" s="40">
        <v>1.8802318094011592E-2</v>
      </c>
    </row>
    <row r="123" spans="1:16" ht="12.75" customHeight="1">
      <c r="A123" s="28">
        <v>113</v>
      </c>
      <c r="B123" s="29" t="s">
        <v>58</v>
      </c>
      <c r="C123" s="30" t="s">
        <v>140</v>
      </c>
      <c r="D123" s="31">
        <v>45071</v>
      </c>
      <c r="E123" s="37">
        <v>447.5</v>
      </c>
      <c r="F123" s="37">
        <v>447.05</v>
      </c>
      <c r="G123" s="38">
        <v>444.20000000000005</v>
      </c>
      <c r="H123" s="38">
        <v>440.90000000000003</v>
      </c>
      <c r="I123" s="38">
        <v>438.05000000000007</v>
      </c>
      <c r="J123" s="38">
        <v>450.35</v>
      </c>
      <c r="K123" s="38">
        <v>453.20000000000005</v>
      </c>
      <c r="L123" s="38">
        <v>456.5</v>
      </c>
      <c r="M123" s="28">
        <v>449.9</v>
      </c>
      <c r="N123" s="28">
        <v>443.75</v>
      </c>
      <c r="O123" s="39">
        <v>16922500</v>
      </c>
      <c r="P123" s="40">
        <v>5.3467993465023018E-3</v>
      </c>
    </row>
    <row r="124" spans="1:16" ht="12.75" customHeight="1">
      <c r="A124" s="28">
        <v>114</v>
      </c>
      <c r="B124" s="29" t="s">
        <v>63</v>
      </c>
      <c r="C124" s="30" t="s">
        <v>141</v>
      </c>
      <c r="D124" s="31">
        <v>45071</v>
      </c>
      <c r="E124" s="37">
        <v>1946.05</v>
      </c>
      <c r="F124" s="37">
        <v>1934.55</v>
      </c>
      <c r="G124" s="38">
        <v>1919.6</v>
      </c>
      <c r="H124" s="38">
        <v>1893.1499999999999</v>
      </c>
      <c r="I124" s="38">
        <v>1878.1999999999998</v>
      </c>
      <c r="J124" s="38">
        <v>1961</v>
      </c>
      <c r="K124" s="38">
        <v>1975.9500000000003</v>
      </c>
      <c r="L124" s="38">
        <v>2002.4</v>
      </c>
      <c r="M124" s="28">
        <v>1949.5</v>
      </c>
      <c r="N124" s="28">
        <v>1908.1</v>
      </c>
      <c r="O124" s="39">
        <v>29897200</v>
      </c>
      <c r="P124" s="40">
        <v>2.6872930605740038E-2</v>
      </c>
    </row>
    <row r="125" spans="1:16" ht="12.75" customHeight="1">
      <c r="A125" s="28">
        <v>115</v>
      </c>
      <c r="B125" s="29" t="s">
        <v>44</v>
      </c>
      <c r="C125" s="30" t="s">
        <v>142</v>
      </c>
      <c r="D125" s="31">
        <v>45071</v>
      </c>
      <c r="E125" s="37">
        <v>93.25</v>
      </c>
      <c r="F125" s="37">
        <v>92.850000000000009</v>
      </c>
      <c r="G125" s="38">
        <v>92.050000000000011</v>
      </c>
      <c r="H125" s="38">
        <v>90.850000000000009</v>
      </c>
      <c r="I125" s="38">
        <v>90.050000000000011</v>
      </c>
      <c r="J125" s="38">
        <v>94.050000000000011</v>
      </c>
      <c r="K125" s="38">
        <v>94.85</v>
      </c>
      <c r="L125" s="38">
        <v>96.050000000000011</v>
      </c>
      <c r="M125" s="28">
        <v>93.65</v>
      </c>
      <c r="N125" s="28">
        <v>91.65</v>
      </c>
      <c r="O125" s="39">
        <v>73390976</v>
      </c>
      <c r="P125" s="40">
        <v>2.2885572139303482E-2</v>
      </c>
    </row>
    <row r="126" spans="1:16" ht="12.75" customHeight="1">
      <c r="A126" s="28">
        <v>116</v>
      </c>
      <c r="B126" s="29" t="s">
        <v>47</v>
      </c>
      <c r="C126" s="30" t="s">
        <v>143</v>
      </c>
      <c r="D126" s="31">
        <v>45071</v>
      </c>
      <c r="E126" s="37">
        <v>1930.55</v>
      </c>
      <c r="F126" s="37">
        <v>1924.8166666666666</v>
      </c>
      <c r="G126" s="38">
        <v>1912.7333333333331</v>
      </c>
      <c r="H126" s="38">
        <v>1894.9166666666665</v>
      </c>
      <c r="I126" s="38">
        <v>1882.833333333333</v>
      </c>
      <c r="J126" s="38">
        <v>1942.6333333333332</v>
      </c>
      <c r="K126" s="38">
        <v>1954.7166666666667</v>
      </c>
      <c r="L126" s="38">
        <v>1972.5333333333333</v>
      </c>
      <c r="M126" s="28">
        <v>1936.9</v>
      </c>
      <c r="N126" s="28">
        <v>1907</v>
      </c>
      <c r="O126" s="39">
        <v>625400</v>
      </c>
      <c r="P126" s="40">
        <v>2.2730989370400655E-2</v>
      </c>
    </row>
    <row r="127" spans="1:16" ht="12.75" customHeight="1">
      <c r="A127" s="28">
        <v>117</v>
      </c>
      <c r="B127" s="29" t="s">
        <v>63</v>
      </c>
      <c r="C127" s="30" t="s">
        <v>263</v>
      </c>
      <c r="D127" s="31">
        <v>45071</v>
      </c>
      <c r="E127" s="37">
        <v>308.35000000000002</v>
      </c>
      <c r="F127" s="37">
        <v>299.61666666666667</v>
      </c>
      <c r="G127" s="38">
        <v>286.73333333333335</v>
      </c>
      <c r="H127" s="38">
        <v>265.11666666666667</v>
      </c>
      <c r="I127" s="38">
        <v>252.23333333333335</v>
      </c>
      <c r="J127" s="38">
        <v>321.23333333333335</v>
      </c>
      <c r="K127" s="38">
        <v>334.11666666666667</v>
      </c>
      <c r="L127" s="38">
        <v>355.73333333333335</v>
      </c>
      <c r="M127" s="28">
        <v>312.5</v>
      </c>
      <c r="N127" s="28">
        <v>278</v>
      </c>
      <c r="O127" s="39">
        <v>14958000</v>
      </c>
      <c r="P127" s="40">
        <v>0.1274506109096939</v>
      </c>
    </row>
    <row r="128" spans="1:16" ht="12.75" customHeight="1">
      <c r="A128" s="28">
        <v>118</v>
      </c>
      <c r="B128" s="29" t="s">
        <v>70</v>
      </c>
      <c r="C128" s="30" t="s">
        <v>144</v>
      </c>
      <c r="D128" s="31">
        <v>45071</v>
      </c>
      <c r="E128" s="37">
        <v>346.45</v>
      </c>
      <c r="F128" s="37">
        <v>345</v>
      </c>
      <c r="G128" s="38">
        <v>342.1</v>
      </c>
      <c r="H128" s="38">
        <v>337.75</v>
      </c>
      <c r="I128" s="38">
        <v>334.85</v>
      </c>
      <c r="J128" s="38">
        <v>349.35</v>
      </c>
      <c r="K128" s="38">
        <v>352.25</v>
      </c>
      <c r="L128" s="38">
        <v>356.6</v>
      </c>
      <c r="M128" s="28">
        <v>347.9</v>
      </c>
      <c r="N128" s="28">
        <v>340.65</v>
      </c>
      <c r="O128" s="39">
        <v>15342000</v>
      </c>
      <c r="P128" s="40">
        <v>-2.8597426231639152E-3</v>
      </c>
    </row>
    <row r="129" spans="1:16" ht="12.75" customHeight="1">
      <c r="A129" s="28">
        <v>119</v>
      </c>
      <c r="B129" s="29" t="s">
        <v>86</v>
      </c>
      <c r="C129" s="30" t="s">
        <v>145</v>
      </c>
      <c r="D129" s="31">
        <v>45071</v>
      </c>
      <c r="E129" s="37">
        <v>2371.9</v>
      </c>
      <c r="F129" s="37">
        <v>2356.4166666666665</v>
      </c>
      <c r="G129" s="38">
        <v>2336.4833333333331</v>
      </c>
      <c r="H129" s="38">
        <v>2301.0666666666666</v>
      </c>
      <c r="I129" s="38">
        <v>2281.1333333333332</v>
      </c>
      <c r="J129" s="38">
        <v>2391.833333333333</v>
      </c>
      <c r="K129" s="38">
        <v>2411.7666666666664</v>
      </c>
      <c r="L129" s="38">
        <v>2447.1833333333329</v>
      </c>
      <c r="M129" s="28">
        <v>2376.35</v>
      </c>
      <c r="N129" s="28">
        <v>2321</v>
      </c>
      <c r="O129" s="39">
        <v>9065400</v>
      </c>
      <c r="P129" s="40">
        <v>1.7441077441077441E-2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45071</v>
      </c>
      <c r="E130" s="37">
        <v>4449.8</v>
      </c>
      <c r="F130" s="37">
        <v>4408.166666666667</v>
      </c>
      <c r="G130" s="38">
        <v>4341.5833333333339</v>
      </c>
      <c r="H130" s="38">
        <v>4233.3666666666668</v>
      </c>
      <c r="I130" s="38">
        <v>4166.7833333333338</v>
      </c>
      <c r="J130" s="38">
        <v>4516.3833333333341</v>
      </c>
      <c r="K130" s="38">
        <v>4582.9666666666681</v>
      </c>
      <c r="L130" s="38">
        <v>4691.1833333333343</v>
      </c>
      <c r="M130" s="28">
        <v>4474.75</v>
      </c>
      <c r="N130" s="28">
        <v>4299.95</v>
      </c>
      <c r="O130" s="39">
        <v>1591200</v>
      </c>
      <c r="P130" s="40">
        <v>-5.765301590121702E-2</v>
      </c>
    </row>
    <row r="131" spans="1:16" ht="12.75" customHeight="1">
      <c r="A131" s="28">
        <v>121</v>
      </c>
      <c r="B131" s="29" t="s">
        <v>47</v>
      </c>
      <c r="C131" s="30" t="s">
        <v>146</v>
      </c>
      <c r="D131" s="31">
        <v>45071</v>
      </c>
      <c r="E131" s="37">
        <v>3753.7</v>
      </c>
      <c r="F131" s="37">
        <v>3741.5833333333335</v>
      </c>
      <c r="G131" s="38">
        <v>3681.166666666667</v>
      </c>
      <c r="H131" s="38">
        <v>3608.6333333333337</v>
      </c>
      <c r="I131" s="38">
        <v>3548.2166666666672</v>
      </c>
      <c r="J131" s="38">
        <v>3814.1166666666668</v>
      </c>
      <c r="K131" s="38">
        <v>3874.5333333333338</v>
      </c>
      <c r="L131" s="38">
        <v>3947.0666666666666</v>
      </c>
      <c r="M131" s="28">
        <v>3802</v>
      </c>
      <c r="N131" s="28">
        <v>3669.05</v>
      </c>
      <c r="O131" s="39">
        <v>1324400</v>
      </c>
      <c r="P131" s="40">
        <v>-1.0016444909552998E-2</v>
      </c>
    </row>
    <row r="132" spans="1:16" ht="12.75" customHeight="1">
      <c r="A132" s="28">
        <v>122</v>
      </c>
      <c r="B132" s="29" t="s">
        <v>49</v>
      </c>
      <c r="C132" s="30" t="s">
        <v>147</v>
      </c>
      <c r="D132" s="31">
        <v>45071</v>
      </c>
      <c r="E132" s="37">
        <v>713.7</v>
      </c>
      <c r="F132" s="37">
        <v>709.31666666666661</v>
      </c>
      <c r="G132" s="38">
        <v>703.48333333333323</v>
      </c>
      <c r="H132" s="38">
        <v>693.26666666666665</v>
      </c>
      <c r="I132" s="38">
        <v>687.43333333333328</v>
      </c>
      <c r="J132" s="38">
        <v>719.53333333333319</v>
      </c>
      <c r="K132" s="38">
        <v>725.36666666666667</v>
      </c>
      <c r="L132" s="38">
        <v>735.58333333333314</v>
      </c>
      <c r="M132" s="28">
        <v>715.15</v>
      </c>
      <c r="N132" s="28">
        <v>699.1</v>
      </c>
      <c r="O132" s="39">
        <v>6484650</v>
      </c>
      <c r="P132" s="40">
        <v>-3.1607006854531605E-2</v>
      </c>
    </row>
    <row r="133" spans="1:16" ht="12.75" customHeight="1">
      <c r="A133" s="28">
        <v>123</v>
      </c>
      <c r="B133" s="29" t="s">
        <v>63</v>
      </c>
      <c r="C133" s="30" t="s">
        <v>148</v>
      </c>
      <c r="D133" s="31">
        <v>45071</v>
      </c>
      <c r="E133" s="37">
        <v>1231.4000000000001</v>
      </c>
      <c r="F133" s="37">
        <v>1229.1166666666668</v>
      </c>
      <c r="G133" s="38">
        <v>1222.2833333333335</v>
      </c>
      <c r="H133" s="38">
        <v>1213.1666666666667</v>
      </c>
      <c r="I133" s="38">
        <v>1206.3333333333335</v>
      </c>
      <c r="J133" s="38">
        <v>1238.2333333333336</v>
      </c>
      <c r="K133" s="38">
        <v>1245.0666666666666</v>
      </c>
      <c r="L133" s="38">
        <v>1254.1833333333336</v>
      </c>
      <c r="M133" s="28">
        <v>1235.95</v>
      </c>
      <c r="N133" s="28">
        <v>1220</v>
      </c>
      <c r="O133" s="39">
        <v>12481000</v>
      </c>
      <c r="P133" s="40">
        <v>-5.7436011821781078E-3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45071</v>
      </c>
      <c r="E134" s="37">
        <v>259.75</v>
      </c>
      <c r="F134" s="37">
        <v>257.93333333333334</v>
      </c>
      <c r="G134" s="38">
        <v>255.26666666666665</v>
      </c>
      <c r="H134" s="38">
        <v>250.7833333333333</v>
      </c>
      <c r="I134" s="38">
        <v>248.11666666666662</v>
      </c>
      <c r="J134" s="38">
        <v>262.41666666666669</v>
      </c>
      <c r="K134" s="38">
        <v>265.08333333333331</v>
      </c>
      <c r="L134" s="38">
        <v>269.56666666666672</v>
      </c>
      <c r="M134" s="28">
        <v>260.60000000000002</v>
      </c>
      <c r="N134" s="28">
        <v>253.45</v>
      </c>
      <c r="O134" s="39">
        <v>23484000</v>
      </c>
      <c r="P134" s="40">
        <v>-7.7611940298507459E-2</v>
      </c>
    </row>
    <row r="135" spans="1:16" ht="12.75" customHeight="1">
      <c r="A135" s="28">
        <v>125</v>
      </c>
      <c r="B135" s="29" t="s">
        <v>56</v>
      </c>
      <c r="C135" s="30" t="s">
        <v>150</v>
      </c>
      <c r="D135" s="31">
        <v>45071</v>
      </c>
      <c r="E135" s="37">
        <v>130</v>
      </c>
      <c r="F135" s="37">
        <v>129.53333333333333</v>
      </c>
      <c r="G135" s="38">
        <v>128.61666666666667</v>
      </c>
      <c r="H135" s="38">
        <v>127.23333333333335</v>
      </c>
      <c r="I135" s="38">
        <v>126.31666666666669</v>
      </c>
      <c r="J135" s="38">
        <v>130.91666666666666</v>
      </c>
      <c r="K135" s="38">
        <v>131.83333333333334</v>
      </c>
      <c r="L135" s="38">
        <v>133.21666666666664</v>
      </c>
      <c r="M135" s="28">
        <v>130.44999999999999</v>
      </c>
      <c r="N135" s="28">
        <v>128.15</v>
      </c>
      <c r="O135" s="39">
        <v>39960000</v>
      </c>
      <c r="P135" s="40">
        <v>-1.06951871657754E-2</v>
      </c>
    </row>
    <row r="136" spans="1:16" ht="12.75" customHeight="1">
      <c r="A136" s="28">
        <v>126</v>
      </c>
      <c r="B136" s="29" t="s">
        <v>49</v>
      </c>
      <c r="C136" s="30" t="s">
        <v>151</v>
      </c>
      <c r="D136" s="31">
        <v>45071</v>
      </c>
      <c r="E136" s="37">
        <v>499.5</v>
      </c>
      <c r="F136" s="37">
        <v>499.58333333333331</v>
      </c>
      <c r="G136" s="38">
        <v>496.96666666666664</v>
      </c>
      <c r="H136" s="38">
        <v>494.43333333333334</v>
      </c>
      <c r="I136" s="38">
        <v>491.81666666666666</v>
      </c>
      <c r="J136" s="38">
        <v>502.11666666666662</v>
      </c>
      <c r="K136" s="38">
        <v>504.73333333333329</v>
      </c>
      <c r="L136" s="38">
        <v>507.26666666666659</v>
      </c>
      <c r="M136" s="28">
        <v>502.2</v>
      </c>
      <c r="N136" s="28">
        <v>497.05</v>
      </c>
      <c r="O136" s="39">
        <v>9912000</v>
      </c>
      <c r="P136" s="40">
        <v>2.4271844660194173E-3</v>
      </c>
    </row>
    <row r="137" spans="1:16" ht="12.75" customHeight="1">
      <c r="A137" s="28">
        <v>127</v>
      </c>
      <c r="B137" s="29" t="s">
        <v>56</v>
      </c>
      <c r="C137" s="30" t="s">
        <v>152</v>
      </c>
      <c r="D137" s="31">
        <v>45071</v>
      </c>
      <c r="E137" s="37">
        <v>8648.2999999999993</v>
      </c>
      <c r="F137" s="37">
        <v>8631.4333333333325</v>
      </c>
      <c r="G137" s="38">
        <v>8596.866666666665</v>
      </c>
      <c r="H137" s="38">
        <v>8545.4333333333325</v>
      </c>
      <c r="I137" s="38">
        <v>8510.866666666665</v>
      </c>
      <c r="J137" s="38">
        <v>8682.866666666665</v>
      </c>
      <c r="K137" s="38">
        <v>8717.4333333333343</v>
      </c>
      <c r="L137" s="38">
        <v>8768.866666666665</v>
      </c>
      <c r="M137" s="28">
        <v>8666</v>
      </c>
      <c r="N137" s="28">
        <v>8580</v>
      </c>
      <c r="O137" s="39">
        <v>2269900</v>
      </c>
      <c r="P137" s="40">
        <v>-1.8803492694735021E-2</v>
      </c>
    </row>
    <row r="138" spans="1:16" ht="12.75" customHeight="1">
      <c r="A138" s="28">
        <v>128</v>
      </c>
      <c r="B138" s="29" t="s">
        <v>44</v>
      </c>
      <c r="C138" s="30" t="s">
        <v>153</v>
      </c>
      <c r="D138" s="31">
        <v>45071</v>
      </c>
      <c r="E138" s="37">
        <v>782.3</v>
      </c>
      <c r="F138" s="37">
        <v>780.30000000000007</v>
      </c>
      <c r="G138" s="38">
        <v>773.60000000000014</v>
      </c>
      <c r="H138" s="38">
        <v>764.90000000000009</v>
      </c>
      <c r="I138" s="38">
        <v>758.20000000000016</v>
      </c>
      <c r="J138" s="38">
        <v>789.00000000000011</v>
      </c>
      <c r="K138" s="38">
        <v>795.70000000000016</v>
      </c>
      <c r="L138" s="38">
        <v>804.40000000000009</v>
      </c>
      <c r="M138" s="28">
        <v>787</v>
      </c>
      <c r="N138" s="28">
        <v>771.6</v>
      </c>
      <c r="O138" s="39">
        <v>12342025</v>
      </c>
      <c r="P138" s="40">
        <v>1.4916996453718455E-2</v>
      </c>
    </row>
    <row r="139" spans="1:16" ht="12.75" customHeight="1">
      <c r="A139" s="28">
        <v>129</v>
      </c>
      <c r="B139" s="29" t="s">
        <v>47</v>
      </c>
      <c r="C139" s="30" t="s">
        <v>423</v>
      </c>
      <c r="D139" s="31">
        <v>45071</v>
      </c>
      <c r="E139" s="37">
        <v>1409.05</v>
      </c>
      <c r="F139" s="37">
        <v>1405.6166666666668</v>
      </c>
      <c r="G139" s="38">
        <v>1397.6833333333336</v>
      </c>
      <c r="H139" s="38">
        <v>1386.3166666666668</v>
      </c>
      <c r="I139" s="38">
        <v>1378.3833333333337</v>
      </c>
      <c r="J139" s="38">
        <v>1416.9833333333336</v>
      </c>
      <c r="K139" s="38">
        <v>1424.916666666667</v>
      </c>
      <c r="L139" s="38">
        <v>1436.2833333333335</v>
      </c>
      <c r="M139" s="28">
        <v>1413.55</v>
      </c>
      <c r="N139" s="28">
        <v>1394.25</v>
      </c>
      <c r="O139" s="39">
        <v>1188400</v>
      </c>
      <c r="P139" s="40">
        <v>-2.4622455679579776E-2</v>
      </c>
    </row>
    <row r="140" spans="1:16" ht="12.75" customHeight="1">
      <c r="A140" s="28">
        <v>130</v>
      </c>
      <c r="B140" s="29" t="s">
        <v>63</v>
      </c>
      <c r="C140" s="30" t="s">
        <v>154</v>
      </c>
      <c r="D140" s="31">
        <v>45071</v>
      </c>
      <c r="E140" s="37">
        <v>1261.6500000000001</v>
      </c>
      <c r="F140" s="37">
        <v>1255.3333333333333</v>
      </c>
      <c r="G140" s="38">
        <v>1243.4166666666665</v>
      </c>
      <c r="H140" s="38">
        <v>1225.1833333333332</v>
      </c>
      <c r="I140" s="38">
        <v>1213.2666666666664</v>
      </c>
      <c r="J140" s="38">
        <v>1273.5666666666666</v>
      </c>
      <c r="K140" s="38">
        <v>1285.4833333333331</v>
      </c>
      <c r="L140" s="38">
        <v>1303.7166666666667</v>
      </c>
      <c r="M140" s="28">
        <v>1267.25</v>
      </c>
      <c r="N140" s="28">
        <v>1237.0999999999999</v>
      </c>
      <c r="O140" s="39">
        <v>1270000</v>
      </c>
      <c r="P140" s="40">
        <v>6.5078832606507889E-2</v>
      </c>
    </row>
    <row r="141" spans="1:16" ht="12.75" customHeight="1">
      <c r="A141" s="28">
        <v>131</v>
      </c>
      <c r="B141" s="29" t="s">
        <v>79</v>
      </c>
      <c r="C141" s="30" t="s">
        <v>155</v>
      </c>
      <c r="D141" s="31">
        <v>45071</v>
      </c>
      <c r="E141" s="37">
        <v>641.5</v>
      </c>
      <c r="F141" s="37">
        <v>637.68333333333328</v>
      </c>
      <c r="G141" s="38">
        <v>628.56666666666661</v>
      </c>
      <c r="H141" s="38">
        <v>615.63333333333333</v>
      </c>
      <c r="I141" s="38">
        <v>606.51666666666665</v>
      </c>
      <c r="J141" s="38">
        <v>650.61666666666656</v>
      </c>
      <c r="K141" s="38">
        <v>659.73333333333312</v>
      </c>
      <c r="L141" s="38">
        <v>672.66666666666652</v>
      </c>
      <c r="M141" s="28">
        <v>646.79999999999995</v>
      </c>
      <c r="N141" s="28">
        <v>624.75</v>
      </c>
      <c r="O141" s="39">
        <v>4174300</v>
      </c>
      <c r="P141" s="40">
        <v>-1.032516566497149E-2</v>
      </c>
    </row>
    <row r="142" spans="1:16" ht="12.75" customHeight="1">
      <c r="A142" s="28">
        <v>132</v>
      </c>
      <c r="B142" s="29" t="s">
        <v>49</v>
      </c>
      <c r="C142" s="30" t="s">
        <v>156</v>
      </c>
      <c r="D142" s="31">
        <v>45071</v>
      </c>
      <c r="E142" s="37">
        <v>1015.1</v>
      </c>
      <c r="F142" s="37">
        <v>1013.6666666666666</v>
      </c>
      <c r="G142" s="38">
        <v>1007.0833333333333</v>
      </c>
      <c r="H142" s="38">
        <v>999.06666666666661</v>
      </c>
      <c r="I142" s="38">
        <v>992.48333333333323</v>
      </c>
      <c r="J142" s="38">
        <v>1021.6833333333333</v>
      </c>
      <c r="K142" s="38">
        <v>1028.2666666666664</v>
      </c>
      <c r="L142" s="38">
        <v>1036.2833333333333</v>
      </c>
      <c r="M142" s="28">
        <v>1020.25</v>
      </c>
      <c r="N142" s="28">
        <v>1005.65</v>
      </c>
      <c r="O142" s="39">
        <v>1801600</v>
      </c>
      <c r="P142" s="40">
        <v>-1.3146362839614373E-2</v>
      </c>
    </row>
    <row r="143" spans="1:16" ht="12.75" customHeight="1">
      <c r="A143" s="28">
        <v>133</v>
      </c>
      <c r="B143" s="29" t="s">
        <v>86</v>
      </c>
      <c r="C143" s="30" t="s">
        <v>801</v>
      </c>
      <c r="D143" s="31">
        <v>45071</v>
      </c>
      <c r="E143" s="37">
        <v>73.8</v>
      </c>
      <c r="F143" s="37">
        <v>73.566666666666677</v>
      </c>
      <c r="G143" s="38">
        <v>73.133333333333354</v>
      </c>
      <c r="H143" s="38">
        <v>72.466666666666683</v>
      </c>
      <c r="I143" s="38">
        <v>72.03333333333336</v>
      </c>
      <c r="J143" s="38">
        <v>74.233333333333348</v>
      </c>
      <c r="K143" s="38">
        <v>74.666666666666657</v>
      </c>
      <c r="L143" s="38">
        <v>75.333333333333343</v>
      </c>
      <c r="M143" s="28">
        <v>74</v>
      </c>
      <c r="N143" s="28">
        <v>72.900000000000006</v>
      </c>
      <c r="O143" s="39">
        <v>59852250</v>
      </c>
      <c r="P143" s="40">
        <v>-6.7211829281953626E-3</v>
      </c>
    </row>
    <row r="144" spans="1:16" ht="12.75" customHeight="1">
      <c r="A144" s="28">
        <v>134</v>
      </c>
      <c r="B144" s="29" t="s">
        <v>49</v>
      </c>
      <c r="C144" s="30" t="s">
        <v>157</v>
      </c>
      <c r="D144" s="31">
        <v>45071</v>
      </c>
      <c r="E144" s="37">
        <v>1825.95</v>
      </c>
      <c r="F144" s="37">
        <v>1815.0833333333333</v>
      </c>
      <c r="G144" s="38">
        <v>1773.9166666666665</v>
      </c>
      <c r="H144" s="38">
        <v>1721.8833333333332</v>
      </c>
      <c r="I144" s="38">
        <v>1680.7166666666665</v>
      </c>
      <c r="J144" s="38">
        <v>1867.1166666666666</v>
      </c>
      <c r="K144" s="38">
        <v>1908.2833333333331</v>
      </c>
      <c r="L144" s="38">
        <v>1960.3166666666666</v>
      </c>
      <c r="M144" s="28">
        <v>1856.25</v>
      </c>
      <c r="N144" s="28">
        <v>1763.05</v>
      </c>
      <c r="O144" s="39">
        <v>2558325</v>
      </c>
      <c r="P144" s="40">
        <v>-0.1047059955730921</v>
      </c>
    </row>
    <row r="145" spans="1:16" ht="12.75" customHeight="1">
      <c r="A145" s="28">
        <v>135</v>
      </c>
      <c r="B145" s="29" t="s">
        <v>63</v>
      </c>
      <c r="C145" s="30" t="s">
        <v>158</v>
      </c>
      <c r="D145" s="31">
        <v>45071</v>
      </c>
      <c r="E145" s="37">
        <v>89605.6</v>
      </c>
      <c r="F145" s="37">
        <v>89097.45</v>
      </c>
      <c r="G145" s="38">
        <v>88296</v>
      </c>
      <c r="H145" s="38">
        <v>86986.400000000009</v>
      </c>
      <c r="I145" s="38">
        <v>86184.950000000012</v>
      </c>
      <c r="J145" s="38">
        <v>90407.049999999988</v>
      </c>
      <c r="K145" s="38">
        <v>91208.499999999971</v>
      </c>
      <c r="L145" s="38">
        <v>92518.099999999977</v>
      </c>
      <c r="M145" s="28">
        <v>89898.9</v>
      </c>
      <c r="N145" s="28">
        <v>87787.85</v>
      </c>
      <c r="O145" s="39">
        <v>41410</v>
      </c>
      <c r="P145" s="40">
        <v>7.0525291828793775E-3</v>
      </c>
    </row>
    <row r="146" spans="1:16" ht="12.75" customHeight="1">
      <c r="A146" s="28">
        <v>136</v>
      </c>
      <c r="B146" s="29" t="s">
        <v>119</v>
      </c>
      <c r="C146" s="30" t="s">
        <v>159</v>
      </c>
      <c r="D146" s="31">
        <v>45071</v>
      </c>
      <c r="E146" s="37">
        <v>1022.05</v>
      </c>
      <c r="F146" s="37">
        <v>1020.5166666666668</v>
      </c>
      <c r="G146" s="38">
        <v>1017.0333333333335</v>
      </c>
      <c r="H146" s="38">
        <v>1012.0166666666668</v>
      </c>
      <c r="I146" s="38">
        <v>1008.5333333333335</v>
      </c>
      <c r="J146" s="38">
        <v>1025.5333333333335</v>
      </c>
      <c r="K146" s="38">
        <v>1029.0166666666669</v>
      </c>
      <c r="L146" s="38">
        <v>1034.0333333333335</v>
      </c>
      <c r="M146" s="28">
        <v>1024</v>
      </c>
      <c r="N146" s="28">
        <v>1015.5</v>
      </c>
      <c r="O146" s="39">
        <v>7124700</v>
      </c>
      <c r="P146" s="40">
        <v>2.7279936558287074E-2</v>
      </c>
    </row>
    <row r="147" spans="1:16" ht="12.75" customHeight="1">
      <c r="A147" s="28">
        <v>137</v>
      </c>
      <c r="B147" s="29" t="s">
        <v>44</v>
      </c>
      <c r="C147" s="30" t="s">
        <v>161</v>
      </c>
      <c r="D147" s="31">
        <v>45071</v>
      </c>
      <c r="E147" s="37">
        <v>83.45</v>
      </c>
      <c r="F147" s="37">
        <v>83.38333333333334</v>
      </c>
      <c r="G147" s="38">
        <v>82.566666666666677</v>
      </c>
      <c r="H147" s="38">
        <v>81.683333333333337</v>
      </c>
      <c r="I147" s="38">
        <v>80.866666666666674</v>
      </c>
      <c r="J147" s="38">
        <v>84.26666666666668</v>
      </c>
      <c r="K147" s="38">
        <v>85.083333333333343</v>
      </c>
      <c r="L147" s="38">
        <v>85.966666666666683</v>
      </c>
      <c r="M147" s="28">
        <v>84.2</v>
      </c>
      <c r="N147" s="28">
        <v>82.5</v>
      </c>
      <c r="O147" s="39">
        <v>48877500</v>
      </c>
      <c r="P147" s="40">
        <v>-8.9720194647201941E-3</v>
      </c>
    </row>
    <row r="148" spans="1:16" ht="12.75" customHeight="1">
      <c r="A148" s="28">
        <v>138</v>
      </c>
      <c r="B148" s="29" t="s">
        <v>38</v>
      </c>
      <c r="C148" s="30" t="s">
        <v>162</v>
      </c>
      <c r="D148" s="31">
        <v>45071</v>
      </c>
      <c r="E148" s="37">
        <v>3788.6</v>
      </c>
      <c r="F148" s="37">
        <v>3774.2166666666667</v>
      </c>
      <c r="G148" s="38">
        <v>3750.1333333333332</v>
      </c>
      <c r="H148" s="38">
        <v>3711.6666666666665</v>
      </c>
      <c r="I148" s="38">
        <v>3687.583333333333</v>
      </c>
      <c r="J148" s="38">
        <v>3812.6833333333334</v>
      </c>
      <c r="K148" s="38">
        <v>3836.7666666666664</v>
      </c>
      <c r="L148" s="38">
        <v>3875.2333333333336</v>
      </c>
      <c r="M148" s="28">
        <v>3798.3</v>
      </c>
      <c r="N148" s="28">
        <v>3735.75</v>
      </c>
      <c r="O148" s="39">
        <v>1346125</v>
      </c>
      <c r="P148" s="40">
        <v>-7.0078377132319044E-3</v>
      </c>
    </row>
    <row r="149" spans="1:16" ht="12.75" customHeight="1">
      <c r="A149" s="28">
        <v>139</v>
      </c>
      <c r="B149" s="29" t="s">
        <v>56</v>
      </c>
      <c r="C149" s="30" t="s">
        <v>163</v>
      </c>
      <c r="D149" s="31">
        <v>45071</v>
      </c>
      <c r="E149" s="37">
        <v>4823.55</v>
      </c>
      <c r="F149" s="37">
        <v>4799.583333333333</v>
      </c>
      <c r="G149" s="38">
        <v>4764.4666666666662</v>
      </c>
      <c r="H149" s="38">
        <v>4705.3833333333332</v>
      </c>
      <c r="I149" s="38">
        <v>4670.2666666666664</v>
      </c>
      <c r="J149" s="38">
        <v>4858.6666666666661</v>
      </c>
      <c r="K149" s="38">
        <v>4893.7833333333328</v>
      </c>
      <c r="L149" s="38">
        <v>4952.8666666666659</v>
      </c>
      <c r="M149" s="28">
        <v>4834.7</v>
      </c>
      <c r="N149" s="28">
        <v>4740.5</v>
      </c>
      <c r="O149" s="39">
        <v>507600</v>
      </c>
      <c r="P149" s="40">
        <v>5.5520898315658138E-2</v>
      </c>
    </row>
    <row r="150" spans="1:16" ht="12.75" customHeight="1">
      <c r="A150" s="28">
        <v>140</v>
      </c>
      <c r="B150" s="29" t="s">
        <v>119</v>
      </c>
      <c r="C150" s="30" t="s">
        <v>164</v>
      </c>
      <c r="D150" s="31">
        <v>45071</v>
      </c>
      <c r="E150" s="37">
        <v>21819.599999999999</v>
      </c>
      <c r="F150" s="37">
        <v>21636.466666666664</v>
      </c>
      <c r="G150" s="38">
        <v>21388.133333333328</v>
      </c>
      <c r="H150" s="38">
        <v>20956.666666666664</v>
      </c>
      <c r="I150" s="38">
        <v>20708.333333333328</v>
      </c>
      <c r="J150" s="38">
        <v>22067.933333333327</v>
      </c>
      <c r="K150" s="38">
        <v>22316.266666666663</v>
      </c>
      <c r="L150" s="38">
        <v>22747.733333333326</v>
      </c>
      <c r="M150" s="28">
        <v>21884.799999999999</v>
      </c>
      <c r="N150" s="28">
        <v>21205</v>
      </c>
      <c r="O150" s="39">
        <v>381320</v>
      </c>
      <c r="P150" s="40">
        <v>9.3108588464625622E-2</v>
      </c>
    </row>
    <row r="151" spans="1:16" ht="12.75" customHeight="1">
      <c r="A151" s="28">
        <v>141</v>
      </c>
      <c r="B151" s="29" t="s">
        <v>166</v>
      </c>
      <c r="C151" s="30" t="s">
        <v>165</v>
      </c>
      <c r="D151" s="31">
        <v>45071</v>
      </c>
      <c r="E151" s="37">
        <v>109.3</v>
      </c>
      <c r="F151" s="37">
        <v>109.35000000000001</v>
      </c>
      <c r="G151" s="38">
        <v>108.65000000000002</v>
      </c>
      <c r="H151" s="38">
        <v>108.00000000000001</v>
      </c>
      <c r="I151" s="38">
        <v>107.30000000000003</v>
      </c>
      <c r="J151" s="38">
        <v>110.00000000000001</v>
      </c>
      <c r="K151" s="38">
        <v>110.7</v>
      </c>
      <c r="L151" s="38">
        <v>111.35000000000001</v>
      </c>
      <c r="M151" s="28">
        <v>110.05</v>
      </c>
      <c r="N151" s="28">
        <v>108.7</v>
      </c>
      <c r="O151" s="39">
        <v>45207000</v>
      </c>
      <c r="P151" s="40">
        <v>2.2805945835878638E-2</v>
      </c>
    </row>
    <row r="152" spans="1:16" ht="12.75" customHeight="1">
      <c r="A152" s="28">
        <v>142</v>
      </c>
      <c r="B152" s="29" t="s">
        <v>96</v>
      </c>
      <c r="C152" s="30" t="s">
        <v>167</v>
      </c>
      <c r="D152" s="31">
        <v>45071</v>
      </c>
      <c r="E152" s="37">
        <v>172.7</v>
      </c>
      <c r="F152" s="37">
        <v>172.18333333333331</v>
      </c>
      <c r="G152" s="38">
        <v>171.31666666666661</v>
      </c>
      <c r="H152" s="38">
        <v>169.93333333333331</v>
      </c>
      <c r="I152" s="38">
        <v>169.06666666666661</v>
      </c>
      <c r="J152" s="38">
        <v>173.56666666666661</v>
      </c>
      <c r="K152" s="38">
        <v>174.43333333333334</v>
      </c>
      <c r="L152" s="38">
        <v>175.81666666666661</v>
      </c>
      <c r="M152" s="28">
        <v>173.05</v>
      </c>
      <c r="N152" s="28">
        <v>170.8</v>
      </c>
      <c r="O152" s="39">
        <v>71418900</v>
      </c>
      <c r="P152" s="40">
        <v>1.5449516082937712E-2</v>
      </c>
    </row>
    <row r="153" spans="1:16" ht="12.75" customHeight="1">
      <c r="A153" s="28">
        <v>143</v>
      </c>
      <c r="B153" s="29" t="s">
        <v>86</v>
      </c>
      <c r="C153" s="30" t="s">
        <v>265</v>
      </c>
      <c r="D153" s="31">
        <v>45071</v>
      </c>
      <c r="E153" s="37">
        <v>920.9</v>
      </c>
      <c r="F153" s="37">
        <v>924.29999999999984</v>
      </c>
      <c r="G153" s="38">
        <v>914.64999999999964</v>
      </c>
      <c r="H153" s="38">
        <v>908.39999999999975</v>
      </c>
      <c r="I153" s="38">
        <v>898.74999999999955</v>
      </c>
      <c r="J153" s="38">
        <v>930.54999999999973</v>
      </c>
      <c r="K153" s="38">
        <v>940.2</v>
      </c>
      <c r="L153" s="38">
        <v>946.44999999999982</v>
      </c>
      <c r="M153" s="28">
        <v>933.95</v>
      </c>
      <c r="N153" s="28">
        <v>918.05</v>
      </c>
      <c r="O153" s="39">
        <v>6678000</v>
      </c>
      <c r="P153" s="40">
        <v>1.5758091993185688E-2</v>
      </c>
    </row>
    <row r="154" spans="1:16" ht="12.75" customHeight="1">
      <c r="A154" s="28">
        <v>144</v>
      </c>
      <c r="B154" s="29" t="s">
        <v>79</v>
      </c>
      <c r="C154" s="30" t="s">
        <v>431</v>
      </c>
      <c r="D154" s="31">
        <v>45071</v>
      </c>
      <c r="E154" s="37">
        <v>3586.95</v>
      </c>
      <c r="F154" s="37">
        <v>3577.1</v>
      </c>
      <c r="G154" s="38">
        <v>3544.95</v>
      </c>
      <c r="H154" s="38">
        <v>3502.95</v>
      </c>
      <c r="I154" s="38">
        <v>3470.7999999999997</v>
      </c>
      <c r="J154" s="38">
        <v>3619.1</v>
      </c>
      <c r="K154" s="38">
        <v>3651.2500000000005</v>
      </c>
      <c r="L154" s="38">
        <v>3693.25</v>
      </c>
      <c r="M154" s="28">
        <v>3609.25</v>
      </c>
      <c r="N154" s="28">
        <v>3535.1</v>
      </c>
      <c r="O154" s="39">
        <v>228600</v>
      </c>
      <c r="P154" s="40">
        <v>-1.124567474048443E-2</v>
      </c>
    </row>
    <row r="155" spans="1:16" ht="12.75" customHeight="1">
      <c r="A155" s="28">
        <v>145</v>
      </c>
      <c r="B155" s="29" t="s">
        <v>40</v>
      </c>
      <c r="C155" s="30" t="s">
        <v>168</v>
      </c>
      <c r="D155" s="31">
        <v>45071</v>
      </c>
      <c r="E155" s="37">
        <v>159.75</v>
      </c>
      <c r="F155" s="37">
        <v>158.63333333333333</v>
      </c>
      <c r="G155" s="38">
        <v>156.56666666666666</v>
      </c>
      <c r="H155" s="38">
        <v>153.38333333333333</v>
      </c>
      <c r="I155" s="38">
        <v>151.31666666666666</v>
      </c>
      <c r="J155" s="38">
        <v>161.81666666666666</v>
      </c>
      <c r="K155" s="38">
        <v>163.88333333333333</v>
      </c>
      <c r="L155" s="38">
        <v>167.06666666666666</v>
      </c>
      <c r="M155" s="28">
        <v>160.69999999999999</v>
      </c>
      <c r="N155" s="28">
        <v>155.44999999999999</v>
      </c>
      <c r="O155" s="39">
        <v>50800750</v>
      </c>
      <c r="P155" s="40">
        <v>1.9233740151398115E-2</v>
      </c>
    </row>
    <row r="156" spans="1:16" ht="12.75" customHeight="1">
      <c r="A156" s="28">
        <v>146</v>
      </c>
      <c r="B156" s="29" t="s">
        <v>47</v>
      </c>
      <c r="C156" s="30" t="s">
        <v>169</v>
      </c>
      <c r="D156" s="31">
        <v>45071</v>
      </c>
      <c r="E156" s="37">
        <v>40454.1</v>
      </c>
      <c r="F156" s="37">
        <v>40292.683333333327</v>
      </c>
      <c r="G156" s="38">
        <v>39563.416666666657</v>
      </c>
      <c r="H156" s="38">
        <v>38672.73333333333</v>
      </c>
      <c r="I156" s="38">
        <v>37943.46666666666</v>
      </c>
      <c r="J156" s="38">
        <v>41183.366666666654</v>
      </c>
      <c r="K156" s="38">
        <v>41912.633333333331</v>
      </c>
      <c r="L156" s="38">
        <v>42803.316666666651</v>
      </c>
      <c r="M156" s="28">
        <v>41021.949999999997</v>
      </c>
      <c r="N156" s="28">
        <v>39402</v>
      </c>
      <c r="O156" s="39">
        <v>137940</v>
      </c>
      <c r="P156" s="40">
        <v>9.6720333929636249E-2</v>
      </c>
    </row>
    <row r="157" spans="1:16" ht="12.75" customHeight="1">
      <c r="A157" s="28">
        <v>147</v>
      </c>
      <c r="B157" s="29" t="s">
        <v>86</v>
      </c>
      <c r="C157" s="30" t="s">
        <v>170</v>
      </c>
      <c r="D157" s="31">
        <v>45071</v>
      </c>
      <c r="E157" s="37">
        <v>741.6</v>
      </c>
      <c r="F157" s="37">
        <v>736</v>
      </c>
      <c r="G157" s="38">
        <v>727.1</v>
      </c>
      <c r="H157" s="38">
        <v>712.6</v>
      </c>
      <c r="I157" s="38">
        <v>703.7</v>
      </c>
      <c r="J157" s="38">
        <v>750.5</v>
      </c>
      <c r="K157" s="38">
        <v>759.40000000000009</v>
      </c>
      <c r="L157" s="38">
        <v>773.9</v>
      </c>
      <c r="M157" s="28">
        <v>744.9</v>
      </c>
      <c r="N157" s="28">
        <v>721.5</v>
      </c>
      <c r="O157" s="39">
        <v>8580000</v>
      </c>
      <c r="P157" s="40">
        <v>6.6464476995547524E-3</v>
      </c>
    </row>
    <row r="158" spans="1:16" ht="12.75" customHeight="1">
      <c r="A158" s="28">
        <v>148</v>
      </c>
      <c r="B158" s="29" t="s">
        <v>79</v>
      </c>
      <c r="C158" s="30" t="s">
        <v>436</v>
      </c>
      <c r="D158" s="31">
        <v>45071</v>
      </c>
      <c r="E158" s="37">
        <v>4699.45</v>
      </c>
      <c r="F158" s="37">
        <v>4661.2</v>
      </c>
      <c r="G158" s="38">
        <v>4587.3999999999996</v>
      </c>
      <c r="H158" s="38">
        <v>4475.3499999999995</v>
      </c>
      <c r="I158" s="38">
        <v>4401.5499999999993</v>
      </c>
      <c r="J158" s="38">
        <v>4773.25</v>
      </c>
      <c r="K158" s="38">
        <v>4847.0500000000011</v>
      </c>
      <c r="L158" s="38">
        <v>4959.1000000000004</v>
      </c>
      <c r="M158" s="28">
        <v>4735</v>
      </c>
      <c r="N158" s="28">
        <v>4549.1499999999996</v>
      </c>
      <c r="O158" s="39">
        <v>1134175</v>
      </c>
      <c r="P158" s="40">
        <v>-5.8404765363940139E-2</v>
      </c>
    </row>
    <row r="159" spans="1:16" ht="12.75" customHeight="1">
      <c r="A159" s="28">
        <v>149</v>
      </c>
      <c r="B159" s="29" t="s">
        <v>63</v>
      </c>
      <c r="C159" s="30" t="s">
        <v>171</v>
      </c>
      <c r="D159" s="31">
        <v>45071</v>
      </c>
      <c r="E159" s="37">
        <v>238.35</v>
      </c>
      <c r="F159" s="37">
        <v>237.56666666666663</v>
      </c>
      <c r="G159" s="38">
        <v>235.93333333333328</v>
      </c>
      <c r="H159" s="38">
        <v>233.51666666666665</v>
      </c>
      <c r="I159" s="38">
        <v>231.8833333333333</v>
      </c>
      <c r="J159" s="38">
        <v>239.98333333333326</v>
      </c>
      <c r="K159" s="38">
        <v>241.61666666666665</v>
      </c>
      <c r="L159" s="38">
        <v>244.03333333333325</v>
      </c>
      <c r="M159" s="28">
        <v>239.2</v>
      </c>
      <c r="N159" s="28">
        <v>235.15</v>
      </c>
      <c r="O159" s="39">
        <v>13479000</v>
      </c>
      <c r="P159" s="40">
        <v>9.8898628905371988E-3</v>
      </c>
    </row>
    <row r="160" spans="1:16" ht="12.75" customHeight="1">
      <c r="A160" s="28">
        <v>150</v>
      </c>
      <c r="B160" s="29" t="s">
        <v>56</v>
      </c>
      <c r="C160" s="30" t="s">
        <v>172</v>
      </c>
      <c r="D160" s="31">
        <v>45071</v>
      </c>
      <c r="E160" s="37">
        <v>171.1</v>
      </c>
      <c r="F160" s="37">
        <v>169.48333333333332</v>
      </c>
      <c r="G160" s="38">
        <v>167.41666666666663</v>
      </c>
      <c r="H160" s="38">
        <v>163.73333333333332</v>
      </c>
      <c r="I160" s="38">
        <v>161.66666666666663</v>
      </c>
      <c r="J160" s="38">
        <v>173.16666666666663</v>
      </c>
      <c r="K160" s="38">
        <v>175.23333333333329</v>
      </c>
      <c r="L160" s="38">
        <v>178.91666666666663</v>
      </c>
      <c r="M160" s="28">
        <v>171.55</v>
      </c>
      <c r="N160" s="28">
        <v>165.8</v>
      </c>
      <c r="O160" s="39">
        <v>57126800</v>
      </c>
      <c r="P160" s="40">
        <v>5.5682859761686528E-2</v>
      </c>
    </row>
    <row r="161" spans="1:16" ht="12.75" customHeight="1">
      <c r="A161" s="28">
        <v>151</v>
      </c>
      <c r="B161" s="29" t="s">
        <v>38</v>
      </c>
      <c r="C161" s="30" t="s">
        <v>174</v>
      </c>
      <c r="D161" s="31">
        <v>45071</v>
      </c>
      <c r="E161" s="37">
        <v>2427.1</v>
      </c>
      <c r="F161" s="37">
        <v>2416.1999999999998</v>
      </c>
      <c r="G161" s="38">
        <v>2402.5999999999995</v>
      </c>
      <c r="H161" s="38">
        <v>2378.0999999999995</v>
      </c>
      <c r="I161" s="38">
        <v>2364.4999999999991</v>
      </c>
      <c r="J161" s="38">
        <v>2440.6999999999998</v>
      </c>
      <c r="K161" s="38">
        <v>2454.3000000000002</v>
      </c>
      <c r="L161" s="38">
        <v>2478.8000000000002</v>
      </c>
      <c r="M161" s="28">
        <v>2429.8000000000002</v>
      </c>
      <c r="N161" s="28">
        <v>2391.6999999999998</v>
      </c>
      <c r="O161" s="39">
        <v>2813750</v>
      </c>
      <c r="P161" s="40">
        <v>-1.9855438474266306E-2</v>
      </c>
    </row>
    <row r="162" spans="1:16" ht="12.75" customHeight="1">
      <c r="A162" s="28">
        <v>152</v>
      </c>
      <c r="B162" s="29" t="s">
        <v>58</v>
      </c>
      <c r="C162" s="30" t="s">
        <v>175</v>
      </c>
      <c r="D162" s="31">
        <v>45071</v>
      </c>
      <c r="E162" s="37">
        <v>3398.9</v>
      </c>
      <c r="F162" s="37">
        <v>3357.6666666666665</v>
      </c>
      <c r="G162" s="38">
        <v>3290.333333333333</v>
      </c>
      <c r="H162" s="38">
        <v>3181.7666666666664</v>
      </c>
      <c r="I162" s="38">
        <v>3114.4333333333329</v>
      </c>
      <c r="J162" s="38">
        <v>3466.2333333333331</v>
      </c>
      <c r="K162" s="38">
        <v>3533.5666666666662</v>
      </c>
      <c r="L162" s="38">
        <v>3642.1333333333332</v>
      </c>
      <c r="M162" s="28">
        <v>3425</v>
      </c>
      <c r="N162" s="28">
        <v>3249.1</v>
      </c>
      <c r="O162" s="39">
        <v>2288500</v>
      </c>
      <c r="P162" s="40">
        <v>2.9464687359424202E-2</v>
      </c>
    </row>
    <row r="163" spans="1:16" ht="12.75" customHeight="1">
      <c r="A163" s="28">
        <v>153</v>
      </c>
      <c r="B163" s="29" t="s">
        <v>44</v>
      </c>
      <c r="C163" s="30" t="s">
        <v>176</v>
      </c>
      <c r="D163" s="31">
        <v>45071</v>
      </c>
      <c r="E163" s="37">
        <v>52.55</v>
      </c>
      <c r="F163" s="37">
        <v>52.016666666666673</v>
      </c>
      <c r="G163" s="38">
        <v>51.333333333333343</v>
      </c>
      <c r="H163" s="38">
        <v>50.116666666666667</v>
      </c>
      <c r="I163" s="38">
        <v>49.433333333333337</v>
      </c>
      <c r="J163" s="38">
        <v>53.233333333333348</v>
      </c>
      <c r="K163" s="38">
        <v>53.916666666666671</v>
      </c>
      <c r="L163" s="38">
        <v>55.133333333333354</v>
      </c>
      <c r="M163" s="28">
        <v>52.7</v>
      </c>
      <c r="N163" s="28">
        <v>50.8</v>
      </c>
      <c r="O163" s="39">
        <v>238512000</v>
      </c>
      <c r="P163" s="40">
        <v>3.3629177645264179E-2</v>
      </c>
    </row>
    <row r="164" spans="1:16" ht="12.75" customHeight="1">
      <c r="A164" s="28">
        <v>154</v>
      </c>
      <c r="B164" s="29" t="s">
        <v>166</v>
      </c>
      <c r="C164" s="30" t="s">
        <v>267</v>
      </c>
      <c r="D164" s="31">
        <v>45071</v>
      </c>
      <c r="E164" s="37">
        <v>3213.4</v>
      </c>
      <c r="F164" s="37">
        <v>3204.9</v>
      </c>
      <c r="G164" s="38">
        <v>3190.55</v>
      </c>
      <c r="H164" s="38">
        <v>3167.7000000000003</v>
      </c>
      <c r="I164" s="38">
        <v>3153.3500000000004</v>
      </c>
      <c r="J164" s="38">
        <v>3227.75</v>
      </c>
      <c r="K164" s="38">
        <v>3242.0999999999995</v>
      </c>
      <c r="L164" s="38">
        <v>3264.95</v>
      </c>
      <c r="M164" s="28">
        <v>3219.25</v>
      </c>
      <c r="N164" s="28">
        <v>3182.05</v>
      </c>
      <c r="O164" s="39">
        <v>1198200</v>
      </c>
      <c r="P164" s="40">
        <v>2.1744691737017138E-2</v>
      </c>
    </row>
    <row r="165" spans="1:16" ht="12.75" customHeight="1">
      <c r="A165" s="28">
        <v>155</v>
      </c>
      <c r="B165" s="29" t="s">
        <v>178</v>
      </c>
      <c r="C165" s="30" t="s">
        <v>177</v>
      </c>
      <c r="D165" s="31">
        <v>45071</v>
      </c>
      <c r="E165" s="37">
        <v>238.1</v>
      </c>
      <c r="F165" s="37">
        <v>237.11666666666667</v>
      </c>
      <c r="G165" s="38">
        <v>235.83333333333334</v>
      </c>
      <c r="H165" s="38">
        <v>233.56666666666666</v>
      </c>
      <c r="I165" s="38">
        <v>232.28333333333333</v>
      </c>
      <c r="J165" s="38">
        <v>239.38333333333335</v>
      </c>
      <c r="K165" s="38">
        <v>240.66666666666666</v>
      </c>
      <c r="L165" s="38">
        <v>242.93333333333337</v>
      </c>
      <c r="M165" s="28">
        <v>238.4</v>
      </c>
      <c r="N165" s="28">
        <v>234.85</v>
      </c>
      <c r="O165" s="39">
        <v>27437400</v>
      </c>
      <c r="P165" s="40">
        <v>-2.7187440168485545E-2</v>
      </c>
    </row>
    <row r="166" spans="1:16" ht="12.75" customHeight="1">
      <c r="A166" s="28">
        <v>156</v>
      </c>
      <c r="B166" s="29" t="s">
        <v>44</v>
      </c>
      <c r="C166" s="30" t="s">
        <v>179</v>
      </c>
      <c r="D166" s="31">
        <v>45071</v>
      </c>
      <c r="E166" s="37">
        <v>1473.4</v>
      </c>
      <c r="F166" s="37">
        <v>1475.3499999999997</v>
      </c>
      <c r="G166" s="38">
        <v>1463.1499999999994</v>
      </c>
      <c r="H166" s="38">
        <v>1452.8999999999996</v>
      </c>
      <c r="I166" s="38">
        <v>1440.6999999999994</v>
      </c>
      <c r="J166" s="38">
        <v>1485.5999999999995</v>
      </c>
      <c r="K166" s="38">
        <v>1497.7999999999997</v>
      </c>
      <c r="L166" s="38">
        <v>1508.0499999999995</v>
      </c>
      <c r="M166" s="28">
        <v>1487.55</v>
      </c>
      <c r="N166" s="28">
        <v>1465.1</v>
      </c>
      <c r="O166" s="39">
        <v>2883188</v>
      </c>
      <c r="P166" s="40">
        <v>2.4587792884003472E-2</v>
      </c>
    </row>
    <row r="167" spans="1:16" ht="12.75" customHeight="1">
      <c r="A167" s="28">
        <v>157</v>
      </c>
      <c r="B167" s="29" t="s">
        <v>42</v>
      </c>
      <c r="C167" s="30" t="s">
        <v>448</v>
      </c>
      <c r="D167" s="31">
        <v>45071</v>
      </c>
      <c r="E167" s="37">
        <v>162.94999999999999</v>
      </c>
      <c r="F167" s="37">
        <v>161.96666666666667</v>
      </c>
      <c r="G167" s="38">
        <v>160.58333333333334</v>
      </c>
      <c r="H167" s="38">
        <v>158.21666666666667</v>
      </c>
      <c r="I167" s="38">
        <v>156.83333333333334</v>
      </c>
      <c r="J167" s="38">
        <v>164.33333333333334</v>
      </c>
      <c r="K167" s="38">
        <v>165.71666666666667</v>
      </c>
      <c r="L167" s="38">
        <v>168.08333333333334</v>
      </c>
      <c r="M167" s="28">
        <v>163.35</v>
      </c>
      <c r="N167" s="28">
        <v>159.6</v>
      </c>
      <c r="O167" s="39">
        <v>11462500</v>
      </c>
      <c r="P167" s="40">
        <v>3.968253968253968E-2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738.35</v>
      </c>
      <c r="F168" s="37">
        <v>735.35</v>
      </c>
      <c r="G168" s="38">
        <v>730.90000000000009</v>
      </c>
      <c r="H168" s="38">
        <v>723.45</v>
      </c>
      <c r="I168" s="38">
        <v>719.00000000000011</v>
      </c>
      <c r="J168" s="38">
        <v>742.80000000000007</v>
      </c>
      <c r="K168" s="38">
        <v>747.25000000000011</v>
      </c>
      <c r="L168" s="38">
        <v>754.7</v>
      </c>
      <c r="M168" s="28">
        <v>739.8</v>
      </c>
      <c r="N168" s="28">
        <v>727.9</v>
      </c>
      <c r="O168" s="39">
        <v>3723000</v>
      </c>
      <c r="P168" s="40">
        <v>-3.8662724584944282E-3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162.30000000000001</v>
      </c>
      <c r="F169" s="37">
        <v>162.20000000000002</v>
      </c>
      <c r="G169" s="38">
        <v>159.95000000000005</v>
      </c>
      <c r="H169" s="38">
        <v>157.60000000000002</v>
      </c>
      <c r="I169" s="38">
        <v>155.35000000000005</v>
      </c>
      <c r="J169" s="38">
        <v>164.55000000000004</v>
      </c>
      <c r="K169" s="38">
        <v>166.79999999999998</v>
      </c>
      <c r="L169" s="38">
        <v>169.15000000000003</v>
      </c>
      <c r="M169" s="28">
        <v>164.45</v>
      </c>
      <c r="N169" s="28">
        <v>159.85</v>
      </c>
      <c r="O169" s="39">
        <v>36730000</v>
      </c>
      <c r="P169" s="40">
        <v>-7.9675894665766373E-3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132.69999999999999</v>
      </c>
      <c r="F170" s="37">
        <v>130.56666666666666</v>
      </c>
      <c r="G170" s="38">
        <v>128.13333333333333</v>
      </c>
      <c r="H170" s="38">
        <v>123.56666666666666</v>
      </c>
      <c r="I170" s="38">
        <v>121.13333333333333</v>
      </c>
      <c r="J170" s="38">
        <v>135.13333333333333</v>
      </c>
      <c r="K170" s="38">
        <v>137.56666666666666</v>
      </c>
      <c r="L170" s="38">
        <v>142.13333333333333</v>
      </c>
      <c r="M170" s="28">
        <v>133</v>
      </c>
      <c r="N170" s="28">
        <v>126</v>
      </c>
      <c r="O170" s="39">
        <v>58040000</v>
      </c>
      <c r="P170" s="40">
        <v>0.10864914425427873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2430.6</v>
      </c>
      <c r="F171" s="37">
        <v>2418.7833333333333</v>
      </c>
      <c r="G171" s="38">
        <v>2403.2166666666667</v>
      </c>
      <c r="H171" s="38">
        <v>2375.8333333333335</v>
      </c>
      <c r="I171" s="38">
        <v>2360.2666666666669</v>
      </c>
      <c r="J171" s="38">
        <v>2446.1666666666665</v>
      </c>
      <c r="K171" s="38">
        <v>2461.7333333333331</v>
      </c>
      <c r="L171" s="38">
        <v>2489.1166666666663</v>
      </c>
      <c r="M171" s="28">
        <v>2434.35</v>
      </c>
      <c r="N171" s="28">
        <v>2391.4</v>
      </c>
      <c r="O171" s="39">
        <v>34097500</v>
      </c>
      <c r="P171" s="40">
        <v>-2.8014338552319325E-2</v>
      </c>
    </row>
    <row r="172" spans="1:16" ht="12.75" customHeight="1">
      <c r="A172" s="28">
        <v>162</v>
      </c>
      <c r="B172" s="29" t="s">
        <v>58</v>
      </c>
      <c r="C172" s="30" t="s">
        <v>184</v>
      </c>
      <c r="D172" s="31">
        <v>45071</v>
      </c>
      <c r="E172" s="37">
        <v>83.3</v>
      </c>
      <c r="F172" s="37">
        <v>83.100000000000009</v>
      </c>
      <c r="G172" s="38">
        <v>82.750000000000014</v>
      </c>
      <c r="H172" s="38">
        <v>82.2</v>
      </c>
      <c r="I172" s="38">
        <v>81.850000000000009</v>
      </c>
      <c r="J172" s="38">
        <v>83.65000000000002</v>
      </c>
      <c r="K172" s="38">
        <v>84.000000000000014</v>
      </c>
      <c r="L172" s="38">
        <v>84.550000000000026</v>
      </c>
      <c r="M172" s="28">
        <v>83.45</v>
      </c>
      <c r="N172" s="28">
        <v>82.55</v>
      </c>
      <c r="O172" s="39">
        <v>102128000</v>
      </c>
      <c r="P172" s="40">
        <v>-5.480310028967353E-4</v>
      </c>
    </row>
    <row r="173" spans="1:16" ht="12.75" customHeight="1">
      <c r="A173" s="28">
        <v>163</v>
      </c>
      <c r="B173" s="29" t="s">
        <v>63</v>
      </c>
      <c r="C173" s="30" t="s">
        <v>270</v>
      </c>
      <c r="D173" s="31">
        <v>45071</v>
      </c>
      <c r="E173" s="37">
        <v>772.7</v>
      </c>
      <c r="F173" s="37">
        <v>774.36666666666667</v>
      </c>
      <c r="G173" s="38">
        <v>758.23333333333335</v>
      </c>
      <c r="H173" s="38">
        <v>743.76666666666665</v>
      </c>
      <c r="I173" s="38">
        <v>727.63333333333333</v>
      </c>
      <c r="J173" s="38">
        <v>788.83333333333337</v>
      </c>
      <c r="K173" s="38">
        <v>804.96666666666681</v>
      </c>
      <c r="L173" s="38">
        <v>819.43333333333339</v>
      </c>
      <c r="M173" s="28">
        <v>790.5</v>
      </c>
      <c r="N173" s="28">
        <v>759.9</v>
      </c>
      <c r="O173" s="39">
        <v>9478400</v>
      </c>
      <c r="P173" s="40">
        <v>5.601765404854863E-3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1146.25</v>
      </c>
      <c r="F174" s="37">
        <v>1145.6833333333334</v>
      </c>
      <c r="G174" s="38">
        <v>1138.8666666666668</v>
      </c>
      <c r="H174" s="38">
        <v>1131.4833333333333</v>
      </c>
      <c r="I174" s="38">
        <v>1124.6666666666667</v>
      </c>
      <c r="J174" s="38">
        <v>1153.0666666666668</v>
      </c>
      <c r="K174" s="38">
        <v>1159.8833333333334</v>
      </c>
      <c r="L174" s="38">
        <v>1167.2666666666669</v>
      </c>
      <c r="M174" s="28">
        <v>1152.5</v>
      </c>
      <c r="N174" s="28">
        <v>1138.3</v>
      </c>
      <c r="O174" s="39">
        <v>7398000</v>
      </c>
      <c r="P174" s="40">
        <v>7.2500765853160424E-3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575.95000000000005</v>
      </c>
      <c r="F175" s="37">
        <v>573.33333333333337</v>
      </c>
      <c r="G175" s="38">
        <v>569.01666666666677</v>
      </c>
      <c r="H175" s="38">
        <v>562.08333333333337</v>
      </c>
      <c r="I175" s="38">
        <v>557.76666666666677</v>
      </c>
      <c r="J175" s="38">
        <v>580.26666666666677</v>
      </c>
      <c r="K175" s="38">
        <v>584.58333333333337</v>
      </c>
      <c r="L175" s="38">
        <v>591.51666666666677</v>
      </c>
      <c r="M175" s="28">
        <v>577.65</v>
      </c>
      <c r="N175" s="28">
        <v>566.4</v>
      </c>
      <c r="O175" s="39">
        <v>56158500</v>
      </c>
      <c r="P175" s="40">
        <v>-2.3270981711930292E-2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24353.9</v>
      </c>
      <c r="F176" s="37">
        <v>24179.233333333334</v>
      </c>
      <c r="G176" s="38">
        <v>23948.916666666668</v>
      </c>
      <c r="H176" s="38">
        <v>23543.933333333334</v>
      </c>
      <c r="I176" s="38">
        <v>23313.616666666669</v>
      </c>
      <c r="J176" s="38">
        <v>24584.216666666667</v>
      </c>
      <c r="K176" s="38">
        <v>24814.533333333333</v>
      </c>
      <c r="L176" s="38">
        <v>25219.516666666666</v>
      </c>
      <c r="M176" s="28">
        <v>24409.55</v>
      </c>
      <c r="N176" s="28">
        <v>23774.25</v>
      </c>
      <c r="O176" s="39">
        <v>324550</v>
      </c>
      <c r="P176" s="40">
        <v>-2.2439759036144577E-2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3475.4</v>
      </c>
      <c r="F177" s="37">
        <v>3470.75</v>
      </c>
      <c r="G177" s="38">
        <v>3456.1</v>
      </c>
      <c r="H177" s="38">
        <v>3436.7999999999997</v>
      </c>
      <c r="I177" s="38">
        <v>3422.1499999999996</v>
      </c>
      <c r="J177" s="38">
        <v>3490.05</v>
      </c>
      <c r="K177" s="38">
        <v>3504.7</v>
      </c>
      <c r="L177" s="38">
        <v>3524.0000000000005</v>
      </c>
      <c r="M177" s="28">
        <v>3485.4</v>
      </c>
      <c r="N177" s="28">
        <v>3451.45</v>
      </c>
      <c r="O177" s="39">
        <v>1811425</v>
      </c>
      <c r="P177" s="40">
        <v>-6.4856711915535449E-3</v>
      </c>
    </row>
    <row r="178" spans="1:16" ht="12.75" customHeight="1">
      <c r="A178" s="28">
        <v>168</v>
      </c>
      <c r="B178" s="29" t="s">
        <v>63</v>
      </c>
      <c r="C178" s="30" t="s">
        <v>189</v>
      </c>
      <c r="D178" s="31">
        <v>45071</v>
      </c>
      <c r="E178" s="37">
        <v>2548.3000000000002</v>
      </c>
      <c r="F178" s="37">
        <v>2536.4333333333334</v>
      </c>
      <c r="G178" s="38">
        <v>2519.8666666666668</v>
      </c>
      <c r="H178" s="38">
        <v>2491.4333333333334</v>
      </c>
      <c r="I178" s="38">
        <v>2474.8666666666668</v>
      </c>
      <c r="J178" s="38">
        <v>2564.8666666666668</v>
      </c>
      <c r="K178" s="38">
        <v>2581.4333333333334</v>
      </c>
      <c r="L178" s="38">
        <v>2609.8666666666668</v>
      </c>
      <c r="M178" s="28">
        <v>2553</v>
      </c>
      <c r="N178" s="28">
        <v>2508</v>
      </c>
      <c r="O178" s="39">
        <v>2601750</v>
      </c>
      <c r="P178" s="40">
        <v>9.0168702734147767E-3</v>
      </c>
    </row>
    <row r="179" spans="1:16" ht="12.75" customHeight="1">
      <c r="A179" s="28">
        <v>169</v>
      </c>
      <c r="B179" s="29" t="s">
        <v>47</v>
      </c>
      <c r="C179" s="30" t="s">
        <v>865</v>
      </c>
      <c r="D179" s="31">
        <v>45071</v>
      </c>
      <c r="E179" s="37">
        <v>1327</v>
      </c>
      <c r="F179" s="37">
        <v>1337.7166666666665</v>
      </c>
      <c r="G179" s="38">
        <v>1294.583333333333</v>
      </c>
      <c r="H179" s="38">
        <v>1262.1666666666665</v>
      </c>
      <c r="I179" s="38">
        <v>1219.0333333333331</v>
      </c>
      <c r="J179" s="38">
        <v>1370.133333333333</v>
      </c>
      <c r="K179" s="38">
        <v>1413.2666666666667</v>
      </c>
      <c r="L179" s="38">
        <v>1445.6833333333329</v>
      </c>
      <c r="M179" s="28">
        <v>1380.85</v>
      </c>
      <c r="N179" s="28">
        <v>1305.3</v>
      </c>
      <c r="O179" s="39">
        <v>4893600</v>
      </c>
      <c r="P179" s="40">
        <v>0.20543895950339935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992.2</v>
      </c>
      <c r="F180" s="37">
        <v>991</v>
      </c>
      <c r="G180" s="38">
        <v>985.5</v>
      </c>
      <c r="H180" s="38">
        <v>978.8</v>
      </c>
      <c r="I180" s="38">
        <v>973.3</v>
      </c>
      <c r="J180" s="38">
        <v>997.7</v>
      </c>
      <c r="K180" s="38">
        <v>1003.2</v>
      </c>
      <c r="L180" s="38">
        <v>1009.9000000000001</v>
      </c>
      <c r="M180" s="28">
        <v>996.5</v>
      </c>
      <c r="N180" s="28">
        <v>984.3</v>
      </c>
      <c r="O180" s="39">
        <v>20155800</v>
      </c>
      <c r="P180" s="40">
        <v>-3.5299003322259138E-3</v>
      </c>
    </row>
    <row r="181" spans="1:16" ht="12.75" customHeight="1">
      <c r="A181" s="28">
        <v>171</v>
      </c>
      <c r="B181" s="29" t="s">
        <v>47</v>
      </c>
      <c r="C181" s="30" t="s">
        <v>191</v>
      </c>
      <c r="D181" s="31">
        <v>45071</v>
      </c>
      <c r="E181" s="37">
        <v>434.85</v>
      </c>
      <c r="F181" s="37">
        <v>433.38333333333338</v>
      </c>
      <c r="G181" s="38">
        <v>431.01666666666677</v>
      </c>
      <c r="H181" s="38">
        <v>427.18333333333339</v>
      </c>
      <c r="I181" s="38">
        <v>424.81666666666678</v>
      </c>
      <c r="J181" s="38">
        <v>437.21666666666675</v>
      </c>
      <c r="K181" s="38">
        <v>439.58333333333343</v>
      </c>
      <c r="L181" s="38">
        <v>443.41666666666674</v>
      </c>
      <c r="M181" s="28">
        <v>435.75</v>
      </c>
      <c r="N181" s="28">
        <v>429.55</v>
      </c>
      <c r="O181" s="39">
        <v>7660500</v>
      </c>
      <c r="P181" s="40">
        <v>-1.368791552600704E-3</v>
      </c>
    </row>
    <row r="182" spans="1:16" ht="12.75" customHeight="1">
      <c r="A182" s="28">
        <v>172</v>
      </c>
      <c r="B182" s="29" t="s">
        <v>38</v>
      </c>
      <c r="C182" s="30" t="s">
        <v>272</v>
      </c>
      <c r="D182" s="31">
        <v>45071</v>
      </c>
      <c r="E182" s="37">
        <v>681.35</v>
      </c>
      <c r="F182" s="37">
        <v>675.26666666666677</v>
      </c>
      <c r="G182" s="38">
        <v>663.08333333333348</v>
      </c>
      <c r="H182" s="38">
        <v>644.81666666666672</v>
      </c>
      <c r="I182" s="38">
        <v>632.63333333333344</v>
      </c>
      <c r="J182" s="38">
        <v>693.53333333333353</v>
      </c>
      <c r="K182" s="38">
        <v>705.7166666666667</v>
      </c>
      <c r="L182" s="38">
        <v>723.98333333333358</v>
      </c>
      <c r="M182" s="28">
        <v>687.45</v>
      </c>
      <c r="N182" s="28">
        <v>657</v>
      </c>
      <c r="O182" s="39">
        <v>2715000</v>
      </c>
      <c r="P182" s="40">
        <v>0.13408521303258145</v>
      </c>
    </row>
    <row r="183" spans="1:16" ht="12.75" customHeight="1">
      <c r="A183" s="28">
        <v>173</v>
      </c>
      <c r="B183" s="29" t="s">
        <v>74</v>
      </c>
      <c r="C183" s="30" t="s">
        <v>192</v>
      </c>
      <c r="D183" s="31">
        <v>45071</v>
      </c>
      <c r="E183" s="37">
        <v>958.4</v>
      </c>
      <c r="F183" s="37">
        <v>957.51666666666654</v>
      </c>
      <c r="G183" s="38">
        <v>948.98333333333312</v>
      </c>
      <c r="H183" s="38">
        <v>939.56666666666661</v>
      </c>
      <c r="I183" s="38">
        <v>931.03333333333319</v>
      </c>
      <c r="J183" s="38">
        <v>966.93333333333305</v>
      </c>
      <c r="K183" s="38">
        <v>975.46666666666658</v>
      </c>
      <c r="L183" s="38">
        <v>984.88333333333298</v>
      </c>
      <c r="M183" s="28">
        <v>966.05</v>
      </c>
      <c r="N183" s="28">
        <v>948.1</v>
      </c>
      <c r="O183" s="39">
        <v>4791500</v>
      </c>
      <c r="P183" s="40">
        <v>-6.0582295853347713E-2</v>
      </c>
    </row>
    <row r="184" spans="1:16" ht="12.75" customHeight="1">
      <c r="A184" s="28">
        <v>174</v>
      </c>
      <c r="B184" s="29" t="s">
        <v>56</v>
      </c>
      <c r="C184" s="30" t="s">
        <v>485</v>
      </c>
      <c r="D184" s="31">
        <v>45071</v>
      </c>
      <c r="E184" s="37">
        <v>1278.25</v>
      </c>
      <c r="F184" s="37">
        <v>1277.25</v>
      </c>
      <c r="G184" s="38">
        <v>1266.75</v>
      </c>
      <c r="H184" s="38">
        <v>1255.25</v>
      </c>
      <c r="I184" s="38">
        <v>1244.75</v>
      </c>
      <c r="J184" s="38">
        <v>1288.75</v>
      </c>
      <c r="K184" s="38">
        <v>1299.25</v>
      </c>
      <c r="L184" s="38">
        <v>1310.75</v>
      </c>
      <c r="M184" s="28">
        <v>1287.75</v>
      </c>
      <c r="N184" s="28">
        <v>1265.75</v>
      </c>
      <c r="O184" s="39">
        <v>2041500</v>
      </c>
      <c r="P184" s="40">
        <v>4.5850409836065573E-2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757.8</v>
      </c>
      <c r="F185" s="37">
        <v>754.85</v>
      </c>
      <c r="G185" s="38">
        <v>750.95</v>
      </c>
      <c r="H185" s="38">
        <v>744.1</v>
      </c>
      <c r="I185" s="38">
        <v>740.2</v>
      </c>
      <c r="J185" s="38">
        <v>761.7</v>
      </c>
      <c r="K185" s="38">
        <v>765.59999999999991</v>
      </c>
      <c r="L185" s="38">
        <v>772.45</v>
      </c>
      <c r="M185" s="28">
        <v>758.75</v>
      </c>
      <c r="N185" s="28">
        <v>748</v>
      </c>
      <c r="O185" s="39">
        <v>9911700</v>
      </c>
      <c r="P185" s="40">
        <v>-8.2845565060783426E-3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488.2</v>
      </c>
      <c r="F186" s="37">
        <v>487.16666666666669</v>
      </c>
      <c r="G186" s="38">
        <v>482.58333333333337</v>
      </c>
      <c r="H186" s="38">
        <v>476.9666666666667</v>
      </c>
      <c r="I186" s="38">
        <v>472.38333333333338</v>
      </c>
      <c r="J186" s="38">
        <v>492.78333333333336</v>
      </c>
      <c r="K186" s="38">
        <v>497.36666666666673</v>
      </c>
      <c r="L186" s="38">
        <v>502.98333333333335</v>
      </c>
      <c r="M186" s="28">
        <v>491.75</v>
      </c>
      <c r="N186" s="28">
        <v>481.55</v>
      </c>
      <c r="O186" s="39">
        <v>55610625</v>
      </c>
      <c r="P186" s="40">
        <v>2.2587322799570264E-2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202.55</v>
      </c>
      <c r="F187" s="37">
        <v>201.61666666666667</v>
      </c>
      <c r="G187" s="38">
        <v>200.28333333333336</v>
      </c>
      <c r="H187" s="38">
        <v>198.01666666666668</v>
      </c>
      <c r="I187" s="38">
        <v>196.68333333333337</v>
      </c>
      <c r="J187" s="38">
        <v>203.88333333333335</v>
      </c>
      <c r="K187" s="38">
        <v>205.21666666666667</v>
      </c>
      <c r="L187" s="38">
        <v>207.48333333333335</v>
      </c>
      <c r="M187" s="28">
        <v>202.95</v>
      </c>
      <c r="N187" s="28">
        <v>199.35</v>
      </c>
      <c r="O187" s="39">
        <v>93831750</v>
      </c>
      <c r="P187" s="40">
        <v>4.2261152248510023E-3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108.7</v>
      </c>
      <c r="F188" s="37">
        <v>108.66666666666667</v>
      </c>
      <c r="G188" s="38">
        <v>108.03333333333335</v>
      </c>
      <c r="H188" s="38">
        <v>107.36666666666667</v>
      </c>
      <c r="I188" s="38">
        <v>106.73333333333335</v>
      </c>
      <c r="J188" s="38">
        <v>109.33333333333334</v>
      </c>
      <c r="K188" s="38">
        <v>109.96666666666667</v>
      </c>
      <c r="L188" s="38">
        <v>110.63333333333334</v>
      </c>
      <c r="M188" s="28">
        <v>109.3</v>
      </c>
      <c r="N188" s="28">
        <v>108</v>
      </c>
      <c r="O188" s="39">
        <v>189398000</v>
      </c>
      <c r="P188" s="40">
        <v>8.4338760688766543E-3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3229.2</v>
      </c>
      <c r="F189" s="37">
        <v>3228.75</v>
      </c>
      <c r="G189" s="38">
        <v>3213.9</v>
      </c>
      <c r="H189" s="38">
        <v>3198.6</v>
      </c>
      <c r="I189" s="38">
        <v>3183.75</v>
      </c>
      <c r="J189" s="38">
        <v>3244.05</v>
      </c>
      <c r="K189" s="38">
        <v>3258.9000000000005</v>
      </c>
      <c r="L189" s="38">
        <v>3274.2000000000003</v>
      </c>
      <c r="M189" s="28">
        <v>3243.6</v>
      </c>
      <c r="N189" s="28">
        <v>3213.45</v>
      </c>
      <c r="O189" s="39">
        <v>10191125</v>
      </c>
      <c r="P189" s="40">
        <v>7.5782480059518658E-3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1029.5999999999999</v>
      </c>
      <c r="F190" s="37">
        <v>1015.9833333333332</v>
      </c>
      <c r="G190" s="38">
        <v>998.71666666666647</v>
      </c>
      <c r="H190" s="38">
        <v>967.83333333333326</v>
      </c>
      <c r="I190" s="38">
        <v>950.56666666666649</v>
      </c>
      <c r="J190" s="38">
        <v>1046.8666666666663</v>
      </c>
      <c r="K190" s="38">
        <v>1064.1333333333332</v>
      </c>
      <c r="L190" s="38">
        <v>1095.0166666666664</v>
      </c>
      <c r="M190" s="28">
        <v>1033.25</v>
      </c>
      <c r="N190" s="28">
        <v>985.1</v>
      </c>
      <c r="O190" s="39">
        <v>10091400</v>
      </c>
      <c r="P190" s="40">
        <v>-8.3433242506811986E-2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2649.3</v>
      </c>
      <c r="F191" s="37">
        <v>2655.5666666666671</v>
      </c>
      <c r="G191" s="38">
        <v>2621.733333333334</v>
      </c>
      <c r="H191" s="38">
        <v>2594.166666666667</v>
      </c>
      <c r="I191" s="38">
        <v>2560.3333333333339</v>
      </c>
      <c r="J191" s="38">
        <v>2683.1333333333341</v>
      </c>
      <c r="K191" s="38">
        <v>2716.9666666666672</v>
      </c>
      <c r="L191" s="38">
        <v>2744.5333333333342</v>
      </c>
      <c r="M191" s="28">
        <v>2689.4</v>
      </c>
      <c r="N191" s="28">
        <v>2628</v>
      </c>
      <c r="O191" s="39">
        <v>4818000</v>
      </c>
      <c r="P191" s="40">
        <v>6.2169312169312166E-2</v>
      </c>
    </row>
    <row r="192" spans="1:16" ht="12.75" customHeight="1">
      <c r="A192" s="28">
        <v>182</v>
      </c>
      <c r="B192" s="29" t="s">
        <v>44</v>
      </c>
      <c r="C192" s="30" t="s">
        <v>200</v>
      </c>
      <c r="D192" s="31">
        <v>45071</v>
      </c>
      <c r="E192" s="37">
        <v>1657.7</v>
      </c>
      <c r="F192" s="37">
        <v>1654.3500000000001</v>
      </c>
      <c r="G192" s="38">
        <v>1646.7500000000002</v>
      </c>
      <c r="H192" s="38">
        <v>1635.8000000000002</v>
      </c>
      <c r="I192" s="38">
        <v>1628.2000000000003</v>
      </c>
      <c r="J192" s="38">
        <v>1665.3000000000002</v>
      </c>
      <c r="K192" s="38">
        <v>1672.9</v>
      </c>
      <c r="L192" s="38">
        <v>1683.8500000000001</v>
      </c>
      <c r="M192" s="28">
        <v>1661.95</v>
      </c>
      <c r="N192" s="28">
        <v>1643.4</v>
      </c>
      <c r="O192" s="39">
        <v>1588000</v>
      </c>
      <c r="P192" s="40">
        <v>1.8927444794952682E-3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1368.95</v>
      </c>
      <c r="F193" s="37">
        <v>1351.8500000000001</v>
      </c>
      <c r="G193" s="38">
        <v>1330.1000000000004</v>
      </c>
      <c r="H193" s="38">
        <v>1291.2500000000002</v>
      </c>
      <c r="I193" s="38">
        <v>1269.5000000000005</v>
      </c>
      <c r="J193" s="38">
        <v>1390.7000000000003</v>
      </c>
      <c r="K193" s="38">
        <v>1412.4499999999998</v>
      </c>
      <c r="L193" s="38">
        <v>1451.3000000000002</v>
      </c>
      <c r="M193" s="28">
        <v>1373.6</v>
      </c>
      <c r="N193" s="28">
        <v>1313</v>
      </c>
      <c r="O193" s="39">
        <v>3650800</v>
      </c>
      <c r="P193" s="40">
        <v>-4.8477898248540451E-2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1144.3499999999999</v>
      </c>
      <c r="F194" s="37">
        <v>1141.9666666666665</v>
      </c>
      <c r="G194" s="38">
        <v>1136.083333333333</v>
      </c>
      <c r="H194" s="38">
        <v>1127.8166666666666</v>
      </c>
      <c r="I194" s="38">
        <v>1121.9333333333332</v>
      </c>
      <c r="J194" s="38">
        <v>1150.2333333333329</v>
      </c>
      <c r="K194" s="38">
        <v>1156.1166666666666</v>
      </c>
      <c r="L194" s="38">
        <v>1164.3833333333328</v>
      </c>
      <c r="M194" s="28">
        <v>1147.8499999999999</v>
      </c>
      <c r="N194" s="28">
        <v>1133.7</v>
      </c>
      <c r="O194" s="39">
        <v>6806100</v>
      </c>
      <c r="P194" s="40">
        <v>6.7301718782356596E-3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1482.4</v>
      </c>
      <c r="F195" s="37">
        <v>1475.1833333333334</v>
      </c>
      <c r="G195" s="38">
        <v>1466.2166666666667</v>
      </c>
      <c r="H195" s="38">
        <v>1450.0333333333333</v>
      </c>
      <c r="I195" s="38">
        <v>1441.0666666666666</v>
      </c>
      <c r="J195" s="38">
        <v>1491.3666666666668</v>
      </c>
      <c r="K195" s="38">
        <v>1500.3333333333335</v>
      </c>
      <c r="L195" s="38">
        <v>1516.5166666666669</v>
      </c>
      <c r="M195" s="28">
        <v>1484.15</v>
      </c>
      <c r="N195" s="28">
        <v>1459</v>
      </c>
      <c r="O195" s="39">
        <v>1300800</v>
      </c>
      <c r="P195" s="40">
        <v>2.3929471032745592E-2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7602.5</v>
      </c>
      <c r="F196" s="37">
        <v>7586.4333333333334</v>
      </c>
      <c r="G196" s="38">
        <v>7540.0666666666666</v>
      </c>
      <c r="H196" s="38">
        <v>7477.6333333333332</v>
      </c>
      <c r="I196" s="38">
        <v>7431.2666666666664</v>
      </c>
      <c r="J196" s="38">
        <v>7648.8666666666668</v>
      </c>
      <c r="K196" s="38">
        <v>7695.2333333333336</v>
      </c>
      <c r="L196" s="38">
        <v>7757.666666666667</v>
      </c>
      <c r="M196" s="28">
        <v>7632.8</v>
      </c>
      <c r="N196" s="28">
        <v>7524</v>
      </c>
      <c r="O196" s="39">
        <v>1707500</v>
      </c>
      <c r="P196" s="40">
        <v>2.9606849975880367E-2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744.8</v>
      </c>
      <c r="F197" s="37">
        <v>741.69999999999993</v>
      </c>
      <c r="G197" s="38">
        <v>737.44999999999982</v>
      </c>
      <c r="H197" s="38">
        <v>730.09999999999991</v>
      </c>
      <c r="I197" s="38">
        <v>725.8499999999998</v>
      </c>
      <c r="J197" s="38">
        <v>749.04999999999984</v>
      </c>
      <c r="K197" s="38">
        <v>753.30000000000007</v>
      </c>
      <c r="L197" s="38">
        <v>760.64999999999986</v>
      </c>
      <c r="M197" s="28">
        <v>745.95</v>
      </c>
      <c r="N197" s="28">
        <v>734.35</v>
      </c>
      <c r="O197" s="39">
        <v>13772200</v>
      </c>
      <c r="P197" s="40">
        <v>-1.1845909896464881E-2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281.14999999999998</v>
      </c>
      <c r="F198" s="37">
        <v>280.29999999999995</v>
      </c>
      <c r="G198" s="38">
        <v>278.39999999999992</v>
      </c>
      <c r="H198" s="38">
        <v>275.64999999999998</v>
      </c>
      <c r="I198" s="38">
        <v>273.74999999999994</v>
      </c>
      <c r="J198" s="38">
        <v>283.0499999999999</v>
      </c>
      <c r="K198" s="38">
        <v>284.95</v>
      </c>
      <c r="L198" s="38">
        <v>287.69999999999987</v>
      </c>
      <c r="M198" s="28">
        <v>282.2</v>
      </c>
      <c r="N198" s="28">
        <v>277.55</v>
      </c>
      <c r="O198" s="39">
        <v>33082000</v>
      </c>
      <c r="P198" s="40">
        <v>-4.0934655302371427E-2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45071</v>
      </c>
      <c r="E199" s="37">
        <v>801.45</v>
      </c>
      <c r="F199" s="37">
        <v>790.5333333333333</v>
      </c>
      <c r="G199" s="38">
        <v>773.56666666666661</v>
      </c>
      <c r="H199" s="38">
        <v>745.68333333333328</v>
      </c>
      <c r="I199" s="38">
        <v>728.71666666666658</v>
      </c>
      <c r="J199" s="38">
        <v>818.41666666666663</v>
      </c>
      <c r="K199" s="38">
        <v>835.38333333333333</v>
      </c>
      <c r="L199" s="38">
        <v>863.26666666666665</v>
      </c>
      <c r="M199" s="28">
        <v>807.5</v>
      </c>
      <c r="N199" s="28">
        <v>762.65</v>
      </c>
      <c r="O199" s="39">
        <v>8614200</v>
      </c>
      <c r="P199" s="40">
        <v>7.0938385797404149E-2</v>
      </c>
    </row>
    <row r="200" spans="1:16" ht="12.75" customHeight="1">
      <c r="A200" s="28">
        <v>190</v>
      </c>
      <c r="B200" s="29" t="s">
        <v>86</v>
      </c>
      <c r="C200" s="30" t="s">
        <v>277</v>
      </c>
      <c r="D200" s="31">
        <v>45071</v>
      </c>
      <c r="E200" s="37">
        <v>1320.8</v>
      </c>
      <c r="F200" s="37">
        <v>1318.2833333333335</v>
      </c>
      <c r="G200" s="38">
        <v>1311.8166666666671</v>
      </c>
      <c r="H200" s="38">
        <v>1302.8333333333335</v>
      </c>
      <c r="I200" s="38">
        <v>1296.366666666667</v>
      </c>
      <c r="J200" s="38">
        <v>1327.2666666666671</v>
      </c>
      <c r="K200" s="38">
        <v>1333.7333333333338</v>
      </c>
      <c r="L200" s="38">
        <v>1342.7166666666672</v>
      </c>
      <c r="M200" s="28">
        <v>1324.75</v>
      </c>
      <c r="N200" s="28">
        <v>1309.3</v>
      </c>
      <c r="O200" s="39">
        <v>775950</v>
      </c>
      <c r="P200" s="40">
        <v>-2.2502250225022503E-3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386.4</v>
      </c>
      <c r="F201" s="37">
        <v>385.2</v>
      </c>
      <c r="G201" s="38">
        <v>381.2</v>
      </c>
      <c r="H201" s="38">
        <v>376</v>
      </c>
      <c r="I201" s="38">
        <v>372</v>
      </c>
      <c r="J201" s="38">
        <v>390.4</v>
      </c>
      <c r="K201" s="38">
        <v>394.4</v>
      </c>
      <c r="L201" s="38">
        <v>399.59999999999997</v>
      </c>
      <c r="M201" s="28">
        <v>389.2</v>
      </c>
      <c r="N201" s="28">
        <v>380</v>
      </c>
      <c r="O201" s="39">
        <v>27504000</v>
      </c>
      <c r="P201" s="40">
        <v>2.1959647753873594E-2</v>
      </c>
    </row>
    <row r="202" spans="1:16" ht="12.75" customHeight="1">
      <c r="A202" s="28">
        <v>192</v>
      </c>
      <c r="B202" s="29" t="s">
        <v>47</v>
      </c>
      <c r="C202" s="30" t="s">
        <v>210</v>
      </c>
      <c r="D202" s="31">
        <v>45071</v>
      </c>
      <c r="E202" s="37">
        <v>198.25</v>
      </c>
      <c r="F202" s="37">
        <v>195.81666666666669</v>
      </c>
      <c r="G202" s="38">
        <v>192.43333333333339</v>
      </c>
      <c r="H202" s="38">
        <v>186.6166666666667</v>
      </c>
      <c r="I202" s="38">
        <v>183.23333333333341</v>
      </c>
      <c r="J202" s="38">
        <v>201.63333333333338</v>
      </c>
      <c r="K202" s="38">
        <v>205.01666666666665</v>
      </c>
      <c r="L202" s="38">
        <v>210.83333333333337</v>
      </c>
      <c r="M202" s="28">
        <v>199.2</v>
      </c>
      <c r="N202" s="28">
        <v>190</v>
      </c>
      <c r="O202" s="39">
        <v>83400000</v>
      </c>
      <c r="P202" s="40">
        <v>0.11262306891859442</v>
      </c>
    </row>
    <row r="203" spans="1:16" ht="12.75" customHeight="1">
      <c r="A203" s="28">
        <v>193</v>
      </c>
      <c r="B203" s="29"/>
      <c r="C203" s="30" t="s">
        <v>797</v>
      </c>
      <c r="D203" s="31">
        <v>45071</v>
      </c>
      <c r="E203" s="37">
        <v>522.95000000000005</v>
      </c>
      <c r="F203" s="37">
        <v>521.83333333333337</v>
      </c>
      <c r="G203" s="38">
        <v>519.66666666666674</v>
      </c>
      <c r="H203" s="38">
        <v>516.38333333333333</v>
      </c>
      <c r="I203" s="38">
        <v>514.2166666666667</v>
      </c>
      <c r="J203" s="38">
        <v>525.11666666666679</v>
      </c>
      <c r="K203" s="38">
        <v>527.28333333333353</v>
      </c>
      <c r="L203" s="38">
        <v>530.56666666666683</v>
      </c>
      <c r="M203" s="28">
        <v>524</v>
      </c>
      <c r="N203" s="28">
        <v>518.54999999999995</v>
      </c>
      <c r="O203" s="39">
        <v>6723000</v>
      </c>
      <c r="P203" s="40">
        <v>8.6416419119632725E-3</v>
      </c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29" sqref="H2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7" t="s">
        <v>16</v>
      </c>
      <c r="B8" s="389"/>
      <c r="C8" s="393" t="s">
        <v>20</v>
      </c>
      <c r="D8" s="393" t="s">
        <v>21</v>
      </c>
      <c r="E8" s="384" t="s">
        <v>22</v>
      </c>
      <c r="F8" s="385"/>
      <c r="G8" s="386"/>
      <c r="H8" s="384" t="s">
        <v>23</v>
      </c>
      <c r="I8" s="385"/>
      <c r="J8" s="386"/>
      <c r="K8" s="23"/>
      <c r="L8" s="50"/>
      <c r="M8" s="50"/>
      <c r="N8" s="1"/>
      <c r="O8" s="1"/>
    </row>
    <row r="9" spans="1:15" ht="36" customHeight="1">
      <c r="A9" s="391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18065</v>
      </c>
      <c r="D10" s="257">
        <v>18013.149999999998</v>
      </c>
      <c r="E10" s="257">
        <v>17937.149999999994</v>
      </c>
      <c r="F10" s="257">
        <v>17809.299999999996</v>
      </c>
      <c r="G10" s="257">
        <v>17733.299999999992</v>
      </c>
      <c r="H10" s="257">
        <v>18140.999999999996</v>
      </c>
      <c r="I10" s="257">
        <v>18217.000000000004</v>
      </c>
      <c r="J10" s="257">
        <v>18344.849999999999</v>
      </c>
      <c r="K10" s="257">
        <v>18089.150000000001</v>
      </c>
      <c r="L10" s="257">
        <v>17885.3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43233.9</v>
      </c>
      <c r="D11" s="257">
        <v>43115.433333333342</v>
      </c>
      <c r="E11" s="257">
        <v>42928.81666666668</v>
      </c>
      <c r="F11" s="257">
        <v>42623.733333333337</v>
      </c>
      <c r="G11" s="257">
        <v>42437.116666666676</v>
      </c>
      <c r="H11" s="257">
        <v>43420.516666666685</v>
      </c>
      <c r="I11" s="257">
        <v>43607.133333333339</v>
      </c>
      <c r="J11" s="257">
        <v>43912.216666666689</v>
      </c>
      <c r="K11" s="257">
        <v>43302.05</v>
      </c>
      <c r="L11" s="257">
        <v>42810.35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3053.8</v>
      </c>
      <c r="D12" s="231">
        <v>3044.15</v>
      </c>
      <c r="E12" s="231">
        <v>3030.2000000000003</v>
      </c>
      <c r="F12" s="231">
        <v>3006.6000000000004</v>
      </c>
      <c r="G12" s="231">
        <v>2992.6500000000005</v>
      </c>
      <c r="H12" s="231">
        <v>3067.75</v>
      </c>
      <c r="I12" s="231">
        <v>3081.7</v>
      </c>
      <c r="J12" s="231">
        <v>3105.2999999999997</v>
      </c>
      <c r="K12" s="231">
        <v>3058.1</v>
      </c>
      <c r="L12" s="231">
        <v>3020.55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5356.2</v>
      </c>
      <c r="D13" s="231">
        <v>5334.9</v>
      </c>
      <c r="E13" s="231">
        <v>5306.9499999999989</v>
      </c>
      <c r="F13" s="231">
        <v>5257.6999999999989</v>
      </c>
      <c r="G13" s="231">
        <v>5229.7499999999982</v>
      </c>
      <c r="H13" s="231">
        <v>5384.15</v>
      </c>
      <c r="I13" s="231">
        <v>5412.1</v>
      </c>
      <c r="J13" s="231">
        <v>5461.35</v>
      </c>
      <c r="K13" s="231">
        <v>5362.85</v>
      </c>
      <c r="L13" s="231">
        <v>5285.65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27708.2</v>
      </c>
      <c r="D14" s="231">
        <v>27613.333333333332</v>
      </c>
      <c r="E14" s="231">
        <v>27483.666666666664</v>
      </c>
      <c r="F14" s="231">
        <v>27259.133333333331</v>
      </c>
      <c r="G14" s="231">
        <v>27129.466666666664</v>
      </c>
      <c r="H14" s="231">
        <v>27837.866666666665</v>
      </c>
      <c r="I14" s="231">
        <v>27967.533333333329</v>
      </c>
      <c r="J14" s="231">
        <v>28192.066666666666</v>
      </c>
      <c r="K14" s="231">
        <v>27743</v>
      </c>
      <c r="L14" s="231">
        <v>27388.799999999999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4683.1499999999996</v>
      </c>
      <c r="D15" s="231">
        <v>4664.7166666666662</v>
      </c>
      <c r="E15" s="231">
        <v>4641.0333333333328</v>
      </c>
      <c r="F15" s="231">
        <v>4598.916666666667</v>
      </c>
      <c r="G15" s="231">
        <v>4575.2333333333336</v>
      </c>
      <c r="H15" s="231">
        <v>4706.8333333333321</v>
      </c>
      <c r="I15" s="231">
        <v>4730.5166666666646</v>
      </c>
      <c r="J15" s="231">
        <v>4772.6333333333314</v>
      </c>
      <c r="K15" s="231">
        <v>4688.3999999999996</v>
      </c>
      <c r="L15" s="231">
        <v>4622.6000000000004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8962.85</v>
      </c>
      <c r="D16" s="231">
        <v>8931.4666666666672</v>
      </c>
      <c r="E16" s="231">
        <v>8892.7833333333347</v>
      </c>
      <c r="F16" s="231">
        <v>8822.7166666666672</v>
      </c>
      <c r="G16" s="231">
        <v>8784.0333333333347</v>
      </c>
      <c r="H16" s="231">
        <v>9001.5333333333347</v>
      </c>
      <c r="I16" s="231">
        <v>9040.216666666669</v>
      </c>
      <c r="J16" s="231">
        <v>9110.2833333333347</v>
      </c>
      <c r="K16" s="231">
        <v>8970.15</v>
      </c>
      <c r="L16" s="231">
        <v>8861.4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3417.95</v>
      </c>
      <c r="D17" s="231">
        <v>3414.4</v>
      </c>
      <c r="E17" s="231">
        <v>3389.55</v>
      </c>
      <c r="F17" s="231">
        <v>3361.15</v>
      </c>
      <c r="G17" s="231">
        <v>3336.3</v>
      </c>
      <c r="H17" s="231">
        <v>3442.8</v>
      </c>
      <c r="I17" s="231">
        <v>3467.6499999999996</v>
      </c>
      <c r="J17" s="231">
        <v>3496.05</v>
      </c>
      <c r="K17" s="230">
        <v>3439.25</v>
      </c>
      <c r="L17" s="230">
        <v>3386</v>
      </c>
      <c r="M17" s="230">
        <v>2.51132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1762.85</v>
      </c>
      <c r="D18" s="231">
        <v>1745.5833333333333</v>
      </c>
      <c r="E18" s="231">
        <v>1717.2666666666664</v>
      </c>
      <c r="F18" s="231">
        <v>1671.6833333333332</v>
      </c>
      <c r="G18" s="231">
        <v>1643.3666666666663</v>
      </c>
      <c r="H18" s="231">
        <v>1791.1666666666665</v>
      </c>
      <c r="I18" s="231">
        <v>1819.4833333333336</v>
      </c>
      <c r="J18" s="231">
        <v>1865.0666666666666</v>
      </c>
      <c r="K18" s="230">
        <v>1773.9</v>
      </c>
      <c r="L18" s="230">
        <v>1700</v>
      </c>
      <c r="M18" s="230">
        <v>8.6667500000000004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663.85</v>
      </c>
      <c r="D19" s="231">
        <v>657.55000000000007</v>
      </c>
      <c r="E19" s="231">
        <v>649.30000000000018</v>
      </c>
      <c r="F19" s="231">
        <v>634.75000000000011</v>
      </c>
      <c r="G19" s="231">
        <v>626.50000000000023</v>
      </c>
      <c r="H19" s="231">
        <v>672.10000000000014</v>
      </c>
      <c r="I19" s="231">
        <v>680.34999999999991</v>
      </c>
      <c r="J19" s="231">
        <v>694.90000000000009</v>
      </c>
      <c r="K19" s="230">
        <v>665.8</v>
      </c>
      <c r="L19" s="230">
        <v>643</v>
      </c>
      <c r="M19" s="230">
        <v>20.173380000000002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22297.25</v>
      </c>
      <c r="D20" s="231">
        <v>22226.416666666668</v>
      </c>
      <c r="E20" s="231">
        <v>22066.883333333335</v>
      </c>
      <c r="F20" s="231">
        <v>21836.516666666666</v>
      </c>
      <c r="G20" s="231">
        <v>21676.983333333334</v>
      </c>
      <c r="H20" s="231">
        <v>22456.783333333336</v>
      </c>
      <c r="I20" s="231">
        <v>22616.316666666669</v>
      </c>
      <c r="J20" s="231">
        <v>22846.683333333338</v>
      </c>
      <c r="K20" s="230">
        <v>22385.95</v>
      </c>
      <c r="L20" s="230">
        <v>21996.05</v>
      </c>
      <c r="M20" s="230">
        <v>0.13253999999999999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1924.95</v>
      </c>
      <c r="D21" s="231">
        <v>1908.7</v>
      </c>
      <c r="E21" s="231">
        <v>1873.4</v>
      </c>
      <c r="F21" s="231">
        <v>1821.8500000000001</v>
      </c>
      <c r="G21" s="231">
        <v>1786.5500000000002</v>
      </c>
      <c r="H21" s="231">
        <v>1960.25</v>
      </c>
      <c r="I21" s="231">
        <v>1995.5499999999997</v>
      </c>
      <c r="J21" s="231">
        <v>2047.1</v>
      </c>
      <c r="K21" s="230">
        <v>1944</v>
      </c>
      <c r="L21" s="230">
        <v>1857.15</v>
      </c>
      <c r="M21" s="230">
        <v>61.591299999999997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951</v>
      </c>
      <c r="D22" s="231">
        <v>944.36666666666667</v>
      </c>
      <c r="E22" s="231">
        <v>928.73333333333335</v>
      </c>
      <c r="F22" s="231">
        <v>906.4666666666667</v>
      </c>
      <c r="G22" s="231">
        <v>890.83333333333337</v>
      </c>
      <c r="H22" s="231">
        <v>966.63333333333333</v>
      </c>
      <c r="I22" s="231">
        <v>982.26666666666677</v>
      </c>
      <c r="J22" s="231">
        <v>1004.5333333333333</v>
      </c>
      <c r="K22" s="230">
        <v>960</v>
      </c>
      <c r="L22" s="230">
        <v>922.1</v>
      </c>
      <c r="M22" s="230">
        <v>27.59309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681.3</v>
      </c>
      <c r="D23" s="231">
        <v>675.48333333333323</v>
      </c>
      <c r="E23" s="231">
        <v>667.96666666666647</v>
      </c>
      <c r="F23" s="231">
        <v>654.63333333333321</v>
      </c>
      <c r="G23" s="231">
        <v>647.11666666666645</v>
      </c>
      <c r="H23" s="231">
        <v>688.81666666666649</v>
      </c>
      <c r="I23" s="231">
        <v>696.33333333333314</v>
      </c>
      <c r="J23" s="231">
        <v>709.66666666666652</v>
      </c>
      <c r="K23" s="230">
        <v>683</v>
      </c>
      <c r="L23" s="230">
        <v>662.15</v>
      </c>
      <c r="M23" s="230">
        <v>61.622619999999998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945</v>
      </c>
      <c r="D24" s="231">
        <v>938.4</v>
      </c>
      <c r="E24" s="231">
        <v>923.94999999999993</v>
      </c>
      <c r="F24" s="231">
        <v>902.9</v>
      </c>
      <c r="G24" s="231">
        <v>888.44999999999993</v>
      </c>
      <c r="H24" s="231">
        <v>959.44999999999993</v>
      </c>
      <c r="I24" s="231">
        <v>973.9</v>
      </c>
      <c r="J24" s="231">
        <v>994.94999999999993</v>
      </c>
      <c r="K24" s="230">
        <v>952.85</v>
      </c>
      <c r="L24" s="230">
        <v>917.35</v>
      </c>
      <c r="M24" s="230">
        <v>11.23964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1029.45</v>
      </c>
      <c r="D25" s="231">
        <v>1015.9833333333335</v>
      </c>
      <c r="E25" s="231">
        <v>1000.5666666666668</v>
      </c>
      <c r="F25" s="231">
        <v>971.68333333333339</v>
      </c>
      <c r="G25" s="231">
        <v>956.26666666666677</v>
      </c>
      <c r="H25" s="231">
        <v>1044.8666666666668</v>
      </c>
      <c r="I25" s="231">
        <v>1060.2833333333338</v>
      </c>
      <c r="J25" s="231">
        <v>1089.166666666667</v>
      </c>
      <c r="K25" s="230">
        <v>1031.4000000000001</v>
      </c>
      <c r="L25" s="230">
        <v>987.1</v>
      </c>
      <c r="M25" s="230">
        <v>9.1415400000000009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411.85</v>
      </c>
      <c r="D26" s="231">
        <v>411.0333333333333</v>
      </c>
      <c r="E26" s="231">
        <v>403.86666666666662</v>
      </c>
      <c r="F26" s="231">
        <v>395.88333333333333</v>
      </c>
      <c r="G26" s="231">
        <v>388.71666666666664</v>
      </c>
      <c r="H26" s="231">
        <v>419.01666666666659</v>
      </c>
      <c r="I26" s="231">
        <v>426.18333333333334</v>
      </c>
      <c r="J26" s="231">
        <v>434.16666666666657</v>
      </c>
      <c r="K26" s="230">
        <v>418.2</v>
      </c>
      <c r="L26" s="230">
        <v>403.05</v>
      </c>
      <c r="M26" s="230">
        <v>35.299349999999997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167.2</v>
      </c>
      <c r="D27" s="231">
        <v>165.79999999999998</v>
      </c>
      <c r="E27" s="231">
        <v>163.39999999999998</v>
      </c>
      <c r="F27" s="231">
        <v>159.6</v>
      </c>
      <c r="G27" s="231">
        <v>157.19999999999999</v>
      </c>
      <c r="H27" s="231">
        <v>169.59999999999997</v>
      </c>
      <c r="I27" s="231">
        <v>172</v>
      </c>
      <c r="J27" s="231">
        <v>175.79999999999995</v>
      </c>
      <c r="K27" s="230">
        <v>168.2</v>
      </c>
      <c r="L27" s="230">
        <v>162</v>
      </c>
      <c r="M27" s="230">
        <v>61.52158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222.65</v>
      </c>
      <c r="D28" s="231">
        <v>222.1</v>
      </c>
      <c r="E28" s="231">
        <v>219.54999999999998</v>
      </c>
      <c r="F28" s="231">
        <v>216.45</v>
      </c>
      <c r="G28" s="231">
        <v>213.89999999999998</v>
      </c>
      <c r="H28" s="231">
        <v>225.2</v>
      </c>
      <c r="I28" s="231">
        <v>227.75</v>
      </c>
      <c r="J28" s="231">
        <v>230.85</v>
      </c>
      <c r="K28" s="230">
        <v>224.65</v>
      </c>
      <c r="L28" s="230">
        <v>219</v>
      </c>
      <c r="M28" s="230">
        <v>27.136410000000001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3509.9</v>
      </c>
      <c r="D29" s="231">
        <v>3490.9</v>
      </c>
      <c r="E29" s="231">
        <v>3461.8</v>
      </c>
      <c r="F29" s="231">
        <v>3413.7000000000003</v>
      </c>
      <c r="G29" s="231">
        <v>3384.6000000000004</v>
      </c>
      <c r="H29" s="231">
        <v>3539</v>
      </c>
      <c r="I29" s="231">
        <v>3568.0999999999995</v>
      </c>
      <c r="J29" s="231">
        <v>3616.2</v>
      </c>
      <c r="K29" s="230">
        <v>3520</v>
      </c>
      <c r="L29" s="230">
        <v>3442.8</v>
      </c>
      <c r="M29" s="230">
        <v>2.4176600000000001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396.5</v>
      </c>
      <c r="D30" s="231">
        <v>393.36666666666662</v>
      </c>
      <c r="E30" s="231">
        <v>387.23333333333323</v>
      </c>
      <c r="F30" s="231">
        <v>377.96666666666664</v>
      </c>
      <c r="G30" s="231">
        <v>371.83333333333326</v>
      </c>
      <c r="H30" s="231">
        <v>402.63333333333321</v>
      </c>
      <c r="I30" s="231">
        <v>408.76666666666654</v>
      </c>
      <c r="J30" s="231">
        <v>418.03333333333319</v>
      </c>
      <c r="K30" s="230">
        <v>399.5</v>
      </c>
      <c r="L30" s="230">
        <v>384.1</v>
      </c>
      <c r="M30" s="230">
        <v>110.30482000000001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4513.7</v>
      </c>
      <c r="D31" s="231">
        <v>4491.2166666666672</v>
      </c>
      <c r="E31" s="231">
        <v>4453.4333333333343</v>
      </c>
      <c r="F31" s="231">
        <v>4393.166666666667</v>
      </c>
      <c r="G31" s="231">
        <v>4355.3833333333341</v>
      </c>
      <c r="H31" s="231">
        <v>4551.4833333333345</v>
      </c>
      <c r="I31" s="231">
        <v>4589.2666666666673</v>
      </c>
      <c r="J31" s="231">
        <v>4649.5333333333347</v>
      </c>
      <c r="K31" s="230">
        <v>4529</v>
      </c>
      <c r="L31" s="230">
        <v>4430.95</v>
      </c>
      <c r="M31" s="230">
        <v>7.1339899999999998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145.94999999999999</v>
      </c>
      <c r="D32" s="231">
        <v>144.91666666666666</v>
      </c>
      <c r="E32" s="231">
        <v>143.5333333333333</v>
      </c>
      <c r="F32" s="231">
        <v>141.11666666666665</v>
      </c>
      <c r="G32" s="231">
        <v>139.73333333333329</v>
      </c>
      <c r="H32" s="231">
        <v>147.33333333333331</v>
      </c>
      <c r="I32" s="231">
        <v>148.7166666666667</v>
      </c>
      <c r="J32" s="231">
        <v>151.13333333333333</v>
      </c>
      <c r="K32" s="230">
        <v>146.30000000000001</v>
      </c>
      <c r="L32" s="230">
        <v>142.5</v>
      </c>
      <c r="M32" s="230">
        <v>162.97381999999999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2902.35</v>
      </c>
      <c r="D33" s="231">
        <v>2889.6333333333332</v>
      </c>
      <c r="E33" s="231">
        <v>2859.3166666666666</v>
      </c>
      <c r="F33" s="231">
        <v>2816.2833333333333</v>
      </c>
      <c r="G33" s="231">
        <v>2785.9666666666667</v>
      </c>
      <c r="H33" s="231">
        <v>2932.6666666666665</v>
      </c>
      <c r="I33" s="231">
        <v>2962.9833333333331</v>
      </c>
      <c r="J33" s="231">
        <v>3006.0166666666664</v>
      </c>
      <c r="K33" s="230">
        <v>2919.95</v>
      </c>
      <c r="L33" s="230">
        <v>2846.6</v>
      </c>
      <c r="M33" s="230">
        <v>10.806649999999999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1447.5</v>
      </c>
      <c r="D34" s="231">
        <v>1432.8166666666666</v>
      </c>
      <c r="E34" s="231">
        <v>1414.6833333333332</v>
      </c>
      <c r="F34" s="231">
        <v>1381.8666666666666</v>
      </c>
      <c r="G34" s="231">
        <v>1363.7333333333331</v>
      </c>
      <c r="H34" s="231">
        <v>1465.6333333333332</v>
      </c>
      <c r="I34" s="231">
        <v>1483.7666666666664</v>
      </c>
      <c r="J34" s="231">
        <v>1516.5833333333333</v>
      </c>
      <c r="K34" s="230">
        <v>1450.95</v>
      </c>
      <c r="L34" s="230">
        <v>1400</v>
      </c>
      <c r="M34" s="230">
        <v>3.6746699999999999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617</v>
      </c>
      <c r="D35" s="231">
        <v>615.44999999999993</v>
      </c>
      <c r="E35" s="231">
        <v>607.64999999999986</v>
      </c>
      <c r="F35" s="231">
        <v>598.29999999999995</v>
      </c>
      <c r="G35" s="231">
        <v>590.49999999999989</v>
      </c>
      <c r="H35" s="231">
        <v>624.79999999999984</v>
      </c>
      <c r="I35" s="231">
        <v>632.5999999999998</v>
      </c>
      <c r="J35" s="231">
        <v>641.94999999999982</v>
      </c>
      <c r="K35" s="230">
        <v>623.25</v>
      </c>
      <c r="L35" s="230">
        <v>606.1</v>
      </c>
      <c r="M35" s="230">
        <v>22.40326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3511.95</v>
      </c>
      <c r="D36" s="231">
        <v>3504.65</v>
      </c>
      <c r="E36" s="231">
        <v>3487.3</v>
      </c>
      <c r="F36" s="231">
        <v>3462.65</v>
      </c>
      <c r="G36" s="231">
        <v>3445.3</v>
      </c>
      <c r="H36" s="231">
        <v>3529.3</v>
      </c>
      <c r="I36" s="231">
        <v>3546.6499999999996</v>
      </c>
      <c r="J36" s="231">
        <v>3571.3</v>
      </c>
      <c r="K36" s="230">
        <v>3522</v>
      </c>
      <c r="L36" s="230">
        <v>3480</v>
      </c>
      <c r="M36" s="230">
        <v>2.2415600000000002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860</v>
      </c>
      <c r="D37" s="231">
        <v>867.9</v>
      </c>
      <c r="E37" s="231">
        <v>845.75</v>
      </c>
      <c r="F37" s="231">
        <v>831.5</v>
      </c>
      <c r="G37" s="231">
        <v>809.35</v>
      </c>
      <c r="H37" s="231">
        <v>882.15</v>
      </c>
      <c r="I37" s="231">
        <v>904.29999999999984</v>
      </c>
      <c r="J37" s="231">
        <v>918.55</v>
      </c>
      <c r="K37" s="230">
        <v>890.05</v>
      </c>
      <c r="L37" s="230">
        <v>853.65</v>
      </c>
      <c r="M37" s="230">
        <v>230.04116999999999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4431.95</v>
      </c>
      <c r="D38" s="231">
        <v>4420.5666666666666</v>
      </c>
      <c r="E38" s="231">
        <v>4401.4333333333334</v>
      </c>
      <c r="F38" s="231">
        <v>4370.916666666667</v>
      </c>
      <c r="G38" s="231">
        <v>4351.7833333333338</v>
      </c>
      <c r="H38" s="231">
        <v>4451.083333333333</v>
      </c>
      <c r="I38" s="231">
        <v>4470.2166666666662</v>
      </c>
      <c r="J38" s="231">
        <v>4500.7333333333327</v>
      </c>
      <c r="K38" s="230">
        <v>4439.7</v>
      </c>
      <c r="L38" s="230">
        <v>4390.05</v>
      </c>
      <c r="M38" s="230">
        <v>4.57064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6280.1</v>
      </c>
      <c r="D39" s="231">
        <v>6229.0333333333328</v>
      </c>
      <c r="E39" s="231">
        <v>6162.0666666666657</v>
      </c>
      <c r="F39" s="231">
        <v>6044.0333333333328</v>
      </c>
      <c r="G39" s="231">
        <v>5977.0666666666657</v>
      </c>
      <c r="H39" s="231">
        <v>6347.0666666666657</v>
      </c>
      <c r="I39" s="231">
        <v>6414.0333333333328</v>
      </c>
      <c r="J39" s="231">
        <v>6532.0666666666657</v>
      </c>
      <c r="K39" s="230">
        <v>6296</v>
      </c>
      <c r="L39" s="230">
        <v>6111</v>
      </c>
      <c r="M39" s="230">
        <v>14.89668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1354.65</v>
      </c>
      <c r="D40" s="231">
        <v>1347.4666666666669</v>
      </c>
      <c r="E40" s="231">
        <v>1325.9833333333338</v>
      </c>
      <c r="F40" s="231">
        <v>1297.3166666666668</v>
      </c>
      <c r="G40" s="231">
        <v>1275.8333333333337</v>
      </c>
      <c r="H40" s="231">
        <v>1376.1333333333339</v>
      </c>
      <c r="I40" s="231">
        <v>1397.616666666667</v>
      </c>
      <c r="J40" s="231">
        <v>1426.283333333334</v>
      </c>
      <c r="K40" s="230">
        <v>1368.95</v>
      </c>
      <c r="L40" s="230">
        <v>1318.8</v>
      </c>
      <c r="M40" s="230">
        <v>33.761859999999999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6847.95</v>
      </c>
      <c r="D41" s="231">
        <v>6797.25</v>
      </c>
      <c r="E41" s="231">
        <v>6649.5</v>
      </c>
      <c r="F41" s="231">
        <v>6451.05</v>
      </c>
      <c r="G41" s="231">
        <v>6303.3</v>
      </c>
      <c r="H41" s="231">
        <v>6995.7</v>
      </c>
      <c r="I41" s="231">
        <v>7143.45</v>
      </c>
      <c r="J41" s="231">
        <v>7341.9</v>
      </c>
      <c r="K41" s="230">
        <v>6945</v>
      </c>
      <c r="L41" s="230">
        <v>6598.8</v>
      </c>
      <c r="M41" s="230">
        <v>0.57755999999999996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2084.25</v>
      </c>
      <c r="D42" s="231">
        <v>2081.2333333333336</v>
      </c>
      <c r="E42" s="231">
        <v>2070.166666666667</v>
      </c>
      <c r="F42" s="231">
        <v>2056.0833333333335</v>
      </c>
      <c r="G42" s="231">
        <v>2045.0166666666669</v>
      </c>
      <c r="H42" s="231">
        <v>2095.3166666666671</v>
      </c>
      <c r="I42" s="231">
        <v>2106.3833333333337</v>
      </c>
      <c r="J42" s="231">
        <v>2120.4666666666672</v>
      </c>
      <c r="K42" s="230">
        <v>2092.3000000000002</v>
      </c>
      <c r="L42" s="230">
        <v>2067.15</v>
      </c>
      <c r="M42" s="230">
        <v>1.46522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229.3</v>
      </c>
      <c r="D43" s="231">
        <v>228.85</v>
      </c>
      <c r="E43" s="231">
        <v>227.1</v>
      </c>
      <c r="F43" s="231">
        <v>224.9</v>
      </c>
      <c r="G43" s="231">
        <v>223.15</v>
      </c>
      <c r="H43" s="231">
        <v>231.04999999999998</v>
      </c>
      <c r="I43" s="231">
        <v>232.79999999999998</v>
      </c>
      <c r="J43" s="231">
        <v>234.99999999999997</v>
      </c>
      <c r="K43" s="230">
        <v>230.6</v>
      </c>
      <c r="L43" s="230">
        <v>226.65</v>
      </c>
      <c r="M43" s="230">
        <v>46.989960000000004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187.75</v>
      </c>
      <c r="D44" s="231">
        <v>187.25</v>
      </c>
      <c r="E44" s="231">
        <v>186</v>
      </c>
      <c r="F44" s="231">
        <v>184.25</v>
      </c>
      <c r="G44" s="231">
        <v>183</v>
      </c>
      <c r="H44" s="231">
        <v>189</v>
      </c>
      <c r="I44" s="231">
        <v>190.25</v>
      </c>
      <c r="J44" s="231">
        <v>192</v>
      </c>
      <c r="K44" s="230">
        <v>188.5</v>
      </c>
      <c r="L44" s="230">
        <v>185.5</v>
      </c>
      <c r="M44" s="230">
        <v>164.56548000000001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84</v>
      </c>
      <c r="D45" s="231">
        <v>83.399999999999991</v>
      </c>
      <c r="E45" s="231">
        <v>82.299999999999983</v>
      </c>
      <c r="F45" s="231">
        <v>80.599999999999994</v>
      </c>
      <c r="G45" s="231">
        <v>79.499999999999986</v>
      </c>
      <c r="H45" s="231">
        <v>85.09999999999998</v>
      </c>
      <c r="I45" s="231">
        <v>86.199999999999974</v>
      </c>
      <c r="J45" s="231">
        <v>87.899999999999977</v>
      </c>
      <c r="K45" s="230">
        <v>84.5</v>
      </c>
      <c r="L45" s="230">
        <v>81.7</v>
      </c>
      <c r="M45" s="230">
        <v>171.97134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1474.65</v>
      </c>
      <c r="D46" s="231">
        <v>1474.4833333333336</v>
      </c>
      <c r="E46" s="231">
        <v>1466.7666666666671</v>
      </c>
      <c r="F46" s="231">
        <v>1458.8833333333334</v>
      </c>
      <c r="G46" s="231">
        <v>1451.166666666667</v>
      </c>
      <c r="H46" s="231">
        <v>1482.3666666666672</v>
      </c>
      <c r="I46" s="231">
        <v>1490.0833333333335</v>
      </c>
      <c r="J46" s="231">
        <v>1497.9666666666674</v>
      </c>
      <c r="K46" s="230">
        <v>1482.2</v>
      </c>
      <c r="L46" s="230">
        <v>1466.6</v>
      </c>
      <c r="M46" s="230">
        <v>1.75125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610.35</v>
      </c>
      <c r="D47" s="231">
        <v>605.9666666666667</v>
      </c>
      <c r="E47" s="231">
        <v>600.03333333333342</v>
      </c>
      <c r="F47" s="231">
        <v>589.7166666666667</v>
      </c>
      <c r="G47" s="231">
        <v>583.78333333333342</v>
      </c>
      <c r="H47" s="231">
        <v>616.28333333333342</v>
      </c>
      <c r="I47" s="231">
        <v>622.21666666666681</v>
      </c>
      <c r="J47" s="231">
        <v>632.53333333333342</v>
      </c>
      <c r="K47" s="230">
        <v>611.9</v>
      </c>
      <c r="L47" s="230">
        <v>595.65</v>
      </c>
      <c r="M47" s="230">
        <v>6.1055799999999998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103.3</v>
      </c>
      <c r="D48" s="231">
        <v>102.66666666666667</v>
      </c>
      <c r="E48" s="231">
        <v>101.88333333333334</v>
      </c>
      <c r="F48" s="231">
        <v>100.46666666666667</v>
      </c>
      <c r="G48" s="231">
        <v>99.683333333333337</v>
      </c>
      <c r="H48" s="231">
        <v>104.08333333333334</v>
      </c>
      <c r="I48" s="231">
        <v>104.86666666666667</v>
      </c>
      <c r="J48" s="231">
        <v>106.28333333333335</v>
      </c>
      <c r="K48" s="230">
        <v>103.45</v>
      </c>
      <c r="L48" s="230">
        <v>101.25</v>
      </c>
      <c r="M48" s="230">
        <v>118.12226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801.35</v>
      </c>
      <c r="D49" s="231">
        <v>798.2166666666667</v>
      </c>
      <c r="E49" s="231">
        <v>792.63333333333344</v>
      </c>
      <c r="F49" s="231">
        <v>783.91666666666674</v>
      </c>
      <c r="G49" s="231">
        <v>778.33333333333348</v>
      </c>
      <c r="H49" s="231">
        <v>806.93333333333339</v>
      </c>
      <c r="I49" s="231">
        <v>812.51666666666665</v>
      </c>
      <c r="J49" s="231">
        <v>821.23333333333335</v>
      </c>
      <c r="K49" s="230">
        <v>803.8</v>
      </c>
      <c r="L49" s="230">
        <v>789.5</v>
      </c>
      <c r="M49" s="230">
        <v>9.0674600000000005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78.400000000000006</v>
      </c>
      <c r="D50" s="231">
        <v>78.2</v>
      </c>
      <c r="E50" s="231">
        <v>77.75</v>
      </c>
      <c r="F50" s="231">
        <v>77.099999999999994</v>
      </c>
      <c r="G50" s="231">
        <v>76.649999999999991</v>
      </c>
      <c r="H50" s="231">
        <v>78.850000000000009</v>
      </c>
      <c r="I50" s="231">
        <v>79.300000000000026</v>
      </c>
      <c r="J50" s="231">
        <v>79.950000000000017</v>
      </c>
      <c r="K50" s="230">
        <v>78.650000000000006</v>
      </c>
      <c r="L50" s="230">
        <v>77.55</v>
      </c>
      <c r="M50" s="230">
        <v>142.54948999999999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357.6</v>
      </c>
      <c r="D51" s="231">
        <v>356.11666666666673</v>
      </c>
      <c r="E51" s="231">
        <v>353.93333333333345</v>
      </c>
      <c r="F51" s="231">
        <v>350.26666666666671</v>
      </c>
      <c r="G51" s="231">
        <v>348.08333333333343</v>
      </c>
      <c r="H51" s="231">
        <v>359.78333333333347</v>
      </c>
      <c r="I51" s="231">
        <v>361.96666666666675</v>
      </c>
      <c r="J51" s="231">
        <v>365.6333333333335</v>
      </c>
      <c r="K51" s="230">
        <v>358.3</v>
      </c>
      <c r="L51" s="230">
        <v>352.45</v>
      </c>
      <c r="M51" s="230">
        <v>33.714680000000001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799.3</v>
      </c>
      <c r="D52" s="231">
        <v>796.18333333333339</v>
      </c>
      <c r="E52" s="231">
        <v>790.31666666666683</v>
      </c>
      <c r="F52" s="231">
        <v>781.33333333333348</v>
      </c>
      <c r="G52" s="231">
        <v>775.46666666666692</v>
      </c>
      <c r="H52" s="231">
        <v>805.16666666666674</v>
      </c>
      <c r="I52" s="231">
        <v>811.0333333333333</v>
      </c>
      <c r="J52" s="231">
        <v>820.01666666666665</v>
      </c>
      <c r="K52" s="230">
        <v>802.05</v>
      </c>
      <c r="L52" s="230">
        <v>787.2</v>
      </c>
      <c r="M52" s="230">
        <v>65.726560000000006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232.55</v>
      </c>
      <c r="D53" s="231">
        <v>231.98333333333335</v>
      </c>
      <c r="E53" s="231">
        <v>229.9666666666667</v>
      </c>
      <c r="F53" s="231">
        <v>227.38333333333335</v>
      </c>
      <c r="G53" s="231">
        <v>225.3666666666667</v>
      </c>
      <c r="H53" s="231">
        <v>234.56666666666669</v>
      </c>
      <c r="I53" s="231">
        <v>236.58333333333334</v>
      </c>
      <c r="J53" s="231">
        <v>239.16666666666669</v>
      </c>
      <c r="K53" s="230">
        <v>234</v>
      </c>
      <c r="L53" s="230">
        <v>229.4</v>
      </c>
      <c r="M53" s="230">
        <v>38.53989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19371.849999999999</v>
      </c>
      <c r="D54" s="231">
        <v>19318.666666666668</v>
      </c>
      <c r="E54" s="231">
        <v>19212.383333333335</v>
      </c>
      <c r="F54" s="231">
        <v>19052.916666666668</v>
      </c>
      <c r="G54" s="231">
        <v>18946.633333333335</v>
      </c>
      <c r="H54" s="231">
        <v>19478.133333333335</v>
      </c>
      <c r="I54" s="231">
        <v>19584.416666666668</v>
      </c>
      <c r="J54" s="231">
        <v>19743.883333333335</v>
      </c>
      <c r="K54" s="230">
        <v>19424.95</v>
      </c>
      <c r="L54" s="230">
        <v>19159.2</v>
      </c>
      <c r="M54" s="230">
        <v>0.24307999999999999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4553.55</v>
      </c>
      <c r="D55" s="231">
        <v>4509.0166666666673</v>
      </c>
      <c r="E55" s="231">
        <v>4453.1833333333343</v>
      </c>
      <c r="F55" s="231">
        <v>4352.8166666666666</v>
      </c>
      <c r="G55" s="231">
        <v>4296.9833333333336</v>
      </c>
      <c r="H55" s="231">
        <v>4609.383333333335</v>
      </c>
      <c r="I55" s="231">
        <v>4665.216666666669</v>
      </c>
      <c r="J55" s="231">
        <v>4765.5833333333358</v>
      </c>
      <c r="K55" s="230">
        <v>4564.8500000000004</v>
      </c>
      <c r="L55" s="230">
        <v>4408.6499999999996</v>
      </c>
      <c r="M55" s="230">
        <v>4.8293900000000001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317.45</v>
      </c>
      <c r="D56" s="231">
        <v>315.01666666666665</v>
      </c>
      <c r="E56" s="231">
        <v>311.93333333333328</v>
      </c>
      <c r="F56" s="231">
        <v>306.41666666666663</v>
      </c>
      <c r="G56" s="231">
        <v>303.33333333333326</v>
      </c>
      <c r="H56" s="231">
        <v>320.5333333333333</v>
      </c>
      <c r="I56" s="231">
        <v>323.61666666666667</v>
      </c>
      <c r="J56" s="231">
        <v>329.13333333333333</v>
      </c>
      <c r="K56" s="230">
        <v>318.10000000000002</v>
      </c>
      <c r="L56" s="230">
        <v>309.5</v>
      </c>
      <c r="M56" s="230">
        <v>69.942970000000003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871.1</v>
      </c>
      <c r="D57" s="231">
        <v>866.98333333333346</v>
      </c>
      <c r="E57" s="231">
        <v>860.01666666666688</v>
      </c>
      <c r="F57" s="231">
        <v>848.93333333333339</v>
      </c>
      <c r="G57" s="231">
        <v>841.96666666666681</v>
      </c>
      <c r="H57" s="231">
        <v>878.06666666666695</v>
      </c>
      <c r="I57" s="231">
        <v>885.03333333333342</v>
      </c>
      <c r="J57" s="231">
        <v>896.11666666666702</v>
      </c>
      <c r="K57" s="230">
        <v>873.95</v>
      </c>
      <c r="L57" s="230">
        <v>855.9</v>
      </c>
      <c r="M57" s="230">
        <v>14.996740000000001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908.05</v>
      </c>
      <c r="D58" s="231">
        <v>910.73333333333323</v>
      </c>
      <c r="E58" s="231">
        <v>902.46666666666647</v>
      </c>
      <c r="F58" s="231">
        <v>896.88333333333321</v>
      </c>
      <c r="G58" s="231">
        <v>888.61666666666645</v>
      </c>
      <c r="H58" s="231">
        <v>916.31666666666649</v>
      </c>
      <c r="I58" s="231">
        <v>924.58333333333314</v>
      </c>
      <c r="J58" s="231">
        <v>930.16666666666652</v>
      </c>
      <c r="K58" s="230">
        <v>919</v>
      </c>
      <c r="L58" s="230">
        <v>905.15</v>
      </c>
      <c r="M58" s="230">
        <v>26.958189999999998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1444</v>
      </c>
      <c r="D59" s="231">
        <v>1435.55</v>
      </c>
      <c r="E59" s="231">
        <v>1413.6</v>
      </c>
      <c r="F59" s="231">
        <v>1383.2</v>
      </c>
      <c r="G59" s="231">
        <v>1361.25</v>
      </c>
      <c r="H59" s="231">
        <v>1465.9499999999998</v>
      </c>
      <c r="I59" s="231">
        <v>1487.9</v>
      </c>
      <c r="J59" s="231">
        <v>1518.2999999999997</v>
      </c>
      <c r="K59" s="230">
        <v>1457.5</v>
      </c>
      <c r="L59" s="230">
        <v>1405.15</v>
      </c>
      <c r="M59" s="230">
        <v>1.02616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233.1</v>
      </c>
      <c r="D60" s="231">
        <v>233.15</v>
      </c>
      <c r="E60" s="231">
        <v>231.55</v>
      </c>
      <c r="F60" s="231">
        <v>230</v>
      </c>
      <c r="G60" s="231">
        <v>228.4</v>
      </c>
      <c r="H60" s="231">
        <v>234.70000000000002</v>
      </c>
      <c r="I60" s="231">
        <v>236.29999999999998</v>
      </c>
      <c r="J60" s="231">
        <v>237.85000000000002</v>
      </c>
      <c r="K60" s="230">
        <v>234.75</v>
      </c>
      <c r="L60" s="230">
        <v>231.6</v>
      </c>
      <c r="M60" s="230">
        <v>47.710740000000001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4184.5</v>
      </c>
      <c r="D61" s="231">
        <v>4161.5166666666664</v>
      </c>
      <c r="E61" s="231">
        <v>4103.0333333333328</v>
      </c>
      <c r="F61" s="231">
        <v>4021.5666666666666</v>
      </c>
      <c r="G61" s="231">
        <v>3963.083333333333</v>
      </c>
      <c r="H61" s="231">
        <v>4242.9833333333327</v>
      </c>
      <c r="I61" s="231">
        <v>4301.4666666666662</v>
      </c>
      <c r="J61" s="231">
        <v>4382.9333333333325</v>
      </c>
      <c r="K61" s="230">
        <v>4220</v>
      </c>
      <c r="L61" s="230">
        <v>4080.05</v>
      </c>
      <c r="M61" s="230">
        <v>6.4935499999999999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1595.1</v>
      </c>
      <c r="D62" s="231">
        <v>1584.4333333333334</v>
      </c>
      <c r="E62" s="231">
        <v>1570.8666666666668</v>
      </c>
      <c r="F62" s="231">
        <v>1546.6333333333334</v>
      </c>
      <c r="G62" s="231">
        <v>1533.0666666666668</v>
      </c>
      <c r="H62" s="231">
        <v>1608.6666666666667</v>
      </c>
      <c r="I62" s="231">
        <v>1622.2333333333333</v>
      </c>
      <c r="J62" s="231">
        <v>1646.4666666666667</v>
      </c>
      <c r="K62" s="230">
        <v>1598</v>
      </c>
      <c r="L62" s="230">
        <v>1560.2</v>
      </c>
      <c r="M62" s="230">
        <v>2.0526499999999999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611.70000000000005</v>
      </c>
      <c r="D63" s="231">
        <v>611.13333333333333</v>
      </c>
      <c r="E63" s="231">
        <v>607.76666666666665</v>
      </c>
      <c r="F63" s="231">
        <v>603.83333333333337</v>
      </c>
      <c r="G63" s="231">
        <v>600.4666666666667</v>
      </c>
      <c r="H63" s="231">
        <v>615.06666666666661</v>
      </c>
      <c r="I63" s="231">
        <v>618.43333333333317</v>
      </c>
      <c r="J63" s="231">
        <v>622.36666666666656</v>
      </c>
      <c r="K63" s="230">
        <v>614.5</v>
      </c>
      <c r="L63" s="230">
        <v>607.20000000000005</v>
      </c>
      <c r="M63" s="230">
        <v>10.13705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942.45</v>
      </c>
      <c r="D64" s="231">
        <v>945.30000000000007</v>
      </c>
      <c r="E64" s="231">
        <v>936.65000000000009</v>
      </c>
      <c r="F64" s="231">
        <v>930.85</v>
      </c>
      <c r="G64" s="231">
        <v>922.2</v>
      </c>
      <c r="H64" s="231">
        <v>951.10000000000014</v>
      </c>
      <c r="I64" s="231">
        <v>959.75</v>
      </c>
      <c r="J64" s="231">
        <v>965.55000000000018</v>
      </c>
      <c r="K64" s="230">
        <v>953.95</v>
      </c>
      <c r="L64" s="230">
        <v>939.5</v>
      </c>
      <c r="M64" s="230">
        <v>2.7622599999999999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254.9</v>
      </c>
      <c r="D65" s="231">
        <v>256.38333333333333</v>
      </c>
      <c r="E65" s="231">
        <v>251.76666666666665</v>
      </c>
      <c r="F65" s="231">
        <v>248.63333333333333</v>
      </c>
      <c r="G65" s="231">
        <v>244.01666666666665</v>
      </c>
      <c r="H65" s="231">
        <v>259.51666666666665</v>
      </c>
      <c r="I65" s="231">
        <v>264.13333333333333</v>
      </c>
      <c r="J65" s="231">
        <v>267.26666666666665</v>
      </c>
      <c r="K65" s="230">
        <v>261</v>
      </c>
      <c r="L65" s="230">
        <v>253.25</v>
      </c>
      <c r="M65" s="230">
        <v>84.224559999999997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1575.65</v>
      </c>
      <c r="D66" s="231">
        <v>1574.3833333333332</v>
      </c>
      <c r="E66" s="231">
        <v>1563.9166666666665</v>
      </c>
      <c r="F66" s="231">
        <v>1552.1833333333334</v>
      </c>
      <c r="G66" s="231">
        <v>1541.7166666666667</v>
      </c>
      <c r="H66" s="231">
        <v>1586.1166666666663</v>
      </c>
      <c r="I66" s="231">
        <v>1596.583333333333</v>
      </c>
      <c r="J66" s="231">
        <v>1608.3166666666662</v>
      </c>
      <c r="K66" s="230">
        <v>1584.85</v>
      </c>
      <c r="L66" s="230">
        <v>1562.65</v>
      </c>
      <c r="M66" s="230">
        <v>4.2009699999999999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426.2</v>
      </c>
      <c r="D67" s="231">
        <v>425.04999999999995</v>
      </c>
      <c r="E67" s="231">
        <v>421.19999999999993</v>
      </c>
      <c r="F67" s="231">
        <v>416.2</v>
      </c>
      <c r="G67" s="231">
        <v>412.34999999999997</v>
      </c>
      <c r="H67" s="231">
        <v>430.0499999999999</v>
      </c>
      <c r="I67" s="231">
        <v>433.89999999999992</v>
      </c>
      <c r="J67" s="231">
        <v>438.89999999999986</v>
      </c>
      <c r="K67" s="230">
        <v>428.9</v>
      </c>
      <c r="L67" s="230">
        <v>420.05</v>
      </c>
      <c r="M67" s="230">
        <v>56.687930000000001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532.9</v>
      </c>
      <c r="D68" s="231">
        <v>532.13333333333333</v>
      </c>
      <c r="E68" s="231">
        <v>529.51666666666665</v>
      </c>
      <c r="F68" s="231">
        <v>526.13333333333333</v>
      </c>
      <c r="G68" s="231">
        <v>523.51666666666665</v>
      </c>
      <c r="H68" s="231">
        <v>535.51666666666665</v>
      </c>
      <c r="I68" s="231">
        <v>538.13333333333321</v>
      </c>
      <c r="J68" s="231">
        <v>541.51666666666665</v>
      </c>
      <c r="K68" s="230">
        <v>534.75</v>
      </c>
      <c r="L68" s="230">
        <v>528.75</v>
      </c>
      <c r="M68" s="230">
        <v>20.328469999999999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1996.2</v>
      </c>
      <c r="D69" s="231">
        <v>1988.4833333333333</v>
      </c>
      <c r="E69" s="231">
        <v>1971.9666666666667</v>
      </c>
      <c r="F69" s="231">
        <v>1947.7333333333333</v>
      </c>
      <c r="G69" s="231">
        <v>1931.2166666666667</v>
      </c>
      <c r="H69" s="231">
        <v>2012.7166666666667</v>
      </c>
      <c r="I69" s="231">
        <v>2029.2333333333336</v>
      </c>
      <c r="J69" s="231">
        <v>2053.4666666666667</v>
      </c>
      <c r="K69" s="230">
        <v>2005</v>
      </c>
      <c r="L69" s="230">
        <v>1964.25</v>
      </c>
      <c r="M69" s="230">
        <v>3.4146299999999998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1888.2</v>
      </c>
      <c r="D70" s="231">
        <v>1882.3666666666668</v>
      </c>
      <c r="E70" s="231">
        <v>1870.7833333333335</v>
      </c>
      <c r="F70" s="231">
        <v>1853.3666666666668</v>
      </c>
      <c r="G70" s="231">
        <v>1841.7833333333335</v>
      </c>
      <c r="H70" s="231">
        <v>1899.7833333333335</v>
      </c>
      <c r="I70" s="231">
        <v>1911.3666666666666</v>
      </c>
      <c r="J70" s="231">
        <v>1928.7833333333335</v>
      </c>
      <c r="K70" s="230">
        <v>1893.95</v>
      </c>
      <c r="L70" s="230">
        <v>1864.95</v>
      </c>
      <c r="M70" s="230">
        <v>2.3864999999999998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374.4</v>
      </c>
      <c r="D71" s="231">
        <v>375.23333333333335</v>
      </c>
      <c r="E71" s="231">
        <v>370.2166666666667</v>
      </c>
      <c r="F71" s="231">
        <v>366.03333333333336</v>
      </c>
      <c r="G71" s="231">
        <v>361.01666666666671</v>
      </c>
      <c r="H71" s="231">
        <v>379.41666666666669</v>
      </c>
      <c r="I71" s="231">
        <v>384.43333333333334</v>
      </c>
      <c r="J71" s="231">
        <v>388.61666666666667</v>
      </c>
      <c r="K71" s="230">
        <v>380.25</v>
      </c>
      <c r="L71" s="230">
        <v>371.05</v>
      </c>
      <c r="M71" s="230">
        <v>6.2266500000000002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3267.9</v>
      </c>
      <c r="D72" s="231">
        <v>3254.1333333333332</v>
      </c>
      <c r="E72" s="231">
        <v>3229.7666666666664</v>
      </c>
      <c r="F72" s="231">
        <v>3191.6333333333332</v>
      </c>
      <c r="G72" s="231">
        <v>3167.2666666666664</v>
      </c>
      <c r="H72" s="231">
        <v>3292.2666666666664</v>
      </c>
      <c r="I72" s="231">
        <v>3316.6333333333332</v>
      </c>
      <c r="J72" s="231">
        <v>3354.7666666666664</v>
      </c>
      <c r="K72" s="230">
        <v>3278.5</v>
      </c>
      <c r="L72" s="230">
        <v>3216</v>
      </c>
      <c r="M72" s="230">
        <v>2.7867899999999999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2915.3</v>
      </c>
      <c r="D73" s="231">
        <v>2905.9333333333329</v>
      </c>
      <c r="E73" s="231">
        <v>2887.8666666666659</v>
      </c>
      <c r="F73" s="231">
        <v>2860.4333333333329</v>
      </c>
      <c r="G73" s="231">
        <v>2842.3666666666659</v>
      </c>
      <c r="H73" s="231">
        <v>2933.3666666666659</v>
      </c>
      <c r="I73" s="231">
        <v>2951.4333333333325</v>
      </c>
      <c r="J73" s="231">
        <v>2978.8666666666659</v>
      </c>
      <c r="K73" s="230">
        <v>2924</v>
      </c>
      <c r="L73" s="230">
        <v>2878.5</v>
      </c>
      <c r="M73" s="230">
        <v>1.8398699999999999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1954.5</v>
      </c>
      <c r="D74" s="231">
        <v>1943.6666666666667</v>
      </c>
      <c r="E74" s="231">
        <v>1925.8333333333335</v>
      </c>
      <c r="F74" s="231">
        <v>1897.1666666666667</v>
      </c>
      <c r="G74" s="231">
        <v>1879.3333333333335</v>
      </c>
      <c r="H74" s="231">
        <v>1972.3333333333335</v>
      </c>
      <c r="I74" s="231">
        <v>1990.166666666667</v>
      </c>
      <c r="J74" s="231">
        <v>2018.8333333333335</v>
      </c>
      <c r="K74" s="230">
        <v>1961.5</v>
      </c>
      <c r="L74" s="230">
        <v>1915</v>
      </c>
      <c r="M74" s="230">
        <v>1.3651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4929.8500000000004</v>
      </c>
      <c r="D75" s="231">
        <v>4913.9833333333336</v>
      </c>
      <c r="E75" s="231">
        <v>4892.9666666666672</v>
      </c>
      <c r="F75" s="231">
        <v>4856.0833333333339</v>
      </c>
      <c r="G75" s="231">
        <v>4835.0666666666675</v>
      </c>
      <c r="H75" s="231">
        <v>4950.8666666666668</v>
      </c>
      <c r="I75" s="231">
        <v>4971.8833333333332</v>
      </c>
      <c r="J75" s="231">
        <v>5008.7666666666664</v>
      </c>
      <c r="K75" s="230">
        <v>4935</v>
      </c>
      <c r="L75" s="230">
        <v>4877.1000000000004</v>
      </c>
      <c r="M75" s="230">
        <v>2.47044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3301.1</v>
      </c>
      <c r="D76" s="231">
        <v>3290.4833333333336</v>
      </c>
      <c r="E76" s="231">
        <v>3275.9666666666672</v>
      </c>
      <c r="F76" s="231">
        <v>3250.8333333333335</v>
      </c>
      <c r="G76" s="231">
        <v>3236.3166666666671</v>
      </c>
      <c r="H76" s="231">
        <v>3315.6166666666672</v>
      </c>
      <c r="I76" s="231">
        <v>3330.1333333333337</v>
      </c>
      <c r="J76" s="231">
        <v>3355.2666666666673</v>
      </c>
      <c r="K76" s="230">
        <v>3305</v>
      </c>
      <c r="L76" s="230">
        <v>3265.35</v>
      </c>
      <c r="M76" s="230">
        <v>4.16242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374.95</v>
      </c>
      <c r="D77" s="231">
        <v>372.61666666666662</v>
      </c>
      <c r="E77" s="231">
        <v>368.78333333333325</v>
      </c>
      <c r="F77" s="231">
        <v>362.61666666666662</v>
      </c>
      <c r="G77" s="231">
        <v>358.78333333333325</v>
      </c>
      <c r="H77" s="231">
        <v>378.78333333333325</v>
      </c>
      <c r="I77" s="231">
        <v>382.61666666666662</v>
      </c>
      <c r="J77" s="231">
        <v>388.78333333333325</v>
      </c>
      <c r="K77" s="230">
        <v>376.45</v>
      </c>
      <c r="L77" s="230">
        <v>366.45</v>
      </c>
      <c r="M77" s="230">
        <v>2.7014300000000002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1981.15</v>
      </c>
      <c r="D78" s="231">
        <v>1968.0166666666667</v>
      </c>
      <c r="E78" s="231">
        <v>1946.0333333333333</v>
      </c>
      <c r="F78" s="231">
        <v>1910.9166666666667</v>
      </c>
      <c r="G78" s="231">
        <v>1888.9333333333334</v>
      </c>
      <c r="H78" s="231">
        <v>2003.1333333333332</v>
      </c>
      <c r="I78" s="231">
        <v>2025.1166666666663</v>
      </c>
      <c r="J78" s="231">
        <v>2060.2333333333331</v>
      </c>
      <c r="K78" s="230">
        <v>1990</v>
      </c>
      <c r="L78" s="230">
        <v>1932.9</v>
      </c>
      <c r="M78" s="230">
        <v>3.88354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122.6</v>
      </c>
      <c r="D79" s="231">
        <v>120.53333333333335</v>
      </c>
      <c r="E79" s="231">
        <v>116.86666666666669</v>
      </c>
      <c r="F79" s="231">
        <v>111.13333333333334</v>
      </c>
      <c r="G79" s="231">
        <v>107.46666666666668</v>
      </c>
      <c r="H79" s="231">
        <v>126.26666666666669</v>
      </c>
      <c r="I79" s="231">
        <v>129.93333333333334</v>
      </c>
      <c r="J79" s="231">
        <v>135.66666666666669</v>
      </c>
      <c r="K79" s="230">
        <v>124.2</v>
      </c>
      <c r="L79" s="230">
        <v>114.8</v>
      </c>
      <c r="M79" s="230">
        <v>417.25461999999999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134.94999999999999</v>
      </c>
      <c r="D80" s="231">
        <v>135.18333333333334</v>
      </c>
      <c r="E80" s="231">
        <v>133.96666666666667</v>
      </c>
      <c r="F80" s="231">
        <v>132.98333333333332</v>
      </c>
      <c r="G80" s="231">
        <v>131.76666666666665</v>
      </c>
      <c r="H80" s="231">
        <v>136.16666666666669</v>
      </c>
      <c r="I80" s="231">
        <v>137.38333333333338</v>
      </c>
      <c r="J80" s="231">
        <v>138.3666666666667</v>
      </c>
      <c r="K80" s="230">
        <v>136.4</v>
      </c>
      <c r="L80" s="230">
        <v>134.19999999999999</v>
      </c>
      <c r="M80" s="230">
        <v>93.493939999999995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260.8</v>
      </c>
      <c r="D81" s="231">
        <v>259.09999999999997</v>
      </c>
      <c r="E81" s="231">
        <v>256.44999999999993</v>
      </c>
      <c r="F81" s="231">
        <v>252.09999999999997</v>
      </c>
      <c r="G81" s="231">
        <v>249.44999999999993</v>
      </c>
      <c r="H81" s="231">
        <v>263.44999999999993</v>
      </c>
      <c r="I81" s="231">
        <v>266.09999999999991</v>
      </c>
      <c r="J81" s="231">
        <v>270.44999999999993</v>
      </c>
      <c r="K81" s="230">
        <v>261.75</v>
      </c>
      <c r="L81" s="230">
        <v>254.75</v>
      </c>
      <c r="M81" s="230">
        <v>6.6762499999999996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107.3</v>
      </c>
      <c r="D82" s="231">
        <v>107.25</v>
      </c>
      <c r="E82" s="231">
        <v>105.1</v>
      </c>
      <c r="F82" s="231">
        <v>102.89999999999999</v>
      </c>
      <c r="G82" s="231">
        <v>100.74999999999999</v>
      </c>
      <c r="H82" s="231">
        <v>109.45</v>
      </c>
      <c r="I82" s="231">
        <v>111.60000000000001</v>
      </c>
      <c r="J82" s="231">
        <v>113.80000000000001</v>
      </c>
      <c r="K82" s="230">
        <v>109.4</v>
      </c>
      <c r="L82" s="230">
        <v>105.05</v>
      </c>
      <c r="M82" s="230">
        <v>193.07001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1358.8</v>
      </c>
      <c r="D83" s="231">
        <v>1360.0333333333335</v>
      </c>
      <c r="E83" s="231">
        <v>1345.0666666666671</v>
      </c>
      <c r="F83" s="231">
        <v>1331.3333333333335</v>
      </c>
      <c r="G83" s="231">
        <v>1316.366666666667</v>
      </c>
      <c r="H83" s="231">
        <v>1373.7666666666671</v>
      </c>
      <c r="I83" s="231">
        <v>1388.7333333333338</v>
      </c>
      <c r="J83" s="231">
        <v>1402.4666666666672</v>
      </c>
      <c r="K83" s="230">
        <v>1375</v>
      </c>
      <c r="L83" s="230">
        <v>1346.3</v>
      </c>
      <c r="M83" s="230">
        <v>2.8668900000000002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907.5</v>
      </c>
      <c r="D84" s="231">
        <v>915.9</v>
      </c>
      <c r="E84" s="231">
        <v>888.59999999999991</v>
      </c>
      <c r="F84" s="231">
        <v>869.69999999999993</v>
      </c>
      <c r="G84" s="231">
        <v>842.39999999999986</v>
      </c>
      <c r="H84" s="231">
        <v>934.8</v>
      </c>
      <c r="I84" s="231">
        <v>962.09999999999991</v>
      </c>
      <c r="J84" s="231">
        <v>981</v>
      </c>
      <c r="K84" s="230">
        <v>943.2</v>
      </c>
      <c r="L84" s="230">
        <v>897</v>
      </c>
      <c r="M84" s="230">
        <v>55.108980000000003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1315.25</v>
      </c>
      <c r="D85" s="231">
        <v>1316.9666666666667</v>
      </c>
      <c r="E85" s="231">
        <v>1302.4333333333334</v>
      </c>
      <c r="F85" s="231">
        <v>1289.6166666666668</v>
      </c>
      <c r="G85" s="231">
        <v>1275.0833333333335</v>
      </c>
      <c r="H85" s="231">
        <v>1329.7833333333333</v>
      </c>
      <c r="I85" s="231">
        <v>1344.3166666666666</v>
      </c>
      <c r="J85" s="231">
        <v>1357.1333333333332</v>
      </c>
      <c r="K85" s="230">
        <v>1331.5</v>
      </c>
      <c r="L85" s="230">
        <v>1304.1500000000001</v>
      </c>
      <c r="M85" s="230">
        <v>8.4748300000000008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1720.3</v>
      </c>
      <c r="D86" s="231">
        <v>1713.4166666666667</v>
      </c>
      <c r="E86" s="231">
        <v>1701.8833333333334</v>
      </c>
      <c r="F86" s="231">
        <v>1683.4666666666667</v>
      </c>
      <c r="G86" s="231">
        <v>1671.9333333333334</v>
      </c>
      <c r="H86" s="231">
        <v>1731.8333333333335</v>
      </c>
      <c r="I86" s="231">
        <v>1743.3666666666668</v>
      </c>
      <c r="J86" s="231">
        <v>1761.7833333333335</v>
      </c>
      <c r="K86" s="230">
        <v>1724.95</v>
      </c>
      <c r="L86" s="230">
        <v>1695</v>
      </c>
      <c r="M86" s="230">
        <v>5.9926199999999996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467.75</v>
      </c>
      <c r="D87" s="231">
        <v>464.40000000000003</v>
      </c>
      <c r="E87" s="231">
        <v>460.30000000000007</v>
      </c>
      <c r="F87" s="231">
        <v>452.85</v>
      </c>
      <c r="G87" s="231">
        <v>448.75000000000006</v>
      </c>
      <c r="H87" s="231">
        <v>471.85000000000008</v>
      </c>
      <c r="I87" s="231">
        <v>475.9500000000001</v>
      </c>
      <c r="J87" s="231">
        <v>483.40000000000009</v>
      </c>
      <c r="K87" s="230">
        <v>468.5</v>
      </c>
      <c r="L87" s="230">
        <v>456.95</v>
      </c>
      <c r="M87" s="230">
        <v>16.402609999999999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284.95</v>
      </c>
      <c r="D88" s="231">
        <v>284.21666666666664</v>
      </c>
      <c r="E88" s="231">
        <v>281.98333333333329</v>
      </c>
      <c r="F88" s="231">
        <v>279.01666666666665</v>
      </c>
      <c r="G88" s="231">
        <v>276.7833333333333</v>
      </c>
      <c r="H88" s="231">
        <v>287.18333333333328</v>
      </c>
      <c r="I88" s="231">
        <v>289.41666666666663</v>
      </c>
      <c r="J88" s="231">
        <v>292.38333333333327</v>
      </c>
      <c r="K88" s="230">
        <v>286.45</v>
      </c>
      <c r="L88" s="230">
        <v>281.25</v>
      </c>
      <c r="M88" s="230">
        <v>5.4870999999999999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1064.0999999999999</v>
      </c>
      <c r="D89" s="231">
        <v>1062.2</v>
      </c>
      <c r="E89" s="231">
        <v>1055.6500000000001</v>
      </c>
      <c r="F89" s="231">
        <v>1047.2</v>
      </c>
      <c r="G89" s="231">
        <v>1040.6500000000001</v>
      </c>
      <c r="H89" s="231">
        <v>1070.6500000000001</v>
      </c>
      <c r="I89" s="231">
        <v>1077.1999999999998</v>
      </c>
      <c r="J89" s="231">
        <v>1085.6500000000001</v>
      </c>
      <c r="K89" s="230">
        <v>1068.75</v>
      </c>
      <c r="L89" s="230">
        <v>1053.75</v>
      </c>
      <c r="M89" s="230">
        <v>26.291879999999999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1764.3</v>
      </c>
      <c r="D90" s="231">
        <v>1755.6833333333332</v>
      </c>
      <c r="E90" s="231">
        <v>1742.5166666666664</v>
      </c>
      <c r="F90" s="231">
        <v>1720.7333333333333</v>
      </c>
      <c r="G90" s="231">
        <v>1707.5666666666666</v>
      </c>
      <c r="H90" s="231">
        <v>1777.4666666666662</v>
      </c>
      <c r="I90" s="231">
        <v>1790.6333333333328</v>
      </c>
      <c r="J90" s="231">
        <v>1812.4166666666661</v>
      </c>
      <c r="K90" s="230">
        <v>1768.85</v>
      </c>
      <c r="L90" s="230">
        <v>1733.9</v>
      </c>
      <c r="M90" s="230">
        <v>3.6882799999999998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1687.6</v>
      </c>
      <c r="D91" s="231">
        <v>1682.8666666666668</v>
      </c>
      <c r="E91" s="231">
        <v>1674.7333333333336</v>
      </c>
      <c r="F91" s="231">
        <v>1661.8666666666668</v>
      </c>
      <c r="G91" s="231">
        <v>1653.7333333333336</v>
      </c>
      <c r="H91" s="231">
        <v>1695.7333333333336</v>
      </c>
      <c r="I91" s="231">
        <v>1703.8666666666668</v>
      </c>
      <c r="J91" s="231">
        <v>1716.7333333333336</v>
      </c>
      <c r="K91" s="230">
        <v>1691</v>
      </c>
      <c r="L91" s="230">
        <v>1670</v>
      </c>
      <c r="M91" s="230">
        <v>139.58135999999999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529.75</v>
      </c>
      <c r="D92" s="231">
        <v>525.73333333333335</v>
      </c>
      <c r="E92" s="231">
        <v>520.4666666666667</v>
      </c>
      <c r="F92" s="231">
        <v>511.18333333333339</v>
      </c>
      <c r="G92" s="231">
        <v>505.91666666666674</v>
      </c>
      <c r="H92" s="231">
        <v>535.01666666666665</v>
      </c>
      <c r="I92" s="231">
        <v>540.2833333333333</v>
      </c>
      <c r="J92" s="231">
        <v>549.56666666666661</v>
      </c>
      <c r="K92" s="230">
        <v>531</v>
      </c>
      <c r="L92" s="230">
        <v>516.45000000000005</v>
      </c>
      <c r="M92" s="230">
        <v>40.316789999999997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1230.2</v>
      </c>
      <c r="D93" s="231">
        <v>1225.5</v>
      </c>
      <c r="E93" s="231">
        <v>1217.1500000000001</v>
      </c>
      <c r="F93" s="231">
        <v>1204.1000000000001</v>
      </c>
      <c r="G93" s="231">
        <v>1195.7500000000002</v>
      </c>
      <c r="H93" s="231">
        <v>1238.55</v>
      </c>
      <c r="I93" s="231">
        <v>1246.8999999999999</v>
      </c>
      <c r="J93" s="231">
        <v>1259.9499999999998</v>
      </c>
      <c r="K93" s="230">
        <v>1233.8499999999999</v>
      </c>
      <c r="L93" s="230">
        <v>1212.45</v>
      </c>
      <c r="M93" s="230">
        <v>5.8441099999999997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2558.6</v>
      </c>
      <c r="D94" s="231">
        <v>2546.9166666666665</v>
      </c>
      <c r="E94" s="231">
        <v>2526.833333333333</v>
      </c>
      <c r="F94" s="231">
        <v>2495.0666666666666</v>
      </c>
      <c r="G94" s="231">
        <v>2474.9833333333331</v>
      </c>
      <c r="H94" s="231">
        <v>2578.6833333333329</v>
      </c>
      <c r="I94" s="231">
        <v>2598.766666666666</v>
      </c>
      <c r="J94" s="231">
        <v>2630.5333333333328</v>
      </c>
      <c r="K94" s="230">
        <v>2567</v>
      </c>
      <c r="L94" s="230">
        <v>2515.15</v>
      </c>
      <c r="M94" s="230">
        <v>7.2137000000000002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436.1</v>
      </c>
      <c r="D95" s="231">
        <v>434.66666666666669</v>
      </c>
      <c r="E95" s="231">
        <v>432.33333333333337</v>
      </c>
      <c r="F95" s="231">
        <v>428.56666666666666</v>
      </c>
      <c r="G95" s="231">
        <v>426.23333333333335</v>
      </c>
      <c r="H95" s="231">
        <v>438.43333333333339</v>
      </c>
      <c r="I95" s="231">
        <v>440.76666666666677</v>
      </c>
      <c r="J95" s="231">
        <v>444.53333333333342</v>
      </c>
      <c r="K95" s="230">
        <v>437</v>
      </c>
      <c r="L95" s="230">
        <v>430.9</v>
      </c>
      <c r="M95" s="230">
        <v>49.1355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2920.2</v>
      </c>
      <c r="D96" s="231">
        <v>2896.3833333333332</v>
      </c>
      <c r="E96" s="231">
        <v>2867.8166666666666</v>
      </c>
      <c r="F96" s="231">
        <v>2815.4333333333334</v>
      </c>
      <c r="G96" s="231">
        <v>2786.8666666666668</v>
      </c>
      <c r="H96" s="231">
        <v>2948.7666666666664</v>
      </c>
      <c r="I96" s="231">
        <v>2977.333333333333</v>
      </c>
      <c r="J96" s="231">
        <v>3029.7166666666662</v>
      </c>
      <c r="K96" s="230">
        <v>2924.95</v>
      </c>
      <c r="L96" s="230">
        <v>2844</v>
      </c>
      <c r="M96" s="230">
        <v>9.9741199999999992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251.25</v>
      </c>
      <c r="D97" s="231">
        <v>250.11666666666667</v>
      </c>
      <c r="E97" s="231">
        <v>248.43333333333334</v>
      </c>
      <c r="F97" s="231">
        <v>245.61666666666667</v>
      </c>
      <c r="G97" s="231">
        <v>243.93333333333334</v>
      </c>
      <c r="H97" s="231">
        <v>252.93333333333334</v>
      </c>
      <c r="I97" s="231">
        <v>254.61666666666667</v>
      </c>
      <c r="J97" s="231">
        <v>257.43333333333334</v>
      </c>
      <c r="K97" s="230">
        <v>251.8</v>
      </c>
      <c r="L97" s="230">
        <v>247.3</v>
      </c>
      <c r="M97" s="230">
        <v>16.24774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2457.3000000000002</v>
      </c>
      <c r="D98" s="231">
        <v>2448.0333333333333</v>
      </c>
      <c r="E98" s="231">
        <v>2428.2666666666664</v>
      </c>
      <c r="F98" s="231">
        <v>2399.2333333333331</v>
      </c>
      <c r="G98" s="231">
        <v>2379.4666666666662</v>
      </c>
      <c r="H98" s="231">
        <v>2477.0666666666666</v>
      </c>
      <c r="I98" s="231">
        <v>2496.8333333333339</v>
      </c>
      <c r="J98" s="231">
        <v>2525.8666666666668</v>
      </c>
      <c r="K98" s="230">
        <v>2467.8000000000002</v>
      </c>
      <c r="L98" s="230">
        <v>2419</v>
      </c>
      <c r="M98" s="230">
        <v>37.61927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314.35000000000002</v>
      </c>
      <c r="D99" s="231">
        <v>313.51666666666665</v>
      </c>
      <c r="E99" s="231">
        <v>312.13333333333333</v>
      </c>
      <c r="F99" s="231">
        <v>309.91666666666669</v>
      </c>
      <c r="G99" s="231">
        <v>308.53333333333336</v>
      </c>
      <c r="H99" s="231">
        <v>315.73333333333329</v>
      </c>
      <c r="I99" s="231">
        <v>317.11666666666662</v>
      </c>
      <c r="J99" s="231">
        <v>319.33333333333326</v>
      </c>
      <c r="K99" s="230">
        <v>314.89999999999998</v>
      </c>
      <c r="L99" s="230">
        <v>311.3</v>
      </c>
      <c r="M99" s="230">
        <v>5.5434799999999997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35595.4</v>
      </c>
      <c r="D100" s="231">
        <v>35587.5</v>
      </c>
      <c r="E100" s="231">
        <v>35387.75</v>
      </c>
      <c r="F100" s="231">
        <v>35180.1</v>
      </c>
      <c r="G100" s="231">
        <v>34980.35</v>
      </c>
      <c r="H100" s="231">
        <v>35795.15</v>
      </c>
      <c r="I100" s="231">
        <v>35994.9</v>
      </c>
      <c r="J100" s="231">
        <v>36202.550000000003</v>
      </c>
      <c r="K100" s="230">
        <v>35787.25</v>
      </c>
      <c r="L100" s="230">
        <v>35379.85</v>
      </c>
      <c r="M100" s="230">
        <v>7.9479999999999995E-2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2775.6</v>
      </c>
      <c r="D101" s="231">
        <v>2770.0166666666664</v>
      </c>
      <c r="E101" s="231">
        <v>2759.1833333333329</v>
      </c>
      <c r="F101" s="231">
        <v>2742.7666666666664</v>
      </c>
      <c r="G101" s="231">
        <v>2731.9333333333329</v>
      </c>
      <c r="H101" s="231">
        <v>2786.4333333333329</v>
      </c>
      <c r="I101" s="231">
        <v>2797.2666666666669</v>
      </c>
      <c r="J101" s="231">
        <v>2813.6833333333329</v>
      </c>
      <c r="K101" s="230">
        <v>2780.85</v>
      </c>
      <c r="L101" s="230">
        <v>2753.6</v>
      </c>
      <c r="M101" s="230">
        <v>46.60013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917.65</v>
      </c>
      <c r="D102" s="231">
        <v>916.11666666666667</v>
      </c>
      <c r="E102" s="231">
        <v>911.7833333333333</v>
      </c>
      <c r="F102" s="231">
        <v>905.91666666666663</v>
      </c>
      <c r="G102" s="231">
        <v>901.58333333333326</v>
      </c>
      <c r="H102" s="231">
        <v>921.98333333333335</v>
      </c>
      <c r="I102" s="231">
        <v>926.31666666666661</v>
      </c>
      <c r="J102" s="231">
        <v>932.18333333333339</v>
      </c>
      <c r="K102" s="230">
        <v>920.45</v>
      </c>
      <c r="L102" s="230">
        <v>910.25</v>
      </c>
      <c r="M102" s="230">
        <v>203.81002000000001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1079.1500000000001</v>
      </c>
      <c r="D103" s="231">
        <v>1076.0833333333333</v>
      </c>
      <c r="E103" s="231">
        <v>1069.1666666666665</v>
      </c>
      <c r="F103" s="231">
        <v>1059.1833333333332</v>
      </c>
      <c r="G103" s="231">
        <v>1052.2666666666664</v>
      </c>
      <c r="H103" s="231">
        <v>1086.0666666666666</v>
      </c>
      <c r="I103" s="231">
        <v>1092.9833333333331</v>
      </c>
      <c r="J103" s="231">
        <v>1102.9666666666667</v>
      </c>
      <c r="K103" s="230">
        <v>1083</v>
      </c>
      <c r="L103" s="230">
        <v>1066.0999999999999</v>
      </c>
      <c r="M103" s="230">
        <v>5.2742800000000001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434.5</v>
      </c>
      <c r="D104" s="231">
        <v>432.16666666666669</v>
      </c>
      <c r="E104" s="231">
        <v>427.83333333333337</v>
      </c>
      <c r="F104" s="231">
        <v>421.16666666666669</v>
      </c>
      <c r="G104" s="231">
        <v>416.83333333333337</v>
      </c>
      <c r="H104" s="231">
        <v>438.83333333333337</v>
      </c>
      <c r="I104" s="231">
        <v>443.16666666666674</v>
      </c>
      <c r="J104" s="231">
        <v>449.83333333333337</v>
      </c>
      <c r="K104" s="230">
        <v>436.5</v>
      </c>
      <c r="L104" s="230">
        <v>425.5</v>
      </c>
      <c r="M104" s="230">
        <v>18.82788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443.05</v>
      </c>
      <c r="D105" s="231">
        <v>443.4666666666667</v>
      </c>
      <c r="E105" s="231">
        <v>437.53333333333342</v>
      </c>
      <c r="F105" s="231">
        <v>432.01666666666671</v>
      </c>
      <c r="G105" s="231">
        <v>426.08333333333343</v>
      </c>
      <c r="H105" s="231">
        <v>448.98333333333341</v>
      </c>
      <c r="I105" s="231">
        <v>454.91666666666669</v>
      </c>
      <c r="J105" s="231">
        <v>460.43333333333339</v>
      </c>
      <c r="K105" s="230">
        <v>449.4</v>
      </c>
      <c r="L105" s="230">
        <v>437.95</v>
      </c>
      <c r="M105" s="230">
        <v>1.71801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61.45</v>
      </c>
      <c r="D106" s="231">
        <v>60.733333333333327</v>
      </c>
      <c r="E106" s="231">
        <v>59.466666666666654</v>
      </c>
      <c r="F106" s="231">
        <v>57.483333333333327</v>
      </c>
      <c r="G106" s="231">
        <v>56.216666666666654</v>
      </c>
      <c r="H106" s="231">
        <v>62.716666666666654</v>
      </c>
      <c r="I106" s="231">
        <v>63.98333333333332</v>
      </c>
      <c r="J106" s="231">
        <v>65.966666666666654</v>
      </c>
      <c r="K106" s="230">
        <v>62</v>
      </c>
      <c r="L106" s="230">
        <v>58.75</v>
      </c>
      <c r="M106" s="230">
        <v>674.80695000000003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425.55</v>
      </c>
      <c r="D107" s="231">
        <v>422.5</v>
      </c>
      <c r="E107" s="231">
        <v>416.75</v>
      </c>
      <c r="F107" s="231">
        <v>407.95</v>
      </c>
      <c r="G107" s="231">
        <v>402.2</v>
      </c>
      <c r="H107" s="231">
        <v>431.3</v>
      </c>
      <c r="I107" s="231">
        <v>437.05</v>
      </c>
      <c r="J107" s="231">
        <v>445.85</v>
      </c>
      <c r="K107" s="230">
        <v>428.25</v>
      </c>
      <c r="L107" s="230">
        <v>413.7</v>
      </c>
      <c r="M107" s="230">
        <v>127.18720999999999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5366.65</v>
      </c>
      <c r="D108" s="231">
        <v>5332.5666666666666</v>
      </c>
      <c r="E108" s="231">
        <v>5245.1333333333332</v>
      </c>
      <c r="F108" s="231">
        <v>5123.6166666666668</v>
      </c>
      <c r="G108" s="231">
        <v>5036.1833333333334</v>
      </c>
      <c r="H108" s="231">
        <v>5454.083333333333</v>
      </c>
      <c r="I108" s="231">
        <v>5541.5166666666655</v>
      </c>
      <c r="J108" s="231">
        <v>5663.0333333333328</v>
      </c>
      <c r="K108" s="230">
        <v>5420</v>
      </c>
      <c r="L108" s="230">
        <v>5211.05</v>
      </c>
      <c r="M108" s="230">
        <v>1.8345899999999999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322.39999999999998</v>
      </c>
      <c r="D109" s="231">
        <v>322.7</v>
      </c>
      <c r="E109" s="231">
        <v>317.39999999999998</v>
      </c>
      <c r="F109" s="231">
        <v>312.39999999999998</v>
      </c>
      <c r="G109" s="231">
        <v>307.09999999999997</v>
      </c>
      <c r="H109" s="231">
        <v>327.7</v>
      </c>
      <c r="I109" s="231">
        <v>333.00000000000006</v>
      </c>
      <c r="J109" s="231">
        <v>338</v>
      </c>
      <c r="K109" s="230">
        <v>328</v>
      </c>
      <c r="L109" s="230">
        <v>317.7</v>
      </c>
      <c r="M109" s="230">
        <v>21.63861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156.55000000000001</v>
      </c>
      <c r="D110" s="231">
        <v>155.15</v>
      </c>
      <c r="E110" s="231">
        <v>153.4</v>
      </c>
      <c r="F110" s="231">
        <v>150.25</v>
      </c>
      <c r="G110" s="231">
        <v>148.5</v>
      </c>
      <c r="H110" s="231">
        <v>158.30000000000001</v>
      </c>
      <c r="I110" s="231">
        <v>160.05000000000001</v>
      </c>
      <c r="J110" s="231">
        <v>163.20000000000002</v>
      </c>
      <c r="K110" s="230">
        <v>156.9</v>
      </c>
      <c r="L110" s="230">
        <v>152</v>
      </c>
      <c r="M110" s="230">
        <v>72.763300000000001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339.1</v>
      </c>
      <c r="D111" s="231">
        <v>341.23333333333335</v>
      </c>
      <c r="E111" s="231">
        <v>334.4666666666667</v>
      </c>
      <c r="F111" s="231">
        <v>329.83333333333337</v>
      </c>
      <c r="G111" s="231">
        <v>323.06666666666672</v>
      </c>
      <c r="H111" s="231">
        <v>345.86666666666667</v>
      </c>
      <c r="I111" s="231">
        <v>352.63333333333333</v>
      </c>
      <c r="J111" s="231">
        <v>357.26666666666665</v>
      </c>
      <c r="K111" s="230">
        <v>348</v>
      </c>
      <c r="L111" s="230">
        <v>336.6</v>
      </c>
      <c r="M111" s="230">
        <v>131.44055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81.400000000000006</v>
      </c>
      <c r="D112" s="231">
        <v>81.11666666666666</v>
      </c>
      <c r="E112" s="231">
        <v>80.683333333333323</v>
      </c>
      <c r="F112" s="231">
        <v>79.966666666666669</v>
      </c>
      <c r="G112" s="231">
        <v>79.533333333333331</v>
      </c>
      <c r="H112" s="231">
        <v>81.833333333333314</v>
      </c>
      <c r="I112" s="231">
        <v>82.266666666666652</v>
      </c>
      <c r="J112" s="231">
        <v>82.983333333333306</v>
      </c>
      <c r="K112" s="230">
        <v>81.55</v>
      </c>
      <c r="L112" s="230">
        <v>80.400000000000006</v>
      </c>
      <c r="M112" s="230">
        <v>119.96476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617.79999999999995</v>
      </c>
      <c r="D113" s="231">
        <v>615.2833333333333</v>
      </c>
      <c r="E113" s="231">
        <v>610.91666666666663</v>
      </c>
      <c r="F113" s="231">
        <v>604.0333333333333</v>
      </c>
      <c r="G113" s="231">
        <v>599.66666666666663</v>
      </c>
      <c r="H113" s="231">
        <v>622.16666666666663</v>
      </c>
      <c r="I113" s="231">
        <v>626.53333333333342</v>
      </c>
      <c r="J113" s="231">
        <v>633.41666666666663</v>
      </c>
      <c r="K113" s="230">
        <v>619.65</v>
      </c>
      <c r="L113" s="230">
        <v>608.4</v>
      </c>
      <c r="M113" s="230">
        <v>15.52366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495.3</v>
      </c>
      <c r="D114" s="231">
        <v>492.08333333333331</v>
      </c>
      <c r="E114" s="231">
        <v>488.21666666666664</v>
      </c>
      <c r="F114" s="231">
        <v>481.13333333333333</v>
      </c>
      <c r="G114" s="231">
        <v>477.26666666666665</v>
      </c>
      <c r="H114" s="231">
        <v>499.16666666666663</v>
      </c>
      <c r="I114" s="231">
        <v>503.0333333333333</v>
      </c>
      <c r="J114" s="231">
        <v>510.11666666666662</v>
      </c>
      <c r="K114" s="230">
        <v>495.95</v>
      </c>
      <c r="L114" s="230">
        <v>485</v>
      </c>
      <c r="M114" s="230">
        <v>23.332000000000001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155</v>
      </c>
      <c r="D115" s="231">
        <v>153.41666666666666</v>
      </c>
      <c r="E115" s="231">
        <v>146.43333333333331</v>
      </c>
      <c r="F115" s="231">
        <v>137.86666666666665</v>
      </c>
      <c r="G115" s="231">
        <v>130.8833333333333</v>
      </c>
      <c r="H115" s="231">
        <v>161.98333333333332</v>
      </c>
      <c r="I115" s="231">
        <v>168.96666666666667</v>
      </c>
      <c r="J115" s="231">
        <v>177.53333333333333</v>
      </c>
      <c r="K115" s="230">
        <v>160.4</v>
      </c>
      <c r="L115" s="230">
        <v>144.85</v>
      </c>
      <c r="M115" s="230">
        <v>461.24871000000002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1152.8</v>
      </c>
      <c r="D116" s="231">
        <v>1148.45</v>
      </c>
      <c r="E116" s="231">
        <v>1139.3500000000001</v>
      </c>
      <c r="F116" s="231">
        <v>1125.9000000000001</v>
      </c>
      <c r="G116" s="231">
        <v>1116.8000000000002</v>
      </c>
      <c r="H116" s="231">
        <v>1161.9000000000001</v>
      </c>
      <c r="I116" s="231">
        <v>1171</v>
      </c>
      <c r="J116" s="231">
        <v>1184.45</v>
      </c>
      <c r="K116" s="230">
        <v>1157.55</v>
      </c>
      <c r="L116" s="230">
        <v>1135</v>
      </c>
      <c r="M116" s="230">
        <v>22.39678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3776.2</v>
      </c>
      <c r="D117" s="231">
        <v>3762.3166666666671</v>
      </c>
      <c r="E117" s="231">
        <v>3731.983333333334</v>
      </c>
      <c r="F117" s="231">
        <v>3687.7666666666669</v>
      </c>
      <c r="G117" s="231">
        <v>3657.4333333333338</v>
      </c>
      <c r="H117" s="231">
        <v>3806.5333333333342</v>
      </c>
      <c r="I117" s="231">
        <v>3836.8666666666672</v>
      </c>
      <c r="J117" s="231">
        <v>3881.0833333333344</v>
      </c>
      <c r="K117" s="230">
        <v>3792.65</v>
      </c>
      <c r="L117" s="230">
        <v>3718.1</v>
      </c>
      <c r="M117" s="230">
        <v>1.6374299999999999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1252.75</v>
      </c>
      <c r="D118" s="231">
        <v>1252.2333333333333</v>
      </c>
      <c r="E118" s="231">
        <v>1245.4666666666667</v>
      </c>
      <c r="F118" s="231">
        <v>1238.1833333333334</v>
      </c>
      <c r="G118" s="231">
        <v>1231.4166666666667</v>
      </c>
      <c r="H118" s="231">
        <v>1259.5166666666667</v>
      </c>
      <c r="I118" s="231">
        <v>1266.2833333333335</v>
      </c>
      <c r="J118" s="231">
        <v>1273.5666666666666</v>
      </c>
      <c r="K118" s="230">
        <v>1259</v>
      </c>
      <c r="L118" s="230">
        <v>1244.95</v>
      </c>
      <c r="M118" s="230">
        <v>101.18277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2020.95</v>
      </c>
      <c r="D119" s="231">
        <v>2021.8666666666668</v>
      </c>
      <c r="E119" s="231">
        <v>2006.2833333333335</v>
      </c>
      <c r="F119" s="231">
        <v>1991.6166666666668</v>
      </c>
      <c r="G119" s="231">
        <v>1976.0333333333335</v>
      </c>
      <c r="H119" s="231">
        <v>2036.5333333333335</v>
      </c>
      <c r="I119" s="231">
        <v>2052.1166666666668</v>
      </c>
      <c r="J119" s="231">
        <v>2066.7833333333338</v>
      </c>
      <c r="K119" s="230">
        <v>2037.45</v>
      </c>
      <c r="L119" s="230">
        <v>2007.2</v>
      </c>
      <c r="M119" s="230">
        <v>5.7927299999999997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710.15</v>
      </c>
      <c r="D120" s="231">
        <v>706.83333333333337</v>
      </c>
      <c r="E120" s="231">
        <v>700.31666666666672</v>
      </c>
      <c r="F120" s="231">
        <v>690.48333333333335</v>
      </c>
      <c r="G120" s="231">
        <v>683.9666666666667</v>
      </c>
      <c r="H120" s="231">
        <v>716.66666666666674</v>
      </c>
      <c r="I120" s="231">
        <v>723.18333333333339</v>
      </c>
      <c r="J120" s="231">
        <v>733.01666666666677</v>
      </c>
      <c r="K120" s="230">
        <v>713.35</v>
      </c>
      <c r="L120" s="230">
        <v>697</v>
      </c>
      <c r="M120" s="230">
        <v>12.631449999999999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260.7</v>
      </c>
      <c r="D121" s="231">
        <v>260.01666666666671</v>
      </c>
      <c r="E121" s="231">
        <v>257.78333333333342</v>
      </c>
      <c r="F121" s="231">
        <v>254.86666666666673</v>
      </c>
      <c r="G121" s="231">
        <v>252.63333333333344</v>
      </c>
      <c r="H121" s="231">
        <v>262.93333333333339</v>
      </c>
      <c r="I121" s="231">
        <v>265.16666666666663</v>
      </c>
      <c r="J121" s="231">
        <v>268.08333333333337</v>
      </c>
      <c r="K121" s="230">
        <v>262.25</v>
      </c>
      <c r="L121" s="230">
        <v>257.10000000000002</v>
      </c>
      <c r="M121" s="230">
        <v>7.7946600000000004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725.3</v>
      </c>
      <c r="D122" s="231">
        <v>727.61666666666667</v>
      </c>
      <c r="E122" s="231">
        <v>719.23333333333335</v>
      </c>
      <c r="F122" s="231">
        <v>713.16666666666663</v>
      </c>
      <c r="G122" s="231">
        <v>704.7833333333333</v>
      </c>
      <c r="H122" s="231">
        <v>733.68333333333339</v>
      </c>
      <c r="I122" s="231">
        <v>742.06666666666683</v>
      </c>
      <c r="J122" s="231">
        <v>748.13333333333344</v>
      </c>
      <c r="K122" s="230">
        <v>736</v>
      </c>
      <c r="L122" s="230">
        <v>721.55</v>
      </c>
      <c r="M122" s="230">
        <v>15.93083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582.85</v>
      </c>
      <c r="D123" s="231">
        <v>582.01666666666677</v>
      </c>
      <c r="E123" s="231">
        <v>578.83333333333348</v>
      </c>
      <c r="F123" s="231">
        <v>574.81666666666672</v>
      </c>
      <c r="G123" s="231">
        <v>571.63333333333344</v>
      </c>
      <c r="H123" s="231">
        <v>586.03333333333353</v>
      </c>
      <c r="I123" s="231">
        <v>589.2166666666667</v>
      </c>
      <c r="J123" s="231">
        <v>593.23333333333358</v>
      </c>
      <c r="K123" s="230">
        <v>585.20000000000005</v>
      </c>
      <c r="L123" s="230">
        <v>578</v>
      </c>
      <c r="M123" s="230">
        <v>17.337810000000001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446.45</v>
      </c>
      <c r="D124" s="231">
        <v>445.61666666666662</v>
      </c>
      <c r="E124" s="231">
        <v>443.23333333333323</v>
      </c>
      <c r="F124" s="231">
        <v>440.01666666666659</v>
      </c>
      <c r="G124" s="231">
        <v>437.63333333333321</v>
      </c>
      <c r="H124" s="231">
        <v>448.83333333333326</v>
      </c>
      <c r="I124" s="231">
        <v>451.21666666666658</v>
      </c>
      <c r="J124" s="231">
        <v>454.43333333333328</v>
      </c>
      <c r="K124" s="230">
        <v>448</v>
      </c>
      <c r="L124" s="230">
        <v>442.4</v>
      </c>
      <c r="M124" s="230">
        <v>15.725899999999999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1938.05</v>
      </c>
      <c r="D125" s="231">
        <v>1925.8166666666666</v>
      </c>
      <c r="E125" s="231">
        <v>1908.3333333333333</v>
      </c>
      <c r="F125" s="231">
        <v>1878.6166666666666</v>
      </c>
      <c r="G125" s="231">
        <v>1861.1333333333332</v>
      </c>
      <c r="H125" s="231">
        <v>1955.5333333333333</v>
      </c>
      <c r="I125" s="231">
        <v>1973.0166666666669</v>
      </c>
      <c r="J125" s="231">
        <v>2002.7333333333333</v>
      </c>
      <c r="K125" s="230">
        <v>1943.3</v>
      </c>
      <c r="L125" s="230">
        <v>1896.1</v>
      </c>
      <c r="M125" s="230">
        <v>43.676119999999997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92.55</v>
      </c>
      <c r="D126" s="231">
        <v>92.166666666666671</v>
      </c>
      <c r="E126" s="231">
        <v>91.38333333333334</v>
      </c>
      <c r="F126" s="231">
        <v>90.216666666666669</v>
      </c>
      <c r="G126" s="231">
        <v>89.433333333333337</v>
      </c>
      <c r="H126" s="231">
        <v>93.333333333333343</v>
      </c>
      <c r="I126" s="231">
        <v>94.116666666666674</v>
      </c>
      <c r="J126" s="231">
        <v>95.283333333333346</v>
      </c>
      <c r="K126" s="230">
        <v>92.95</v>
      </c>
      <c r="L126" s="230">
        <v>91</v>
      </c>
      <c r="M126" s="230">
        <v>60.583190000000002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3775.25</v>
      </c>
      <c r="D127" s="231">
        <v>3789.9166666666665</v>
      </c>
      <c r="E127" s="231">
        <v>3706.333333333333</v>
      </c>
      <c r="F127" s="231">
        <v>3637.4166666666665</v>
      </c>
      <c r="G127" s="231">
        <v>3553.833333333333</v>
      </c>
      <c r="H127" s="231">
        <v>3858.833333333333</v>
      </c>
      <c r="I127" s="231">
        <v>3942.4166666666661</v>
      </c>
      <c r="J127" s="231">
        <v>4011.333333333333</v>
      </c>
      <c r="K127" s="230">
        <v>3873.5</v>
      </c>
      <c r="L127" s="230">
        <v>3721</v>
      </c>
      <c r="M127" s="230">
        <v>8.5566099999999992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344.2</v>
      </c>
      <c r="D128" s="231">
        <v>342.81666666666666</v>
      </c>
      <c r="E128" s="231">
        <v>340.13333333333333</v>
      </c>
      <c r="F128" s="231">
        <v>336.06666666666666</v>
      </c>
      <c r="G128" s="231">
        <v>333.38333333333333</v>
      </c>
      <c r="H128" s="231">
        <v>346.88333333333333</v>
      </c>
      <c r="I128" s="231">
        <v>349.56666666666661</v>
      </c>
      <c r="J128" s="231">
        <v>353.63333333333333</v>
      </c>
      <c r="K128" s="230">
        <v>345.5</v>
      </c>
      <c r="L128" s="230">
        <v>338.75</v>
      </c>
      <c r="M128" s="230">
        <v>25.620270000000001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4419.45</v>
      </c>
      <c r="D129" s="231">
        <v>4382.45</v>
      </c>
      <c r="E129" s="231">
        <v>4321.45</v>
      </c>
      <c r="F129" s="231">
        <v>4223.45</v>
      </c>
      <c r="G129" s="231">
        <v>4162.45</v>
      </c>
      <c r="H129" s="231">
        <v>4480.45</v>
      </c>
      <c r="I129" s="231">
        <v>4541.45</v>
      </c>
      <c r="J129" s="231">
        <v>4639.45</v>
      </c>
      <c r="K129" s="230">
        <v>4443.45</v>
      </c>
      <c r="L129" s="230">
        <v>4284.45</v>
      </c>
      <c r="M129" s="230">
        <v>11.382999999999999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2364.4</v>
      </c>
      <c r="D130" s="231">
        <v>2348.5666666666666</v>
      </c>
      <c r="E130" s="231">
        <v>2328.1333333333332</v>
      </c>
      <c r="F130" s="231">
        <v>2291.8666666666668</v>
      </c>
      <c r="G130" s="231">
        <v>2271.4333333333334</v>
      </c>
      <c r="H130" s="231">
        <v>2384.833333333333</v>
      </c>
      <c r="I130" s="231">
        <v>2405.2666666666664</v>
      </c>
      <c r="J130" s="231">
        <v>2441.5333333333328</v>
      </c>
      <c r="K130" s="230">
        <v>2369</v>
      </c>
      <c r="L130" s="230">
        <v>2312.3000000000002</v>
      </c>
      <c r="M130" s="230">
        <v>28.849609999999998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307.60000000000002</v>
      </c>
      <c r="D131" s="231">
        <v>299.28333333333336</v>
      </c>
      <c r="E131" s="231">
        <v>287.16666666666674</v>
      </c>
      <c r="F131" s="231">
        <v>266.73333333333341</v>
      </c>
      <c r="G131" s="231">
        <v>254.61666666666679</v>
      </c>
      <c r="H131" s="231">
        <v>319.7166666666667</v>
      </c>
      <c r="I131" s="231">
        <v>331.83333333333337</v>
      </c>
      <c r="J131" s="231">
        <v>352.26666666666665</v>
      </c>
      <c r="K131" s="230">
        <v>311.39999999999998</v>
      </c>
      <c r="L131" s="230">
        <v>278.85000000000002</v>
      </c>
      <c r="M131" s="230">
        <v>158.52449999999999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549.9</v>
      </c>
      <c r="D132" s="231">
        <v>549.74999999999989</v>
      </c>
      <c r="E132" s="231">
        <v>546.69999999999982</v>
      </c>
      <c r="F132" s="231">
        <v>543.49999999999989</v>
      </c>
      <c r="G132" s="231">
        <v>540.44999999999982</v>
      </c>
      <c r="H132" s="231">
        <v>552.94999999999982</v>
      </c>
      <c r="I132" s="231">
        <v>555.99999999999977</v>
      </c>
      <c r="J132" s="231">
        <v>559.19999999999982</v>
      </c>
      <c r="K132" s="230">
        <v>552.79999999999995</v>
      </c>
      <c r="L132" s="230">
        <v>546.54999999999995</v>
      </c>
      <c r="M132" s="230">
        <v>12.3124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3984.45</v>
      </c>
      <c r="D133" s="231">
        <v>3967.1666666666665</v>
      </c>
      <c r="E133" s="231">
        <v>3929.333333333333</v>
      </c>
      <c r="F133" s="231">
        <v>3874.2166666666667</v>
      </c>
      <c r="G133" s="231">
        <v>3836.3833333333332</v>
      </c>
      <c r="H133" s="231">
        <v>4022.2833333333328</v>
      </c>
      <c r="I133" s="231">
        <v>4060.1166666666659</v>
      </c>
      <c r="J133" s="231">
        <v>4115.2333333333327</v>
      </c>
      <c r="K133" s="230">
        <v>4005</v>
      </c>
      <c r="L133" s="230">
        <v>3912.05</v>
      </c>
      <c r="M133" s="230">
        <v>0.3044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709.5</v>
      </c>
      <c r="D134" s="231">
        <v>705.2833333333333</v>
      </c>
      <c r="E134" s="231">
        <v>700.21666666666658</v>
      </c>
      <c r="F134" s="231">
        <v>690.93333333333328</v>
      </c>
      <c r="G134" s="231">
        <v>685.86666666666656</v>
      </c>
      <c r="H134" s="231">
        <v>714.56666666666661</v>
      </c>
      <c r="I134" s="231">
        <v>719.63333333333321</v>
      </c>
      <c r="J134" s="231">
        <v>728.91666666666663</v>
      </c>
      <c r="K134" s="230">
        <v>710.35</v>
      </c>
      <c r="L134" s="230">
        <v>696</v>
      </c>
      <c r="M134" s="230">
        <v>9.5787200000000006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89006.8</v>
      </c>
      <c r="D135" s="231">
        <v>88560.933333333334</v>
      </c>
      <c r="E135" s="231">
        <v>87821.866666666669</v>
      </c>
      <c r="F135" s="231">
        <v>86636.933333333334</v>
      </c>
      <c r="G135" s="231">
        <v>85897.866666666669</v>
      </c>
      <c r="H135" s="231">
        <v>89745.866666666669</v>
      </c>
      <c r="I135" s="231">
        <v>90484.933333333349</v>
      </c>
      <c r="J135" s="231">
        <v>91669.866666666669</v>
      </c>
      <c r="K135" s="230">
        <v>89300</v>
      </c>
      <c r="L135" s="230">
        <v>87376</v>
      </c>
      <c r="M135" s="230">
        <v>7.6200000000000004E-2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259</v>
      </c>
      <c r="D136" s="231">
        <v>257.26666666666671</v>
      </c>
      <c r="E136" s="231">
        <v>254.83333333333343</v>
      </c>
      <c r="F136" s="231">
        <v>250.66666666666671</v>
      </c>
      <c r="G136" s="231">
        <v>248.23333333333343</v>
      </c>
      <c r="H136" s="231">
        <v>261.43333333333339</v>
      </c>
      <c r="I136" s="231">
        <v>263.86666666666667</v>
      </c>
      <c r="J136" s="231">
        <v>268.03333333333342</v>
      </c>
      <c r="K136" s="230">
        <v>259.7</v>
      </c>
      <c r="L136" s="230">
        <v>253.1</v>
      </c>
      <c r="M136" s="230">
        <v>40.29363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1226.9000000000001</v>
      </c>
      <c r="D137" s="231">
        <v>1222.3833333333334</v>
      </c>
      <c r="E137" s="231">
        <v>1216.0166666666669</v>
      </c>
      <c r="F137" s="231">
        <v>1205.1333333333334</v>
      </c>
      <c r="G137" s="231">
        <v>1198.7666666666669</v>
      </c>
      <c r="H137" s="231">
        <v>1233.2666666666669</v>
      </c>
      <c r="I137" s="231">
        <v>1239.6333333333332</v>
      </c>
      <c r="J137" s="231">
        <v>1250.5166666666669</v>
      </c>
      <c r="K137" s="230">
        <v>1228.75</v>
      </c>
      <c r="L137" s="230">
        <v>1211.5</v>
      </c>
      <c r="M137" s="230">
        <v>23.331019999999999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496.4</v>
      </c>
      <c r="D138" s="231">
        <v>496.7166666666667</v>
      </c>
      <c r="E138" s="231">
        <v>493.53333333333342</v>
      </c>
      <c r="F138" s="231">
        <v>490.66666666666674</v>
      </c>
      <c r="G138" s="231">
        <v>487.48333333333346</v>
      </c>
      <c r="H138" s="231">
        <v>499.58333333333337</v>
      </c>
      <c r="I138" s="231">
        <v>502.76666666666665</v>
      </c>
      <c r="J138" s="231">
        <v>505.63333333333333</v>
      </c>
      <c r="K138" s="230">
        <v>499.9</v>
      </c>
      <c r="L138" s="230">
        <v>493.85</v>
      </c>
      <c r="M138" s="230">
        <v>12.937670000000001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8589.5499999999993</v>
      </c>
      <c r="D139" s="231">
        <v>8579.0333333333328</v>
      </c>
      <c r="E139" s="231">
        <v>8545.616666666665</v>
      </c>
      <c r="F139" s="231">
        <v>8501.6833333333325</v>
      </c>
      <c r="G139" s="231">
        <v>8468.2666666666646</v>
      </c>
      <c r="H139" s="231">
        <v>8622.9666666666653</v>
      </c>
      <c r="I139" s="231">
        <v>8656.3833333333332</v>
      </c>
      <c r="J139" s="231">
        <v>8700.3166666666657</v>
      </c>
      <c r="K139" s="230">
        <v>8612.4500000000007</v>
      </c>
      <c r="L139" s="230">
        <v>8535.1</v>
      </c>
      <c r="M139" s="230">
        <v>3.8756699999999999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639.75</v>
      </c>
      <c r="D140" s="231">
        <v>634.36666666666667</v>
      </c>
      <c r="E140" s="231">
        <v>626.0333333333333</v>
      </c>
      <c r="F140" s="231">
        <v>612.31666666666661</v>
      </c>
      <c r="G140" s="231">
        <v>603.98333333333323</v>
      </c>
      <c r="H140" s="231">
        <v>648.08333333333337</v>
      </c>
      <c r="I140" s="231">
        <v>656.41666666666663</v>
      </c>
      <c r="J140" s="231">
        <v>670.13333333333344</v>
      </c>
      <c r="K140" s="230">
        <v>642.70000000000005</v>
      </c>
      <c r="L140" s="230">
        <v>620.65</v>
      </c>
      <c r="M140" s="230">
        <v>9.1759599999999999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460.05</v>
      </c>
      <c r="D141" s="231">
        <v>457.05</v>
      </c>
      <c r="E141" s="231">
        <v>452</v>
      </c>
      <c r="F141" s="231">
        <v>443.95</v>
      </c>
      <c r="G141" s="231">
        <v>438.9</v>
      </c>
      <c r="H141" s="231">
        <v>465.1</v>
      </c>
      <c r="I141" s="231">
        <v>470.15000000000009</v>
      </c>
      <c r="J141" s="231">
        <v>478.20000000000005</v>
      </c>
      <c r="K141" s="230">
        <v>462.1</v>
      </c>
      <c r="L141" s="230">
        <v>449</v>
      </c>
      <c r="M141" s="230">
        <v>11.11659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53.75</v>
      </c>
      <c r="D142" s="231">
        <v>53.366666666666674</v>
      </c>
      <c r="E142" s="231">
        <v>52.83333333333335</v>
      </c>
      <c r="F142" s="231">
        <v>51.916666666666679</v>
      </c>
      <c r="G142" s="231">
        <v>51.383333333333354</v>
      </c>
      <c r="H142" s="231">
        <v>54.283333333333346</v>
      </c>
      <c r="I142" s="231">
        <v>54.816666666666677</v>
      </c>
      <c r="J142" s="231">
        <v>55.733333333333341</v>
      </c>
      <c r="K142" s="230">
        <v>53.9</v>
      </c>
      <c r="L142" s="230">
        <v>52.45</v>
      </c>
      <c r="M142" s="230">
        <v>35.194180000000003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1814.45</v>
      </c>
      <c r="D143" s="231">
        <v>1803.05</v>
      </c>
      <c r="E143" s="231">
        <v>1762.3999999999999</v>
      </c>
      <c r="F143" s="231">
        <v>1710.35</v>
      </c>
      <c r="G143" s="231">
        <v>1669.6999999999998</v>
      </c>
      <c r="H143" s="231">
        <v>1855.1</v>
      </c>
      <c r="I143" s="231">
        <v>1895.75</v>
      </c>
      <c r="J143" s="231">
        <v>1947.8</v>
      </c>
      <c r="K143" s="230">
        <v>1843.7</v>
      </c>
      <c r="L143" s="230">
        <v>1751</v>
      </c>
      <c r="M143" s="230">
        <v>10.43873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1020.7</v>
      </c>
      <c r="D144" s="231">
        <v>1019.0500000000001</v>
      </c>
      <c r="E144" s="231">
        <v>1014.6000000000001</v>
      </c>
      <c r="F144" s="231">
        <v>1008.5000000000001</v>
      </c>
      <c r="G144" s="231">
        <v>1004.0500000000002</v>
      </c>
      <c r="H144" s="231">
        <v>1025.1500000000001</v>
      </c>
      <c r="I144" s="231">
        <v>1029.6000000000001</v>
      </c>
      <c r="J144" s="231">
        <v>1035.7</v>
      </c>
      <c r="K144" s="230">
        <v>1023.5</v>
      </c>
      <c r="L144" s="230">
        <v>1012.95</v>
      </c>
      <c r="M144" s="230">
        <v>8.3737600000000008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172</v>
      </c>
      <c r="D145" s="231">
        <v>171.36666666666667</v>
      </c>
      <c r="E145" s="231">
        <v>170.23333333333335</v>
      </c>
      <c r="F145" s="231">
        <v>168.46666666666667</v>
      </c>
      <c r="G145" s="231">
        <v>167.33333333333334</v>
      </c>
      <c r="H145" s="231">
        <v>173.13333333333335</v>
      </c>
      <c r="I145" s="231">
        <v>174.26666666666668</v>
      </c>
      <c r="J145" s="231">
        <v>176.03333333333336</v>
      </c>
      <c r="K145" s="230">
        <v>172.5</v>
      </c>
      <c r="L145" s="230">
        <v>169.6</v>
      </c>
      <c r="M145" s="230">
        <v>215.52892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82.9</v>
      </c>
      <c r="D146" s="231">
        <v>82.850000000000009</v>
      </c>
      <c r="E146" s="231">
        <v>82.200000000000017</v>
      </c>
      <c r="F146" s="231">
        <v>81.500000000000014</v>
      </c>
      <c r="G146" s="231">
        <v>80.850000000000023</v>
      </c>
      <c r="H146" s="231">
        <v>83.550000000000011</v>
      </c>
      <c r="I146" s="231">
        <v>84.200000000000017</v>
      </c>
      <c r="J146" s="231">
        <v>84.9</v>
      </c>
      <c r="K146" s="230">
        <v>83.5</v>
      </c>
      <c r="L146" s="230">
        <v>82.15</v>
      </c>
      <c r="M146" s="230">
        <v>79.937119999999993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4850.2</v>
      </c>
      <c r="D147" s="231">
        <v>4820.833333333333</v>
      </c>
      <c r="E147" s="231">
        <v>4776.6666666666661</v>
      </c>
      <c r="F147" s="231">
        <v>4703.1333333333332</v>
      </c>
      <c r="G147" s="231">
        <v>4658.9666666666662</v>
      </c>
      <c r="H147" s="231">
        <v>4894.3666666666659</v>
      </c>
      <c r="I147" s="231">
        <v>4938.5333333333319</v>
      </c>
      <c r="J147" s="231">
        <v>5012.0666666666657</v>
      </c>
      <c r="K147" s="230">
        <v>4865</v>
      </c>
      <c r="L147" s="230">
        <v>4747.3</v>
      </c>
      <c r="M147" s="230">
        <v>1.84155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21761.4</v>
      </c>
      <c r="D148" s="231">
        <v>21580.333333333332</v>
      </c>
      <c r="E148" s="231">
        <v>21311.066666666666</v>
      </c>
      <c r="F148" s="231">
        <v>20860.733333333334</v>
      </c>
      <c r="G148" s="231">
        <v>20591.466666666667</v>
      </c>
      <c r="H148" s="231">
        <v>22030.666666666664</v>
      </c>
      <c r="I148" s="231">
        <v>22299.933333333334</v>
      </c>
      <c r="J148" s="231">
        <v>22750.266666666663</v>
      </c>
      <c r="K148" s="230">
        <v>21849.599999999999</v>
      </c>
      <c r="L148" s="230">
        <v>21130</v>
      </c>
      <c r="M148" s="230">
        <v>1.66516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238.2</v>
      </c>
      <c r="D149" s="231">
        <v>237.86666666666667</v>
      </c>
      <c r="E149" s="231">
        <v>235.73333333333335</v>
      </c>
      <c r="F149" s="231">
        <v>233.26666666666668</v>
      </c>
      <c r="G149" s="231">
        <v>231.13333333333335</v>
      </c>
      <c r="H149" s="231">
        <v>240.33333333333334</v>
      </c>
      <c r="I149" s="231">
        <v>242.46666666666667</v>
      </c>
      <c r="J149" s="231">
        <v>244.93333333333334</v>
      </c>
      <c r="K149" s="230">
        <v>240</v>
      </c>
      <c r="L149" s="230">
        <v>235.4</v>
      </c>
      <c r="M149" s="230">
        <v>1.87723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915.1</v>
      </c>
      <c r="D150" s="231">
        <v>917.69999999999993</v>
      </c>
      <c r="E150" s="231">
        <v>907.39999999999986</v>
      </c>
      <c r="F150" s="231">
        <v>899.69999999999993</v>
      </c>
      <c r="G150" s="231">
        <v>889.39999999999986</v>
      </c>
      <c r="H150" s="231">
        <v>925.39999999999986</v>
      </c>
      <c r="I150" s="231">
        <v>935.69999999999982</v>
      </c>
      <c r="J150" s="231">
        <v>943.39999999999986</v>
      </c>
      <c r="K150" s="230">
        <v>928</v>
      </c>
      <c r="L150" s="230">
        <v>910</v>
      </c>
      <c r="M150" s="230">
        <v>3.86511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158.94999999999999</v>
      </c>
      <c r="D151" s="231">
        <v>157.86666666666667</v>
      </c>
      <c r="E151" s="231">
        <v>155.93333333333334</v>
      </c>
      <c r="F151" s="231">
        <v>152.91666666666666</v>
      </c>
      <c r="G151" s="231">
        <v>150.98333333333332</v>
      </c>
      <c r="H151" s="231">
        <v>160.88333333333335</v>
      </c>
      <c r="I151" s="231">
        <v>162.81666666666669</v>
      </c>
      <c r="J151" s="231">
        <v>165.83333333333337</v>
      </c>
      <c r="K151" s="230">
        <v>159.80000000000001</v>
      </c>
      <c r="L151" s="230">
        <v>154.85</v>
      </c>
      <c r="M151" s="230">
        <v>126.56744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254.85</v>
      </c>
      <c r="D152" s="231">
        <v>256.3</v>
      </c>
      <c r="E152" s="231">
        <v>253</v>
      </c>
      <c r="F152" s="231">
        <v>251.14999999999998</v>
      </c>
      <c r="G152" s="231">
        <v>247.84999999999997</v>
      </c>
      <c r="H152" s="231">
        <v>258.15000000000003</v>
      </c>
      <c r="I152" s="231">
        <v>261.4500000000001</v>
      </c>
      <c r="J152" s="231">
        <v>263.30000000000007</v>
      </c>
      <c r="K152" s="230">
        <v>259.60000000000002</v>
      </c>
      <c r="L152" s="230">
        <v>254.45</v>
      </c>
      <c r="M152" s="230">
        <v>11.13714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653.6</v>
      </c>
      <c r="D153" s="231">
        <v>650.18333333333339</v>
      </c>
      <c r="E153" s="231">
        <v>644.56666666666683</v>
      </c>
      <c r="F153" s="231">
        <v>635.53333333333342</v>
      </c>
      <c r="G153" s="231">
        <v>629.91666666666686</v>
      </c>
      <c r="H153" s="231">
        <v>659.21666666666681</v>
      </c>
      <c r="I153" s="231">
        <v>664.83333333333337</v>
      </c>
      <c r="J153" s="231">
        <v>673.86666666666679</v>
      </c>
      <c r="K153" s="230">
        <v>655.8</v>
      </c>
      <c r="L153" s="230">
        <v>641.15</v>
      </c>
      <c r="M153" s="230">
        <v>27.325849999999999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3561.85</v>
      </c>
      <c r="D154" s="231">
        <v>3559.2666666666664</v>
      </c>
      <c r="E154" s="231">
        <v>3527.583333333333</v>
      </c>
      <c r="F154" s="231">
        <v>3493.3166666666666</v>
      </c>
      <c r="G154" s="231">
        <v>3461.6333333333332</v>
      </c>
      <c r="H154" s="231">
        <v>3593.5333333333328</v>
      </c>
      <c r="I154" s="231">
        <v>3625.2166666666662</v>
      </c>
      <c r="J154" s="231">
        <v>3659.4833333333327</v>
      </c>
      <c r="K154" s="230">
        <v>3590.95</v>
      </c>
      <c r="L154" s="230">
        <v>3525</v>
      </c>
      <c r="M154" s="230">
        <v>1.80372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600.1</v>
      </c>
      <c r="D155" s="231">
        <v>599.9666666666667</v>
      </c>
      <c r="E155" s="231">
        <v>585.13333333333344</v>
      </c>
      <c r="F155" s="231">
        <v>570.16666666666674</v>
      </c>
      <c r="G155" s="231">
        <v>555.33333333333348</v>
      </c>
      <c r="H155" s="231">
        <v>614.93333333333339</v>
      </c>
      <c r="I155" s="231">
        <v>629.76666666666665</v>
      </c>
      <c r="J155" s="231">
        <v>644.73333333333335</v>
      </c>
      <c r="K155" s="230">
        <v>614.79999999999995</v>
      </c>
      <c r="L155" s="230">
        <v>585</v>
      </c>
      <c r="M155" s="230">
        <v>29.29927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3384.5</v>
      </c>
      <c r="D156" s="231">
        <v>3362.25</v>
      </c>
      <c r="E156" s="231">
        <v>3262.25</v>
      </c>
      <c r="F156" s="231">
        <v>3140</v>
      </c>
      <c r="G156" s="231">
        <v>3040</v>
      </c>
      <c r="H156" s="231">
        <v>3484.5</v>
      </c>
      <c r="I156" s="231">
        <v>3584.5</v>
      </c>
      <c r="J156" s="231">
        <v>3706.75</v>
      </c>
      <c r="K156" s="230">
        <v>3462.25</v>
      </c>
      <c r="L156" s="230">
        <v>3240</v>
      </c>
      <c r="M156" s="230">
        <v>29.401050000000001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40320.699999999997</v>
      </c>
      <c r="D157" s="231">
        <v>40149.366666666661</v>
      </c>
      <c r="E157" s="231">
        <v>39476.283333333326</v>
      </c>
      <c r="F157" s="231">
        <v>38631.866666666661</v>
      </c>
      <c r="G157" s="231">
        <v>37958.783333333326</v>
      </c>
      <c r="H157" s="231">
        <v>40993.783333333326</v>
      </c>
      <c r="I157" s="231">
        <v>41666.866666666654</v>
      </c>
      <c r="J157" s="231">
        <v>42511.283333333326</v>
      </c>
      <c r="K157" s="230">
        <v>40822.449999999997</v>
      </c>
      <c r="L157" s="230">
        <v>39304.949999999997</v>
      </c>
      <c r="M157" s="230">
        <v>0.33885999999999999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942.9</v>
      </c>
      <c r="D158" s="231">
        <v>935.65</v>
      </c>
      <c r="E158" s="231">
        <v>926.4</v>
      </c>
      <c r="F158" s="231">
        <v>909.9</v>
      </c>
      <c r="G158" s="231">
        <v>900.65</v>
      </c>
      <c r="H158" s="231">
        <v>952.15</v>
      </c>
      <c r="I158" s="231">
        <v>961.4</v>
      </c>
      <c r="J158" s="231">
        <v>977.9</v>
      </c>
      <c r="K158" s="230">
        <v>944.9</v>
      </c>
      <c r="L158" s="230">
        <v>919.15</v>
      </c>
      <c r="M158" s="230">
        <v>1.2164999999999999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4737.25</v>
      </c>
      <c r="D159" s="231">
        <v>4699.0333333333328</v>
      </c>
      <c r="E159" s="231">
        <v>4628.2666666666655</v>
      </c>
      <c r="F159" s="231">
        <v>4519.2833333333328</v>
      </c>
      <c r="G159" s="231">
        <v>4448.5166666666655</v>
      </c>
      <c r="H159" s="231">
        <v>4808.0166666666655</v>
      </c>
      <c r="I159" s="231">
        <v>4878.7833333333319</v>
      </c>
      <c r="J159" s="231">
        <v>4987.7666666666655</v>
      </c>
      <c r="K159" s="230">
        <v>4769.8</v>
      </c>
      <c r="L159" s="230">
        <v>4590.05</v>
      </c>
      <c r="M159" s="230">
        <v>5.8475200000000003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236.9</v>
      </c>
      <c r="D160" s="231">
        <v>236.43333333333331</v>
      </c>
      <c r="E160" s="231">
        <v>234.71666666666661</v>
      </c>
      <c r="F160" s="231">
        <v>232.5333333333333</v>
      </c>
      <c r="G160" s="231">
        <v>230.81666666666661</v>
      </c>
      <c r="H160" s="231">
        <v>238.61666666666662</v>
      </c>
      <c r="I160" s="231">
        <v>240.33333333333331</v>
      </c>
      <c r="J160" s="231">
        <v>242.51666666666662</v>
      </c>
      <c r="K160" s="230">
        <v>238.15</v>
      </c>
      <c r="L160" s="230">
        <v>234.25</v>
      </c>
      <c r="M160" s="230">
        <v>40.70505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2419.25</v>
      </c>
      <c r="D161" s="231">
        <v>2405.9166666666665</v>
      </c>
      <c r="E161" s="231">
        <v>2389.333333333333</v>
      </c>
      <c r="F161" s="231">
        <v>2359.4166666666665</v>
      </c>
      <c r="G161" s="231">
        <v>2342.833333333333</v>
      </c>
      <c r="H161" s="231">
        <v>2435.833333333333</v>
      </c>
      <c r="I161" s="231">
        <v>2452.4166666666661</v>
      </c>
      <c r="J161" s="231">
        <v>2482.333333333333</v>
      </c>
      <c r="K161" s="230">
        <v>2422.5</v>
      </c>
      <c r="L161" s="230">
        <v>2376</v>
      </c>
      <c r="M161" s="230">
        <v>3.7843900000000001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3205.35</v>
      </c>
      <c r="D162" s="231">
        <v>3200.8166666666671</v>
      </c>
      <c r="E162" s="231">
        <v>3188.6333333333341</v>
      </c>
      <c r="F162" s="231">
        <v>3171.916666666667</v>
      </c>
      <c r="G162" s="231">
        <v>3159.733333333334</v>
      </c>
      <c r="H162" s="231">
        <v>3217.5333333333342</v>
      </c>
      <c r="I162" s="231">
        <v>3229.7166666666676</v>
      </c>
      <c r="J162" s="231">
        <v>3246.4333333333343</v>
      </c>
      <c r="K162" s="230">
        <v>3213</v>
      </c>
      <c r="L162" s="230">
        <v>3184.1</v>
      </c>
      <c r="M162" s="230">
        <v>1.9292100000000001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323.14999999999998</v>
      </c>
      <c r="D163" s="231">
        <v>322.66666666666669</v>
      </c>
      <c r="E163" s="231">
        <v>318.58333333333337</v>
      </c>
      <c r="F163" s="231">
        <v>314.01666666666671</v>
      </c>
      <c r="G163" s="231">
        <v>309.93333333333339</v>
      </c>
      <c r="H163" s="231">
        <v>327.23333333333335</v>
      </c>
      <c r="I163" s="231">
        <v>331.31666666666672</v>
      </c>
      <c r="J163" s="231">
        <v>335.88333333333333</v>
      </c>
      <c r="K163" s="230">
        <v>326.75</v>
      </c>
      <c r="L163" s="230">
        <v>318.10000000000002</v>
      </c>
      <c r="M163" s="230">
        <v>30.732600000000001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169.9</v>
      </c>
      <c r="D164" s="231">
        <v>168.35000000000002</v>
      </c>
      <c r="E164" s="231">
        <v>166.40000000000003</v>
      </c>
      <c r="F164" s="231">
        <v>162.9</v>
      </c>
      <c r="G164" s="231">
        <v>160.95000000000002</v>
      </c>
      <c r="H164" s="231">
        <v>171.85000000000005</v>
      </c>
      <c r="I164" s="231">
        <v>173.80000000000004</v>
      </c>
      <c r="J164" s="231">
        <v>177.30000000000007</v>
      </c>
      <c r="K164" s="230">
        <v>170.3</v>
      </c>
      <c r="L164" s="230">
        <v>164.85</v>
      </c>
      <c r="M164" s="230">
        <v>148.09357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237.25</v>
      </c>
      <c r="D165" s="231">
        <v>236.1</v>
      </c>
      <c r="E165" s="231">
        <v>234.25</v>
      </c>
      <c r="F165" s="231">
        <v>231.25</v>
      </c>
      <c r="G165" s="231">
        <v>229.4</v>
      </c>
      <c r="H165" s="231">
        <v>239.1</v>
      </c>
      <c r="I165" s="231">
        <v>240.94999999999996</v>
      </c>
      <c r="J165" s="231">
        <v>243.95</v>
      </c>
      <c r="K165" s="230">
        <v>237.95</v>
      </c>
      <c r="L165" s="230">
        <v>233.1</v>
      </c>
      <c r="M165" s="230">
        <v>79.391159999999999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490.7</v>
      </c>
      <c r="D166" s="231">
        <v>491.56666666666666</v>
      </c>
      <c r="E166" s="231">
        <v>487.68333333333334</v>
      </c>
      <c r="F166" s="231">
        <v>484.66666666666669</v>
      </c>
      <c r="G166" s="231">
        <v>480.78333333333336</v>
      </c>
      <c r="H166" s="231">
        <v>494.58333333333331</v>
      </c>
      <c r="I166" s="231">
        <v>498.46666666666664</v>
      </c>
      <c r="J166" s="231">
        <v>501.48333333333329</v>
      </c>
      <c r="K166" s="230">
        <v>495.45</v>
      </c>
      <c r="L166" s="230">
        <v>488.55</v>
      </c>
      <c r="M166" s="230">
        <v>3.1147900000000002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14005.1</v>
      </c>
      <c r="D167" s="231">
        <v>14026.716666666667</v>
      </c>
      <c r="E167" s="231">
        <v>13923.833333333334</v>
      </c>
      <c r="F167" s="231">
        <v>13842.566666666668</v>
      </c>
      <c r="G167" s="231">
        <v>13739.683333333334</v>
      </c>
      <c r="H167" s="231">
        <v>14107.983333333334</v>
      </c>
      <c r="I167" s="231">
        <v>14210.866666666665</v>
      </c>
      <c r="J167" s="231">
        <v>14292.133333333333</v>
      </c>
      <c r="K167" s="230">
        <v>14129.6</v>
      </c>
      <c r="L167" s="230">
        <v>13945.45</v>
      </c>
      <c r="M167" s="230">
        <v>3.2629999999999999E-2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52.25</v>
      </c>
      <c r="D168" s="231">
        <v>51.75</v>
      </c>
      <c r="E168" s="231">
        <v>51</v>
      </c>
      <c r="F168" s="231">
        <v>49.75</v>
      </c>
      <c r="G168" s="231">
        <v>49</v>
      </c>
      <c r="H168" s="231">
        <v>53</v>
      </c>
      <c r="I168" s="231">
        <v>53.75</v>
      </c>
      <c r="J168" s="231">
        <v>55</v>
      </c>
      <c r="K168" s="230">
        <v>52.5</v>
      </c>
      <c r="L168" s="230">
        <v>50.5</v>
      </c>
      <c r="M168" s="230">
        <v>585.79597999999999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132.15</v>
      </c>
      <c r="D169" s="231">
        <v>129.9</v>
      </c>
      <c r="E169" s="231">
        <v>127.4</v>
      </c>
      <c r="F169" s="231">
        <v>122.65</v>
      </c>
      <c r="G169" s="231">
        <v>120.15</v>
      </c>
      <c r="H169" s="231">
        <v>134.65</v>
      </c>
      <c r="I169" s="231">
        <v>137.15</v>
      </c>
      <c r="J169" s="231">
        <v>141.9</v>
      </c>
      <c r="K169" s="230">
        <v>132.4</v>
      </c>
      <c r="L169" s="230">
        <v>125.15</v>
      </c>
      <c r="M169" s="230">
        <v>240.29372000000001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2420.5</v>
      </c>
      <c r="D170" s="231">
        <v>2408.7166666666667</v>
      </c>
      <c r="E170" s="231">
        <v>2393.5333333333333</v>
      </c>
      <c r="F170" s="231">
        <v>2366.5666666666666</v>
      </c>
      <c r="G170" s="231">
        <v>2351.3833333333332</v>
      </c>
      <c r="H170" s="231">
        <v>2435.6833333333334</v>
      </c>
      <c r="I170" s="231">
        <v>2450.8666666666668</v>
      </c>
      <c r="J170" s="231">
        <v>2477.8333333333335</v>
      </c>
      <c r="K170" s="230">
        <v>2423.9</v>
      </c>
      <c r="L170" s="230">
        <v>2381.75</v>
      </c>
      <c r="M170" s="230">
        <v>71.833420000000004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772.25</v>
      </c>
      <c r="D171" s="231">
        <v>771.83333333333337</v>
      </c>
      <c r="E171" s="231">
        <v>758.66666666666674</v>
      </c>
      <c r="F171" s="231">
        <v>745.08333333333337</v>
      </c>
      <c r="G171" s="231">
        <v>731.91666666666674</v>
      </c>
      <c r="H171" s="231">
        <v>785.41666666666674</v>
      </c>
      <c r="I171" s="231">
        <v>798.58333333333348</v>
      </c>
      <c r="J171" s="231">
        <v>812.16666666666674</v>
      </c>
      <c r="K171" s="230">
        <v>785</v>
      </c>
      <c r="L171" s="230">
        <v>758.25</v>
      </c>
      <c r="M171" s="230">
        <v>14.044969999999999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1140.0999999999999</v>
      </c>
      <c r="D172" s="231">
        <v>1139.4166666666667</v>
      </c>
      <c r="E172" s="231">
        <v>1130.8333333333335</v>
      </c>
      <c r="F172" s="231">
        <v>1121.5666666666668</v>
      </c>
      <c r="G172" s="231">
        <v>1112.9833333333336</v>
      </c>
      <c r="H172" s="231">
        <v>1148.6833333333334</v>
      </c>
      <c r="I172" s="231">
        <v>1157.2666666666669</v>
      </c>
      <c r="J172" s="231">
        <v>1166.5333333333333</v>
      </c>
      <c r="K172" s="230">
        <v>1148</v>
      </c>
      <c r="L172" s="230">
        <v>1130.1500000000001</v>
      </c>
      <c r="M172" s="230">
        <v>13.80448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2540.25</v>
      </c>
      <c r="D173" s="231">
        <v>2525.5666666666666</v>
      </c>
      <c r="E173" s="231">
        <v>2506.1333333333332</v>
      </c>
      <c r="F173" s="231">
        <v>2472.0166666666664</v>
      </c>
      <c r="G173" s="231">
        <v>2452.583333333333</v>
      </c>
      <c r="H173" s="231">
        <v>2559.6833333333334</v>
      </c>
      <c r="I173" s="231">
        <v>2579.1166666666668</v>
      </c>
      <c r="J173" s="231">
        <v>2613.2333333333336</v>
      </c>
      <c r="K173" s="230">
        <v>2545</v>
      </c>
      <c r="L173" s="230">
        <v>2491.4499999999998</v>
      </c>
      <c r="M173" s="230">
        <v>4.8456299999999999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73.400000000000006</v>
      </c>
      <c r="D174" s="231">
        <v>73.25</v>
      </c>
      <c r="E174" s="231">
        <v>72.650000000000006</v>
      </c>
      <c r="F174" s="231">
        <v>71.900000000000006</v>
      </c>
      <c r="G174" s="231">
        <v>71.300000000000011</v>
      </c>
      <c r="H174" s="231">
        <v>74</v>
      </c>
      <c r="I174" s="231">
        <v>74.599999999999994</v>
      </c>
      <c r="J174" s="231">
        <v>75.349999999999994</v>
      </c>
      <c r="K174" s="230">
        <v>73.849999999999994</v>
      </c>
      <c r="L174" s="230">
        <v>72.5</v>
      </c>
      <c r="M174" s="230">
        <v>83.958929999999995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24334.45</v>
      </c>
      <c r="D175" s="231">
        <v>24136.149999999998</v>
      </c>
      <c r="E175" s="231">
        <v>23872.299999999996</v>
      </c>
      <c r="F175" s="231">
        <v>23410.149999999998</v>
      </c>
      <c r="G175" s="231">
        <v>23146.299999999996</v>
      </c>
      <c r="H175" s="231">
        <v>24598.299999999996</v>
      </c>
      <c r="I175" s="231">
        <v>24862.149999999994</v>
      </c>
      <c r="J175" s="231">
        <v>25324.299999999996</v>
      </c>
      <c r="K175" s="230">
        <v>24400</v>
      </c>
      <c r="L175" s="230">
        <v>23674</v>
      </c>
      <c r="M175" s="230">
        <v>0.33989000000000003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1332.6</v>
      </c>
      <c r="D176" s="276">
        <v>1335.5333333333333</v>
      </c>
      <c r="E176" s="276">
        <v>1306.0666666666666</v>
      </c>
      <c r="F176" s="276">
        <v>1279.5333333333333</v>
      </c>
      <c r="G176" s="276">
        <v>1250.0666666666666</v>
      </c>
      <c r="H176" s="276">
        <v>1362.0666666666666</v>
      </c>
      <c r="I176" s="276">
        <v>1391.5333333333333</v>
      </c>
      <c r="J176" s="276">
        <v>1418.0666666666666</v>
      </c>
      <c r="K176" s="275">
        <v>1365</v>
      </c>
      <c r="L176" s="275">
        <v>1309</v>
      </c>
      <c r="M176" s="275">
        <v>30.756489999999999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3449.6</v>
      </c>
      <c r="D177" s="231">
        <v>3449.8666666666663</v>
      </c>
      <c r="E177" s="231">
        <v>3430.7833333333328</v>
      </c>
      <c r="F177" s="231">
        <v>3411.9666666666667</v>
      </c>
      <c r="G177" s="231">
        <v>3392.8833333333332</v>
      </c>
      <c r="H177" s="231">
        <v>3468.6833333333325</v>
      </c>
      <c r="I177" s="231">
        <v>3487.7666666666655</v>
      </c>
      <c r="J177" s="231">
        <v>3506.5833333333321</v>
      </c>
      <c r="K177" s="230">
        <v>3468.95</v>
      </c>
      <c r="L177" s="230">
        <v>3431.05</v>
      </c>
      <c r="M177" s="230">
        <v>4.5147000000000004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480</v>
      </c>
      <c r="D178" s="231">
        <v>481.45</v>
      </c>
      <c r="E178" s="231">
        <v>472.9</v>
      </c>
      <c r="F178" s="231">
        <v>465.8</v>
      </c>
      <c r="G178" s="231">
        <v>457.25</v>
      </c>
      <c r="H178" s="231">
        <v>488.54999999999995</v>
      </c>
      <c r="I178" s="231">
        <v>497.1</v>
      </c>
      <c r="J178" s="231">
        <v>504.19999999999993</v>
      </c>
      <c r="K178" s="230">
        <v>490</v>
      </c>
      <c r="L178" s="230">
        <v>474.35</v>
      </c>
      <c r="M178" s="230">
        <v>26.07948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578.29999999999995</v>
      </c>
      <c r="D179" s="231">
        <v>574.75</v>
      </c>
      <c r="E179" s="231">
        <v>569.04999999999995</v>
      </c>
      <c r="F179" s="231">
        <v>559.79999999999995</v>
      </c>
      <c r="G179" s="231">
        <v>554.09999999999991</v>
      </c>
      <c r="H179" s="231">
        <v>584</v>
      </c>
      <c r="I179" s="231">
        <v>589.70000000000005</v>
      </c>
      <c r="J179" s="231">
        <v>598.95000000000005</v>
      </c>
      <c r="K179" s="230">
        <v>580.45000000000005</v>
      </c>
      <c r="L179" s="230">
        <v>565.5</v>
      </c>
      <c r="M179" s="230">
        <v>161.83422999999999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82.8</v>
      </c>
      <c r="D180" s="231">
        <v>82.533333333333331</v>
      </c>
      <c r="E180" s="231">
        <v>82.166666666666657</v>
      </c>
      <c r="F180" s="231">
        <v>81.533333333333331</v>
      </c>
      <c r="G180" s="231">
        <v>81.166666666666657</v>
      </c>
      <c r="H180" s="231">
        <v>83.166666666666657</v>
      </c>
      <c r="I180" s="231">
        <v>83.533333333333331</v>
      </c>
      <c r="J180" s="231">
        <v>84.166666666666657</v>
      </c>
      <c r="K180" s="230">
        <v>82.9</v>
      </c>
      <c r="L180" s="230">
        <v>81.900000000000006</v>
      </c>
      <c r="M180" s="230">
        <v>114.38678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987.65</v>
      </c>
      <c r="D181" s="231">
        <v>986.43333333333339</v>
      </c>
      <c r="E181" s="231">
        <v>980.36666666666679</v>
      </c>
      <c r="F181" s="231">
        <v>973.08333333333337</v>
      </c>
      <c r="G181" s="231">
        <v>967.01666666666677</v>
      </c>
      <c r="H181" s="231">
        <v>993.71666666666681</v>
      </c>
      <c r="I181" s="231">
        <v>999.78333333333342</v>
      </c>
      <c r="J181" s="231">
        <v>1007.0666666666668</v>
      </c>
      <c r="K181" s="230">
        <v>992.5</v>
      </c>
      <c r="L181" s="230">
        <v>979.15</v>
      </c>
      <c r="M181" s="230">
        <v>20.09995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431.8</v>
      </c>
      <c r="D182" s="231">
        <v>430.8</v>
      </c>
      <c r="E182" s="231">
        <v>428.75</v>
      </c>
      <c r="F182" s="231">
        <v>425.7</v>
      </c>
      <c r="G182" s="231">
        <v>423.65</v>
      </c>
      <c r="H182" s="231">
        <v>433.85</v>
      </c>
      <c r="I182" s="231">
        <v>435.90000000000009</v>
      </c>
      <c r="J182" s="231">
        <v>438.95000000000005</v>
      </c>
      <c r="K182" s="230">
        <v>432.85</v>
      </c>
      <c r="L182" s="230">
        <v>427.75</v>
      </c>
      <c r="M182" s="230">
        <v>3.5659299999999998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677</v>
      </c>
      <c r="D183" s="231">
        <v>671.9</v>
      </c>
      <c r="E183" s="231">
        <v>658.09999999999991</v>
      </c>
      <c r="F183" s="231">
        <v>639.19999999999993</v>
      </c>
      <c r="G183" s="231">
        <v>625.39999999999986</v>
      </c>
      <c r="H183" s="231">
        <v>690.8</v>
      </c>
      <c r="I183" s="231">
        <v>704.59999999999991</v>
      </c>
      <c r="J183" s="231">
        <v>723.5</v>
      </c>
      <c r="K183" s="230">
        <v>685.7</v>
      </c>
      <c r="L183" s="230">
        <v>653</v>
      </c>
      <c r="M183" s="230">
        <v>27.939219999999999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1138.3499999999999</v>
      </c>
      <c r="D184" s="231">
        <v>1135.3166666666666</v>
      </c>
      <c r="E184" s="231">
        <v>1129.0333333333333</v>
      </c>
      <c r="F184" s="231">
        <v>1119.7166666666667</v>
      </c>
      <c r="G184" s="231">
        <v>1113.4333333333334</v>
      </c>
      <c r="H184" s="231">
        <v>1144.6333333333332</v>
      </c>
      <c r="I184" s="231">
        <v>1150.9166666666665</v>
      </c>
      <c r="J184" s="231">
        <v>1160.2333333333331</v>
      </c>
      <c r="K184" s="230">
        <v>1141.5999999999999</v>
      </c>
      <c r="L184" s="230">
        <v>1126</v>
      </c>
      <c r="M184" s="230">
        <v>7.1304600000000002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952.7</v>
      </c>
      <c r="D185" s="231">
        <v>951.9</v>
      </c>
      <c r="E185" s="231">
        <v>944.8</v>
      </c>
      <c r="F185" s="231">
        <v>936.9</v>
      </c>
      <c r="G185" s="231">
        <v>929.8</v>
      </c>
      <c r="H185" s="231">
        <v>959.8</v>
      </c>
      <c r="I185" s="231">
        <v>966.90000000000009</v>
      </c>
      <c r="J185" s="231">
        <v>974.8</v>
      </c>
      <c r="K185" s="230">
        <v>959</v>
      </c>
      <c r="L185" s="230">
        <v>944</v>
      </c>
      <c r="M185" s="230">
        <v>7.3734599999999997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1269.5</v>
      </c>
      <c r="D186" s="231">
        <v>1267.55</v>
      </c>
      <c r="E186" s="231">
        <v>1257.0999999999999</v>
      </c>
      <c r="F186" s="231">
        <v>1244.7</v>
      </c>
      <c r="G186" s="231">
        <v>1234.25</v>
      </c>
      <c r="H186" s="231">
        <v>1279.9499999999998</v>
      </c>
      <c r="I186" s="231">
        <v>1290.4000000000001</v>
      </c>
      <c r="J186" s="231">
        <v>1302.7999999999997</v>
      </c>
      <c r="K186" s="230">
        <v>1278</v>
      </c>
      <c r="L186" s="230">
        <v>1255.1500000000001</v>
      </c>
      <c r="M186" s="230">
        <v>3.8763100000000001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3219.25</v>
      </c>
      <c r="D187" s="231">
        <v>3214.25</v>
      </c>
      <c r="E187" s="231">
        <v>3201.25</v>
      </c>
      <c r="F187" s="231">
        <v>3183.25</v>
      </c>
      <c r="G187" s="231">
        <v>3170.25</v>
      </c>
      <c r="H187" s="231">
        <v>3232.25</v>
      </c>
      <c r="I187" s="231">
        <v>3245.25</v>
      </c>
      <c r="J187" s="231">
        <v>3263.25</v>
      </c>
      <c r="K187" s="230">
        <v>3227.25</v>
      </c>
      <c r="L187" s="230">
        <v>3196.25</v>
      </c>
      <c r="M187" s="230">
        <v>29.313120000000001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763.85</v>
      </c>
      <c r="D188" s="231">
        <v>760.11666666666667</v>
      </c>
      <c r="E188" s="231">
        <v>755.23333333333335</v>
      </c>
      <c r="F188" s="231">
        <v>746.61666666666667</v>
      </c>
      <c r="G188" s="231">
        <v>741.73333333333335</v>
      </c>
      <c r="H188" s="231">
        <v>768.73333333333335</v>
      </c>
      <c r="I188" s="231">
        <v>773.61666666666679</v>
      </c>
      <c r="J188" s="231">
        <v>782.23333333333335</v>
      </c>
      <c r="K188" s="230">
        <v>765</v>
      </c>
      <c r="L188" s="230">
        <v>751.5</v>
      </c>
      <c r="M188" s="230">
        <v>12.61145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6643.6</v>
      </c>
      <c r="D189" s="231">
        <v>6632.083333333333</v>
      </c>
      <c r="E189" s="231">
        <v>6577.1666666666661</v>
      </c>
      <c r="F189" s="231">
        <v>6510.7333333333327</v>
      </c>
      <c r="G189" s="231">
        <v>6455.8166666666657</v>
      </c>
      <c r="H189" s="231">
        <v>6698.5166666666664</v>
      </c>
      <c r="I189" s="231">
        <v>6753.4333333333325</v>
      </c>
      <c r="J189" s="231">
        <v>6819.8666666666668</v>
      </c>
      <c r="K189" s="230">
        <v>6687</v>
      </c>
      <c r="L189" s="230">
        <v>6565.65</v>
      </c>
      <c r="M189" s="230">
        <v>1.9151899999999999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484.95</v>
      </c>
      <c r="D190" s="231">
        <v>483.76666666666671</v>
      </c>
      <c r="E190" s="231">
        <v>479.53333333333342</v>
      </c>
      <c r="F190" s="231">
        <v>474.11666666666673</v>
      </c>
      <c r="G190" s="231">
        <v>469.88333333333344</v>
      </c>
      <c r="H190" s="231">
        <v>489.18333333333339</v>
      </c>
      <c r="I190" s="231">
        <v>493.41666666666663</v>
      </c>
      <c r="J190" s="231">
        <v>498.83333333333337</v>
      </c>
      <c r="K190" s="230">
        <v>488</v>
      </c>
      <c r="L190" s="230">
        <v>478.35</v>
      </c>
      <c r="M190" s="230">
        <v>99.478129999999993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201.1</v>
      </c>
      <c r="D191" s="231">
        <v>200.54999999999998</v>
      </c>
      <c r="E191" s="231">
        <v>199.54999999999995</v>
      </c>
      <c r="F191" s="231">
        <v>197.99999999999997</v>
      </c>
      <c r="G191" s="231">
        <v>196.99999999999994</v>
      </c>
      <c r="H191" s="231">
        <v>202.09999999999997</v>
      </c>
      <c r="I191" s="231">
        <v>203.10000000000002</v>
      </c>
      <c r="J191" s="231">
        <v>204.64999999999998</v>
      </c>
      <c r="K191" s="230">
        <v>201.55</v>
      </c>
      <c r="L191" s="230">
        <v>199</v>
      </c>
      <c r="M191" s="230">
        <v>79.516450000000006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107.95</v>
      </c>
      <c r="D192" s="231">
        <v>107.91666666666667</v>
      </c>
      <c r="E192" s="231">
        <v>107.33333333333334</v>
      </c>
      <c r="F192" s="231">
        <v>106.71666666666667</v>
      </c>
      <c r="G192" s="231">
        <v>106.13333333333334</v>
      </c>
      <c r="H192" s="231">
        <v>108.53333333333335</v>
      </c>
      <c r="I192" s="231">
        <v>109.11666666666669</v>
      </c>
      <c r="J192" s="231">
        <v>109.73333333333335</v>
      </c>
      <c r="K192" s="230">
        <v>108.5</v>
      </c>
      <c r="L192" s="230">
        <v>107.3</v>
      </c>
      <c r="M192" s="230">
        <v>300.72919999999999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61.25</v>
      </c>
      <c r="D193" s="231">
        <v>61.449999999999996</v>
      </c>
      <c r="E193" s="231">
        <v>60.399999999999991</v>
      </c>
      <c r="F193" s="231">
        <v>59.55</v>
      </c>
      <c r="G193" s="231">
        <v>58.499999999999993</v>
      </c>
      <c r="H193" s="231">
        <v>62.29999999999999</v>
      </c>
      <c r="I193" s="231">
        <v>63.349999999999987</v>
      </c>
      <c r="J193" s="231">
        <v>64.199999999999989</v>
      </c>
      <c r="K193" s="230">
        <v>62.5</v>
      </c>
      <c r="L193" s="230">
        <v>60.6</v>
      </c>
      <c r="M193" s="230">
        <v>26.163609999999998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1023.7</v>
      </c>
      <c r="D194" s="231">
        <v>1010.4833333333332</v>
      </c>
      <c r="E194" s="231">
        <v>994.26666666666642</v>
      </c>
      <c r="F194" s="231">
        <v>964.83333333333314</v>
      </c>
      <c r="G194" s="231">
        <v>948.61666666666633</v>
      </c>
      <c r="H194" s="231">
        <v>1039.9166666666665</v>
      </c>
      <c r="I194" s="231">
        <v>1056.1333333333334</v>
      </c>
      <c r="J194" s="231">
        <v>1085.5666666666666</v>
      </c>
      <c r="K194" s="230">
        <v>1026.7</v>
      </c>
      <c r="L194" s="230">
        <v>981.05</v>
      </c>
      <c r="M194" s="230">
        <v>51.462499999999999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736.2</v>
      </c>
      <c r="D195" s="231">
        <v>734.93333333333339</v>
      </c>
      <c r="E195" s="231">
        <v>727.36666666666679</v>
      </c>
      <c r="F195" s="231">
        <v>718.53333333333342</v>
      </c>
      <c r="G195" s="231">
        <v>710.96666666666681</v>
      </c>
      <c r="H195" s="231">
        <v>743.76666666666677</v>
      </c>
      <c r="I195" s="231">
        <v>751.33333333333337</v>
      </c>
      <c r="J195" s="231">
        <v>760.16666666666674</v>
      </c>
      <c r="K195" s="230">
        <v>742.5</v>
      </c>
      <c r="L195" s="230">
        <v>726.1</v>
      </c>
      <c r="M195" s="230">
        <v>4.2472200000000004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2641.85</v>
      </c>
      <c r="D196" s="231">
        <v>2646.8833333333332</v>
      </c>
      <c r="E196" s="231">
        <v>2614.4666666666662</v>
      </c>
      <c r="F196" s="231">
        <v>2587.083333333333</v>
      </c>
      <c r="G196" s="231">
        <v>2554.6666666666661</v>
      </c>
      <c r="H196" s="231">
        <v>2674.2666666666664</v>
      </c>
      <c r="I196" s="231">
        <v>2706.6833333333334</v>
      </c>
      <c r="J196" s="231">
        <v>2734.0666666666666</v>
      </c>
      <c r="K196" s="230">
        <v>2679.3</v>
      </c>
      <c r="L196" s="230">
        <v>2619.5</v>
      </c>
      <c r="M196" s="230">
        <v>15.674720000000001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1652.3</v>
      </c>
      <c r="D197" s="231">
        <v>1646.2</v>
      </c>
      <c r="E197" s="231">
        <v>1635.4</v>
      </c>
      <c r="F197" s="231">
        <v>1618.5</v>
      </c>
      <c r="G197" s="231">
        <v>1607.7</v>
      </c>
      <c r="H197" s="231">
        <v>1663.1000000000001</v>
      </c>
      <c r="I197" s="231">
        <v>1673.8999999999999</v>
      </c>
      <c r="J197" s="231">
        <v>1690.8000000000002</v>
      </c>
      <c r="K197" s="230">
        <v>1657</v>
      </c>
      <c r="L197" s="230">
        <v>1629.3</v>
      </c>
      <c r="M197" s="230">
        <v>2.25522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551.4</v>
      </c>
      <c r="D198" s="231">
        <v>549.46666666666658</v>
      </c>
      <c r="E198" s="231">
        <v>541.13333333333321</v>
      </c>
      <c r="F198" s="231">
        <v>530.86666666666667</v>
      </c>
      <c r="G198" s="231">
        <v>522.5333333333333</v>
      </c>
      <c r="H198" s="231">
        <v>559.73333333333312</v>
      </c>
      <c r="I198" s="231">
        <v>568.06666666666638</v>
      </c>
      <c r="J198" s="231">
        <v>578.33333333333303</v>
      </c>
      <c r="K198" s="230">
        <v>557.79999999999995</v>
      </c>
      <c r="L198" s="230">
        <v>539.20000000000005</v>
      </c>
      <c r="M198" s="230">
        <v>3.1065200000000002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1367.75</v>
      </c>
      <c r="D199" s="231">
        <v>1349.6499999999999</v>
      </c>
      <c r="E199" s="231">
        <v>1324.2999999999997</v>
      </c>
      <c r="F199" s="231">
        <v>1280.8499999999999</v>
      </c>
      <c r="G199" s="231">
        <v>1255.4999999999998</v>
      </c>
      <c r="H199" s="231">
        <v>1393.0999999999997</v>
      </c>
      <c r="I199" s="231">
        <v>1418.4499999999996</v>
      </c>
      <c r="J199" s="231">
        <v>1461.8999999999996</v>
      </c>
      <c r="K199" s="230">
        <v>1375</v>
      </c>
      <c r="L199" s="230">
        <v>1306.2</v>
      </c>
      <c r="M199" s="230">
        <v>18.162749999999999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31.1</v>
      </c>
      <c r="D200" s="231">
        <v>31.183333333333334</v>
      </c>
      <c r="E200" s="231">
        <v>30.916666666666668</v>
      </c>
      <c r="F200" s="231">
        <v>30.733333333333334</v>
      </c>
      <c r="G200" s="231">
        <v>30.466666666666669</v>
      </c>
      <c r="H200" s="231">
        <v>31.366666666666667</v>
      </c>
      <c r="I200" s="231">
        <v>31.633333333333333</v>
      </c>
      <c r="J200" s="231">
        <v>31.816666666666666</v>
      </c>
      <c r="K200" s="230">
        <v>31.45</v>
      </c>
      <c r="L200" s="230">
        <v>31</v>
      </c>
      <c r="M200" s="230">
        <v>37.101109999999998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2589.1999999999998</v>
      </c>
      <c r="D201" s="231">
        <v>2568.85</v>
      </c>
      <c r="E201" s="231">
        <v>2537.75</v>
      </c>
      <c r="F201" s="231">
        <v>2486.3000000000002</v>
      </c>
      <c r="G201" s="231">
        <v>2455.2000000000003</v>
      </c>
      <c r="H201" s="231">
        <v>2620.2999999999997</v>
      </c>
      <c r="I201" s="231">
        <v>2651.3999999999992</v>
      </c>
      <c r="J201" s="231">
        <v>2702.8499999999995</v>
      </c>
      <c r="K201" s="230">
        <v>2599.9499999999998</v>
      </c>
      <c r="L201" s="230">
        <v>2517.4</v>
      </c>
      <c r="M201" s="230">
        <v>1.8840300000000001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740.3</v>
      </c>
      <c r="D202" s="231">
        <v>737.66666666666663</v>
      </c>
      <c r="E202" s="231">
        <v>733.43333333333328</v>
      </c>
      <c r="F202" s="231">
        <v>726.56666666666661</v>
      </c>
      <c r="G202" s="231">
        <v>722.33333333333326</v>
      </c>
      <c r="H202" s="231">
        <v>744.5333333333333</v>
      </c>
      <c r="I202" s="231">
        <v>748.76666666666665</v>
      </c>
      <c r="J202" s="231">
        <v>755.63333333333333</v>
      </c>
      <c r="K202" s="230">
        <v>741.9</v>
      </c>
      <c r="L202" s="230">
        <v>730.8</v>
      </c>
      <c r="M202" s="230">
        <v>23.745560000000001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7556.2</v>
      </c>
      <c r="D203" s="231">
        <v>7541.7333333333336</v>
      </c>
      <c r="E203" s="231">
        <v>7504.4666666666672</v>
      </c>
      <c r="F203" s="231">
        <v>7452.7333333333336</v>
      </c>
      <c r="G203" s="231">
        <v>7415.4666666666672</v>
      </c>
      <c r="H203" s="231">
        <v>7593.4666666666672</v>
      </c>
      <c r="I203" s="231">
        <v>7630.7333333333336</v>
      </c>
      <c r="J203" s="231">
        <v>7682.4666666666672</v>
      </c>
      <c r="K203" s="230">
        <v>7579</v>
      </c>
      <c r="L203" s="230">
        <v>7490</v>
      </c>
      <c r="M203" s="230">
        <v>4.5748699999999998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75.849999999999994</v>
      </c>
      <c r="D204" s="231">
        <v>75.55</v>
      </c>
      <c r="E204" s="231">
        <v>74.75</v>
      </c>
      <c r="F204" s="231">
        <v>73.650000000000006</v>
      </c>
      <c r="G204" s="231">
        <v>72.850000000000009</v>
      </c>
      <c r="H204" s="231">
        <v>76.649999999999991</v>
      </c>
      <c r="I204" s="231">
        <v>77.449999999999974</v>
      </c>
      <c r="J204" s="231">
        <v>78.549999999999983</v>
      </c>
      <c r="K204" s="230">
        <v>76.349999999999994</v>
      </c>
      <c r="L204" s="230">
        <v>74.45</v>
      </c>
      <c r="M204" s="230">
        <v>131.67053000000001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1479.5</v>
      </c>
      <c r="D205" s="231">
        <v>1470.7833333333335</v>
      </c>
      <c r="E205" s="231">
        <v>1458.7666666666671</v>
      </c>
      <c r="F205" s="231">
        <v>1438.0333333333335</v>
      </c>
      <c r="G205" s="231">
        <v>1426.0166666666671</v>
      </c>
      <c r="H205" s="231">
        <v>1491.5166666666671</v>
      </c>
      <c r="I205" s="231">
        <v>1503.5333333333335</v>
      </c>
      <c r="J205" s="231">
        <v>1524.2666666666671</v>
      </c>
      <c r="K205" s="230">
        <v>1482.8</v>
      </c>
      <c r="L205" s="230">
        <v>1450.05</v>
      </c>
      <c r="M205" s="230">
        <v>2.19198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777.15</v>
      </c>
      <c r="D206" s="231">
        <v>774.68333333333328</v>
      </c>
      <c r="E206" s="231">
        <v>766.56666666666661</v>
      </c>
      <c r="F206" s="231">
        <v>755.98333333333335</v>
      </c>
      <c r="G206" s="231">
        <v>747.86666666666667</v>
      </c>
      <c r="H206" s="231">
        <v>785.26666666666654</v>
      </c>
      <c r="I206" s="231">
        <v>793.3833333333331</v>
      </c>
      <c r="J206" s="231">
        <v>803.96666666666647</v>
      </c>
      <c r="K206" s="230">
        <v>782.8</v>
      </c>
      <c r="L206" s="230">
        <v>764.1</v>
      </c>
      <c r="M206" s="230">
        <v>13.50446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1445.2</v>
      </c>
      <c r="D207" s="231">
        <v>1448.1499999999999</v>
      </c>
      <c r="E207" s="231">
        <v>1428.7999999999997</v>
      </c>
      <c r="F207" s="231">
        <v>1412.3999999999999</v>
      </c>
      <c r="G207" s="231">
        <v>1393.0499999999997</v>
      </c>
      <c r="H207" s="231">
        <v>1464.5499999999997</v>
      </c>
      <c r="I207" s="231">
        <v>1483.8999999999996</v>
      </c>
      <c r="J207" s="231">
        <v>1500.2999999999997</v>
      </c>
      <c r="K207" s="230">
        <v>1467.5</v>
      </c>
      <c r="L207" s="230">
        <v>1431.75</v>
      </c>
      <c r="M207" s="230">
        <v>16.565619999999999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279.35000000000002</v>
      </c>
      <c r="D208" s="231">
        <v>278.53333333333336</v>
      </c>
      <c r="E208" s="231">
        <v>277.06666666666672</v>
      </c>
      <c r="F208" s="231">
        <v>274.78333333333336</v>
      </c>
      <c r="G208" s="231">
        <v>273.31666666666672</v>
      </c>
      <c r="H208" s="231">
        <v>280.81666666666672</v>
      </c>
      <c r="I208" s="231">
        <v>282.2833333333333</v>
      </c>
      <c r="J208" s="231">
        <v>284.56666666666672</v>
      </c>
      <c r="K208" s="230">
        <v>280</v>
      </c>
      <c r="L208" s="230">
        <v>276.25</v>
      </c>
      <c r="M208" s="230">
        <v>48.37041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6.95</v>
      </c>
      <c r="D209" s="231">
        <v>6.9833333333333343</v>
      </c>
      <c r="E209" s="231">
        <v>6.8666666666666689</v>
      </c>
      <c r="F209" s="231">
        <v>6.783333333333335</v>
      </c>
      <c r="G209" s="231">
        <v>6.6666666666666696</v>
      </c>
      <c r="H209" s="231">
        <v>7.0666666666666682</v>
      </c>
      <c r="I209" s="231">
        <v>7.1833333333333336</v>
      </c>
      <c r="J209" s="231">
        <v>7.2666666666666675</v>
      </c>
      <c r="K209" s="230">
        <v>7.1</v>
      </c>
      <c r="L209" s="230">
        <v>6.9</v>
      </c>
      <c r="M209" s="230">
        <v>953.46249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799.05</v>
      </c>
      <c r="D210" s="231">
        <v>789.51666666666677</v>
      </c>
      <c r="E210" s="231">
        <v>772.28333333333353</v>
      </c>
      <c r="F210" s="231">
        <v>745.51666666666677</v>
      </c>
      <c r="G210" s="231">
        <v>728.28333333333353</v>
      </c>
      <c r="H210" s="231">
        <v>816.28333333333353</v>
      </c>
      <c r="I210" s="231">
        <v>833.51666666666688</v>
      </c>
      <c r="J210" s="231">
        <v>860.28333333333353</v>
      </c>
      <c r="K210" s="230">
        <v>806.75</v>
      </c>
      <c r="L210" s="230">
        <v>762.75</v>
      </c>
      <c r="M210" s="230">
        <v>52.319960000000002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1323.05</v>
      </c>
      <c r="D211" s="231">
        <v>1321.6666666666667</v>
      </c>
      <c r="E211" s="231">
        <v>1314.3833333333334</v>
      </c>
      <c r="F211" s="231">
        <v>1305.7166666666667</v>
      </c>
      <c r="G211" s="231">
        <v>1298.4333333333334</v>
      </c>
      <c r="H211" s="231">
        <v>1330.3333333333335</v>
      </c>
      <c r="I211" s="231">
        <v>1337.6166666666668</v>
      </c>
      <c r="J211" s="231">
        <v>1346.2833333333335</v>
      </c>
      <c r="K211" s="230">
        <v>1328.95</v>
      </c>
      <c r="L211" s="230">
        <v>1313</v>
      </c>
      <c r="M211" s="230">
        <v>1.1488100000000001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385</v>
      </c>
      <c r="D212" s="231">
        <v>384.33333333333331</v>
      </c>
      <c r="E212" s="231">
        <v>380.66666666666663</v>
      </c>
      <c r="F212" s="231">
        <v>376.33333333333331</v>
      </c>
      <c r="G212" s="231">
        <v>372.66666666666663</v>
      </c>
      <c r="H212" s="231">
        <v>388.66666666666663</v>
      </c>
      <c r="I212" s="231">
        <v>392.33333333333326</v>
      </c>
      <c r="J212" s="231">
        <v>396.66666666666663</v>
      </c>
      <c r="K212" s="230">
        <v>388</v>
      </c>
      <c r="L212" s="230">
        <v>380</v>
      </c>
      <c r="M212" s="230">
        <v>138.54703000000001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15.7</v>
      </c>
      <c r="D213" s="231">
        <v>15.716666666666667</v>
      </c>
      <c r="E213" s="231">
        <v>15.583333333333334</v>
      </c>
      <c r="F213" s="231">
        <v>15.466666666666667</v>
      </c>
      <c r="G213" s="231">
        <v>15.333333333333334</v>
      </c>
      <c r="H213" s="231">
        <v>15.833333333333334</v>
      </c>
      <c r="I213" s="231">
        <v>15.966666666666667</v>
      </c>
      <c r="J213" s="231">
        <v>16.083333333333336</v>
      </c>
      <c r="K213" s="230">
        <v>15.85</v>
      </c>
      <c r="L213" s="230">
        <v>15.6</v>
      </c>
      <c r="M213" s="230">
        <v>795.14507000000003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196.75</v>
      </c>
      <c r="D214" s="231">
        <v>194.25</v>
      </c>
      <c r="E214" s="231">
        <v>190.6</v>
      </c>
      <c r="F214" s="231">
        <v>184.45</v>
      </c>
      <c r="G214" s="231">
        <v>180.79999999999998</v>
      </c>
      <c r="H214" s="231">
        <v>200.4</v>
      </c>
      <c r="I214" s="231">
        <v>204.04999999999998</v>
      </c>
      <c r="J214" s="231">
        <v>210.20000000000002</v>
      </c>
      <c r="K214" s="230">
        <v>197.9</v>
      </c>
      <c r="L214" s="230">
        <v>188.1</v>
      </c>
      <c r="M214" s="230">
        <v>256.65161999999998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64.900000000000006</v>
      </c>
      <c r="D215" s="231">
        <v>63.483333333333327</v>
      </c>
      <c r="E215" s="231">
        <v>60.966666666666654</v>
      </c>
      <c r="F215" s="231">
        <v>57.033333333333324</v>
      </c>
      <c r="G215" s="231">
        <v>54.516666666666652</v>
      </c>
      <c r="H215" s="231">
        <v>67.416666666666657</v>
      </c>
      <c r="I215" s="231">
        <v>69.933333333333323</v>
      </c>
      <c r="J215" s="231">
        <v>73.86666666666666</v>
      </c>
      <c r="K215" s="230">
        <v>66</v>
      </c>
      <c r="L215" s="230">
        <v>59.55</v>
      </c>
      <c r="M215" s="230">
        <v>1909.3829000000001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519.9</v>
      </c>
      <c r="D216" s="231">
        <v>518.56666666666672</v>
      </c>
      <c r="E216" s="231">
        <v>516.28333333333342</v>
      </c>
      <c r="F216" s="231">
        <v>512.66666666666674</v>
      </c>
      <c r="G216" s="231">
        <v>510.38333333333344</v>
      </c>
      <c r="H216" s="231">
        <v>522.18333333333339</v>
      </c>
      <c r="I216" s="231">
        <v>524.4666666666667</v>
      </c>
      <c r="J216" s="231">
        <v>528.08333333333337</v>
      </c>
      <c r="K216" s="230">
        <v>520.85</v>
      </c>
      <c r="L216" s="230">
        <v>514.95000000000005</v>
      </c>
      <c r="M216" s="230">
        <v>4.2823099999999998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27" sqref="I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45048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7" t="s">
        <v>16</v>
      </c>
      <c r="B9" s="389" t="s">
        <v>18</v>
      </c>
      <c r="C9" s="393" t="s">
        <v>20</v>
      </c>
      <c r="D9" s="393" t="s">
        <v>21</v>
      </c>
      <c r="E9" s="384" t="s">
        <v>22</v>
      </c>
      <c r="F9" s="385"/>
      <c r="G9" s="386"/>
      <c r="H9" s="384" t="s">
        <v>23</v>
      </c>
      <c r="I9" s="385"/>
      <c r="J9" s="386"/>
      <c r="K9" s="23"/>
      <c r="L9" s="24"/>
      <c r="M9" s="50"/>
      <c r="N9" s="1"/>
      <c r="O9" s="1"/>
    </row>
    <row r="10" spans="1:15" ht="42.75" customHeight="1">
      <c r="A10" s="391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869</v>
      </c>
      <c r="C11" s="230">
        <v>419.85</v>
      </c>
      <c r="D11" s="231">
        <v>417.58333333333331</v>
      </c>
      <c r="E11" s="231">
        <v>414.26666666666665</v>
      </c>
      <c r="F11" s="231">
        <v>408.68333333333334</v>
      </c>
      <c r="G11" s="231">
        <v>405.36666666666667</v>
      </c>
      <c r="H11" s="231">
        <v>423.16666666666663</v>
      </c>
      <c r="I11" s="231">
        <v>426.48333333333335</v>
      </c>
      <c r="J11" s="231">
        <v>432.06666666666661</v>
      </c>
      <c r="K11" s="230">
        <v>420.9</v>
      </c>
      <c r="L11" s="230">
        <v>412</v>
      </c>
      <c r="M11" s="230">
        <v>3.2378300000000002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22548.2</v>
      </c>
      <c r="D12" s="231">
        <v>22508.116666666669</v>
      </c>
      <c r="E12" s="231">
        <v>22336.283333333336</v>
      </c>
      <c r="F12" s="231">
        <v>22124.366666666669</v>
      </c>
      <c r="G12" s="231">
        <v>21952.533333333336</v>
      </c>
      <c r="H12" s="231">
        <v>22720.033333333336</v>
      </c>
      <c r="I12" s="231">
        <v>22891.866666666665</v>
      </c>
      <c r="J12" s="231">
        <v>23103.783333333336</v>
      </c>
      <c r="K12" s="230">
        <v>22679.95</v>
      </c>
      <c r="L12" s="230">
        <v>22296.2</v>
      </c>
      <c r="M12" s="230">
        <v>2.2700000000000001E-2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3417.95</v>
      </c>
      <c r="D13" s="231">
        <v>3414.4</v>
      </c>
      <c r="E13" s="231">
        <v>3389.55</v>
      </c>
      <c r="F13" s="231">
        <v>3361.15</v>
      </c>
      <c r="G13" s="231">
        <v>3336.3</v>
      </c>
      <c r="H13" s="231">
        <v>3442.8</v>
      </c>
      <c r="I13" s="231">
        <v>3467.6499999999996</v>
      </c>
      <c r="J13" s="231">
        <v>3496.05</v>
      </c>
      <c r="K13" s="230">
        <v>3439.25</v>
      </c>
      <c r="L13" s="230">
        <v>3386</v>
      </c>
      <c r="M13" s="230">
        <v>2.51132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1762.85</v>
      </c>
      <c r="D14" s="231">
        <v>1745.5833333333333</v>
      </c>
      <c r="E14" s="231">
        <v>1717.2666666666664</v>
      </c>
      <c r="F14" s="231">
        <v>1671.6833333333332</v>
      </c>
      <c r="G14" s="231">
        <v>1643.3666666666663</v>
      </c>
      <c r="H14" s="231">
        <v>1791.1666666666665</v>
      </c>
      <c r="I14" s="231">
        <v>1819.4833333333336</v>
      </c>
      <c r="J14" s="231">
        <v>1865.0666666666666</v>
      </c>
      <c r="K14" s="230">
        <v>1773.9</v>
      </c>
      <c r="L14" s="230">
        <v>1700</v>
      </c>
      <c r="M14" s="230">
        <v>8.6667500000000004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2718.75</v>
      </c>
      <c r="D15" s="231">
        <v>2690.9166666666665</v>
      </c>
      <c r="E15" s="231">
        <v>2647.833333333333</v>
      </c>
      <c r="F15" s="231">
        <v>2576.9166666666665</v>
      </c>
      <c r="G15" s="231">
        <v>2533.833333333333</v>
      </c>
      <c r="H15" s="231">
        <v>2761.833333333333</v>
      </c>
      <c r="I15" s="231">
        <v>2804.9166666666661</v>
      </c>
      <c r="J15" s="231">
        <v>2875.833333333333</v>
      </c>
      <c r="K15" s="230">
        <v>2734</v>
      </c>
      <c r="L15" s="230">
        <v>2620</v>
      </c>
      <c r="M15" s="230">
        <v>1.0028900000000001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1195.05</v>
      </c>
      <c r="D16" s="231">
        <v>1200.2833333333333</v>
      </c>
      <c r="E16" s="231">
        <v>1186.3666666666666</v>
      </c>
      <c r="F16" s="231">
        <v>1177.6833333333332</v>
      </c>
      <c r="G16" s="231">
        <v>1163.7666666666664</v>
      </c>
      <c r="H16" s="231">
        <v>1208.9666666666667</v>
      </c>
      <c r="I16" s="231">
        <v>1222.8833333333337</v>
      </c>
      <c r="J16" s="231">
        <v>1231.5666666666668</v>
      </c>
      <c r="K16" s="230">
        <v>1214.2</v>
      </c>
      <c r="L16" s="230">
        <v>1191.5999999999999</v>
      </c>
      <c r="M16" s="230">
        <v>3.24674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663.85</v>
      </c>
      <c r="D17" s="231">
        <v>657.55000000000007</v>
      </c>
      <c r="E17" s="231">
        <v>649.30000000000018</v>
      </c>
      <c r="F17" s="231">
        <v>634.75000000000011</v>
      </c>
      <c r="G17" s="231">
        <v>626.50000000000023</v>
      </c>
      <c r="H17" s="231">
        <v>672.10000000000014</v>
      </c>
      <c r="I17" s="231">
        <v>680.34999999999991</v>
      </c>
      <c r="J17" s="231">
        <v>694.90000000000009</v>
      </c>
      <c r="K17" s="230">
        <v>665.8</v>
      </c>
      <c r="L17" s="230">
        <v>643</v>
      </c>
      <c r="M17" s="230">
        <v>20.173380000000002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420.85</v>
      </c>
      <c r="D18" s="231">
        <v>422.45</v>
      </c>
      <c r="E18" s="231">
        <v>416.45</v>
      </c>
      <c r="F18" s="231">
        <v>412.05</v>
      </c>
      <c r="G18" s="231">
        <v>406.05</v>
      </c>
      <c r="H18" s="231">
        <v>426.84999999999997</v>
      </c>
      <c r="I18" s="231">
        <v>432.84999999999997</v>
      </c>
      <c r="J18" s="231">
        <v>437.24999999999994</v>
      </c>
      <c r="K18" s="230">
        <v>428.45</v>
      </c>
      <c r="L18" s="230">
        <v>418.05</v>
      </c>
      <c r="M18" s="230">
        <v>1.66493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1387.2</v>
      </c>
      <c r="D19" s="231">
        <v>1396.25</v>
      </c>
      <c r="E19" s="231">
        <v>1375.6</v>
      </c>
      <c r="F19" s="231">
        <v>1364</v>
      </c>
      <c r="G19" s="231">
        <v>1343.35</v>
      </c>
      <c r="H19" s="231">
        <v>1407.85</v>
      </c>
      <c r="I19" s="231">
        <v>1428.5</v>
      </c>
      <c r="J19" s="231">
        <v>1440.1</v>
      </c>
      <c r="K19" s="230">
        <v>1416.9</v>
      </c>
      <c r="L19" s="230">
        <v>1384.65</v>
      </c>
      <c r="M19" s="230">
        <v>3.4828999999999999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22297.25</v>
      </c>
      <c r="D20" s="231">
        <v>22226.416666666668</v>
      </c>
      <c r="E20" s="231">
        <v>22066.883333333335</v>
      </c>
      <c r="F20" s="231">
        <v>21836.516666666666</v>
      </c>
      <c r="G20" s="231">
        <v>21676.983333333334</v>
      </c>
      <c r="H20" s="231">
        <v>22456.783333333336</v>
      </c>
      <c r="I20" s="231">
        <v>22616.316666666669</v>
      </c>
      <c r="J20" s="231">
        <v>22846.683333333338</v>
      </c>
      <c r="K20" s="230">
        <v>22385.95</v>
      </c>
      <c r="L20" s="230">
        <v>21996.05</v>
      </c>
      <c r="M20" s="230">
        <v>0.13253999999999999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1924.95</v>
      </c>
      <c r="D21" s="231">
        <v>1908.7</v>
      </c>
      <c r="E21" s="231">
        <v>1873.4</v>
      </c>
      <c r="F21" s="231">
        <v>1821.8500000000001</v>
      </c>
      <c r="G21" s="231">
        <v>1786.5500000000002</v>
      </c>
      <c r="H21" s="231">
        <v>1960.25</v>
      </c>
      <c r="I21" s="231">
        <v>1995.5499999999997</v>
      </c>
      <c r="J21" s="231">
        <v>2047.1</v>
      </c>
      <c r="K21" s="230">
        <v>1944</v>
      </c>
      <c r="L21" s="230">
        <v>1857.15</v>
      </c>
      <c r="M21" s="230">
        <v>61.591299999999997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951</v>
      </c>
      <c r="D22" s="231">
        <v>944.36666666666667</v>
      </c>
      <c r="E22" s="231">
        <v>928.73333333333335</v>
      </c>
      <c r="F22" s="231">
        <v>906.4666666666667</v>
      </c>
      <c r="G22" s="231">
        <v>890.83333333333337</v>
      </c>
      <c r="H22" s="231">
        <v>966.63333333333333</v>
      </c>
      <c r="I22" s="231">
        <v>982.26666666666677</v>
      </c>
      <c r="J22" s="231">
        <v>1004.5333333333333</v>
      </c>
      <c r="K22" s="230">
        <v>960</v>
      </c>
      <c r="L22" s="230">
        <v>922.1</v>
      </c>
      <c r="M22" s="230">
        <v>27.59309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681.3</v>
      </c>
      <c r="D23" s="231">
        <v>675.48333333333323</v>
      </c>
      <c r="E23" s="231">
        <v>667.96666666666647</v>
      </c>
      <c r="F23" s="231">
        <v>654.63333333333321</v>
      </c>
      <c r="G23" s="231">
        <v>647.11666666666645</v>
      </c>
      <c r="H23" s="231">
        <v>688.81666666666649</v>
      </c>
      <c r="I23" s="231">
        <v>696.33333333333314</v>
      </c>
      <c r="J23" s="231">
        <v>709.66666666666652</v>
      </c>
      <c r="K23" s="230">
        <v>683</v>
      </c>
      <c r="L23" s="230">
        <v>662.15</v>
      </c>
      <c r="M23" s="230">
        <v>61.622619999999998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945</v>
      </c>
      <c r="D24" s="231">
        <v>938.4</v>
      </c>
      <c r="E24" s="231">
        <v>923.94999999999993</v>
      </c>
      <c r="F24" s="231">
        <v>902.9</v>
      </c>
      <c r="G24" s="231">
        <v>888.44999999999993</v>
      </c>
      <c r="H24" s="231">
        <v>959.44999999999993</v>
      </c>
      <c r="I24" s="231">
        <v>973.9</v>
      </c>
      <c r="J24" s="231">
        <v>994.94999999999993</v>
      </c>
      <c r="K24" s="230">
        <v>952.85</v>
      </c>
      <c r="L24" s="230">
        <v>917.35</v>
      </c>
      <c r="M24" s="230">
        <v>11.23964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1029.45</v>
      </c>
      <c r="D25" s="231">
        <v>1015.9833333333335</v>
      </c>
      <c r="E25" s="231">
        <v>1000.5666666666668</v>
      </c>
      <c r="F25" s="231">
        <v>971.68333333333339</v>
      </c>
      <c r="G25" s="231">
        <v>956.26666666666677</v>
      </c>
      <c r="H25" s="231">
        <v>1044.8666666666668</v>
      </c>
      <c r="I25" s="231">
        <v>1060.2833333333338</v>
      </c>
      <c r="J25" s="231">
        <v>1089.166666666667</v>
      </c>
      <c r="K25" s="230">
        <v>1031.4000000000001</v>
      </c>
      <c r="L25" s="230">
        <v>987.1</v>
      </c>
      <c r="M25" s="230">
        <v>9.1415400000000009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411.85</v>
      </c>
      <c r="D26" s="231">
        <v>411.0333333333333</v>
      </c>
      <c r="E26" s="231">
        <v>403.86666666666662</v>
      </c>
      <c r="F26" s="231">
        <v>395.88333333333333</v>
      </c>
      <c r="G26" s="231">
        <v>388.71666666666664</v>
      </c>
      <c r="H26" s="231">
        <v>419.01666666666659</v>
      </c>
      <c r="I26" s="231">
        <v>426.18333333333334</v>
      </c>
      <c r="J26" s="231">
        <v>434.16666666666657</v>
      </c>
      <c r="K26" s="230">
        <v>418.2</v>
      </c>
      <c r="L26" s="230">
        <v>403.05</v>
      </c>
      <c r="M26" s="230">
        <v>35.299349999999997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167.2</v>
      </c>
      <c r="D27" s="231">
        <v>165.79999999999998</v>
      </c>
      <c r="E27" s="231">
        <v>163.39999999999998</v>
      </c>
      <c r="F27" s="231">
        <v>159.6</v>
      </c>
      <c r="G27" s="231">
        <v>157.19999999999999</v>
      </c>
      <c r="H27" s="231">
        <v>169.59999999999997</v>
      </c>
      <c r="I27" s="231">
        <v>172</v>
      </c>
      <c r="J27" s="231">
        <v>175.79999999999995</v>
      </c>
      <c r="K27" s="230">
        <v>168.2</v>
      </c>
      <c r="L27" s="230">
        <v>162</v>
      </c>
      <c r="M27" s="230">
        <v>61.52158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222.65</v>
      </c>
      <c r="D28" s="231">
        <v>222.1</v>
      </c>
      <c r="E28" s="231">
        <v>219.54999999999998</v>
      </c>
      <c r="F28" s="231">
        <v>216.45</v>
      </c>
      <c r="G28" s="231">
        <v>213.89999999999998</v>
      </c>
      <c r="H28" s="231">
        <v>225.2</v>
      </c>
      <c r="I28" s="231">
        <v>227.75</v>
      </c>
      <c r="J28" s="231">
        <v>230.85</v>
      </c>
      <c r="K28" s="230">
        <v>224.65</v>
      </c>
      <c r="L28" s="230">
        <v>219</v>
      </c>
      <c r="M28" s="230">
        <v>27.136410000000001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338.15</v>
      </c>
      <c r="D29" s="231">
        <v>336.26666666666665</v>
      </c>
      <c r="E29" s="231">
        <v>332.5333333333333</v>
      </c>
      <c r="F29" s="231">
        <v>326.91666666666663</v>
      </c>
      <c r="G29" s="231">
        <v>323.18333333333328</v>
      </c>
      <c r="H29" s="231">
        <v>341.88333333333333</v>
      </c>
      <c r="I29" s="231">
        <v>345.61666666666667</v>
      </c>
      <c r="J29" s="231">
        <v>351.23333333333335</v>
      </c>
      <c r="K29" s="230">
        <v>340</v>
      </c>
      <c r="L29" s="230">
        <v>330.65</v>
      </c>
      <c r="M29" s="230">
        <v>0.82713000000000003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391.85</v>
      </c>
      <c r="D30" s="231">
        <v>393.2166666666667</v>
      </c>
      <c r="E30" s="231">
        <v>387.43333333333339</v>
      </c>
      <c r="F30" s="231">
        <v>383.01666666666671</v>
      </c>
      <c r="G30" s="231">
        <v>377.23333333333341</v>
      </c>
      <c r="H30" s="231">
        <v>397.63333333333338</v>
      </c>
      <c r="I30" s="231">
        <v>403.41666666666669</v>
      </c>
      <c r="J30" s="231">
        <v>407.83333333333337</v>
      </c>
      <c r="K30" s="230">
        <v>399</v>
      </c>
      <c r="L30" s="230">
        <v>388.8</v>
      </c>
      <c r="M30" s="230">
        <v>3.3236500000000002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947.6</v>
      </c>
      <c r="D31" s="231">
        <v>944.21666666666658</v>
      </c>
      <c r="E31" s="231">
        <v>934.93333333333317</v>
      </c>
      <c r="F31" s="231">
        <v>922.26666666666654</v>
      </c>
      <c r="G31" s="231">
        <v>912.98333333333312</v>
      </c>
      <c r="H31" s="231">
        <v>956.88333333333321</v>
      </c>
      <c r="I31" s="231">
        <v>966.16666666666674</v>
      </c>
      <c r="J31" s="231">
        <v>978.83333333333326</v>
      </c>
      <c r="K31" s="230">
        <v>953.5</v>
      </c>
      <c r="L31" s="230">
        <v>931.55</v>
      </c>
      <c r="M31" s="230">
        <v>0.85241999999999996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931.65</v>
      </c>
      <c r="D32" s="231">
        <v>930.55000000000007</v>
      </c>
      <c r="E32" s="231">
        <v>921.70000000000016</v>
      </c>
      <c r="F32" s="231">
        <v>911.75000000000011</v>
      </c>
      <c r="G32" s="231">
        <v>902.9000000000002</v>
      </c>
      <c r="H32" s="231">
        <v>940.50000000000011</v>
      </c>
      <c r="I32" s="231">
        <v>949.35</v>
      </c>
      <c r="J32" s="231">
        <v>959.30000000000007</v>
      </c>
      <c r="K32" s="230">
        <v>939.4</v>
      </c>
      <c r="L32" s="230">
        <v>920.6</v>
      </c>
      <c r="M32" s="230">
        <v>6.3585900000000004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1312.6</v>
      </c>
      <c r="D33" s="231">
        <v>1306.6666666666667</v>
      </c>
      <c r="E33" s="231">
        <v>1287.7333333333336</v>
      </c>
      <c r="F33" s="231">
        <v>1262.8666666666668</v>
      </c>
      <c r="G33" s="231">
        <v>1243.9333333333336</v>
      </c>
      <c r="H33" s="231">
        <v>1331.5333333333335</v>
      </c>
      <c r="I33" s="231">
        <v>1350.4666666666665</v>
      </c>
      <c r="J33" s="231">
        <v>1375.3333333333335</v>
      </c>
      <c r="K33" s="230">
        <v>1325.6</v>
      </c>
      <c r="L33" s="230">
        <v>1281.8</v>
      </c>
      <c r="M33" s="230">
        <v>0.39062000000000002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556.15</v>
      </c>
      <c r="D34" s="231">
        <v>554.7166666666667</v>
      </c>
      <c r="E34" s="231">
        <v>549.43333333333339</v>
      </c>
      <c r="F34" s="231">
        <v>542.7166666666667</v>
      </c>
      <c r="G34" s="231">
        <v>537.43333333333339</v>
      </c>
      <c r="H34" s="231">
        <v>561.43333333333339</v>
      </c>
      <c r="I34" s="231">
        <v>566.7166666666667</v>
      </c>
      <c r="J34" s="231">
        <v>573.43333333333339</v>
      </c>
      <c r="K34" s="230">
        <v>560</v>
      </c>
      <c r="L34" s="230">
        <v>548</v>
      </c>
      <c r="M34" s="230">
        <v>0.42141000000000001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3509.9</v>
      </c>
      <c r="D35" s="231">
        <v>3490.9</v>
      </c>
      <c r="E35" s="231">
        <v>3461.8</v>
      </c>
      <c r="F35" s="231">
        <v>3413.7000000000003</v>
      </c>
      <c r="G35" s="231">
        <v>3384.6000000000004</v>
      </c>
      <c r="H35" s="231">
        <v>3539</v>
      </c>
      <c r="I35" s="231">
        <v>3568.0999999999995</v>
      </c>
      <c r="J35" s="231">
        <v>3616.2</v>
      </c>
      <c r="K35" s="230">
        <v>3520</v>
      </c>
      <c r="L35" s="230">
        <v>3442.8</v>
      </c>
      <c r="M35" s="230">
        <v>2.4176600000000001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2364</v>
      </c>
      <c r="D36" s="231">
        <v>2359.5</v>
      </c>
      <c r="E36" s="231">
        <v>2339</v>
      </c>
      <c r="F36" s="231">
        <v>2314</v>
      </c>
      <c r="G36" s="231">
        <v>2293.5</v>
      </c>
      <c r="H36" s="231">
        <v>2384.5</v>
      </c>
      <c r="I36" s="231">
        <v>2405</v>
      </c>
      <c r="J36" s="231">
        <v>2430</v>
      </c>
      <c r="K36" s="230">
        <v>2380</v>
      </c>
      <c r="L36" s="230">
        <v>2334.5</v>
      </c>
      <c r="M36" s="230">
        <v>0.11289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12.6</v>
      </c>
      <c r="D37" s="231">
        <v>12.683333333333332</v>
      </c>
      <c r="E37" s="231">
        <v>12.416666666666664</v>
      </c>
      <c r="F37" s="231">
        <v>12.233333333333333</v>
      </c>
      <c r="G37" s="231">
        <v>11.966666666666665</v>
      </c>
      <c r="H37" s="231">
        <v>12.866666666666664</v>
      </c>
      <c r="I37" s="231">
        <v>13.133333333333333</v>
      </c>
      <c r="J37" s="231">
        <v>13.316666666666663</v>
      </c>
      <c r="K37" s="230">
        <v>12.95</v>
      </c>
      <c r="L37" s="230">
        <v>12.5</v>
      </c>
      <c r="M37" s="230">
        <v>109.46678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601.1</v>
      </c>
      <c r="D38" s="231">
        <v>602</v>
      </c>
      <c r="E38" s="231">
        <v>596.1</v>
      </c>
      <c r="F38" s="231">
        <v>591.1</v>
      </c>
      <c r="G38" s="231">
        <v>585.20000000000005</v>
      </c>
      <c r="H38" s="231">
        <v>607</v>
      </c>
      <c r="I38" s="231">
        <v>612.90000000000009</v>
      </c>
      <c r="J38" s="231">
        <v>617.9</v>
      </c>
      <c r="K38" s="230">
        <v>607.9</v>
      </c>
      <c r="L38" s="230">
        <v>597</v>
      </c>
      <c r="M38" s="230">
        <v>1.8807499999999999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1868.1</v>
      </c>
      <c r="D39" s="231">
        <v>1849.4166666666667</v>
      </c>
      <c r="E39" s="231">
        <v>1824.2333333333336</v>
      </c>
      <c r="F39" s="231">
        <v>1780.3666666666668</v>
      </c>
      <c r="G39" s="231">
        <v>1755.1833333333336</v>
      </c>
      <c r="H39" s="231">
        <v>1893.2833333333335</v>
      </c>
      <c r="I39" s="231">
        <v>1918.4666666666665</v>
      </c>
      <c r="J39" s="231">
        <v>1962.3333333333335</v>
      </c>
      <c r="K39" s="230">
        <v>1874.6</v>
      </c>
      <c r="L39" s="230">
        <v>1805.55</v>
      </c>
      <c r="M39" s="230">
        <v>1.0865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396.5</v>
      </c>
      <c r="D40" s="231">
        <v>393.36666666666662</v>
      </c>
      <c r="E40" s="231">
        <v>387.23333333333323</v>
      </c>
      <c r="F40" s="231">
        <v>377.96666666666664</v>
      </c>
      <c r="G40" s="231">
        <v>371.83333333333326</v>
      </c>
      <c r="H40" s="231">
        <v>402.63333333333321</v>
      </c>
      <c r="I40" s="231">
        <v>408.76666666666654</v>
      </c>
      <c r="J40" s="231">
        <v>418.03333333333319</v>
      </c>
      <c r="K40" s="230">
        <v>399.5</v>
      </c>
      <c r="L40" s="230">
        <v>384.1</v>
      </c>
      <c r="M40" s="230">
        <v>110.30482000000001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1230.05</v>
      </c>
      <c r="D41" s="231">
        <v>1232.4166666666665</v>
      </c>
      <c r="E41" s="231">
        <v>1222.4833333333331</v>
      </c>
      <c r="F41" s="231">
        <v>1214.9166666666665</v>
      </c>
      <c r="G41" s="231">
        <v>1204.9833333333331</v>
      </c>
      <c r="H41" s="231">
        <v>1239.9833333333331</v>
      </c>
      <c r="I41" s="231">
        <v>1249.9166666666665</v>
      </c>
      <c r="J41" s="231">
        <v>1257.4833333333331</v>
      </c>
      <c r="K41" s="230">
        <v>1242.3499999999999</v>
      </c>
      <c r="L41" s="230">
        <v>1224.8499999999999</v>
      </c>
      <c r="M41" s="230">
        <v>1.4759199999999999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1129.3</v>
      </c>
      <c r="D42" s="231">
        <v>1139.8666666666668</v>
      </c>
      <c r="E42" s="231">
        <v>1099.7333333333336</v>
      </c>
      <c r="F42" s="231">
        <v>1070.1666666666667</v>
      </c>
      <c r="G42" s="231">
        <v>1030.0333333333335</v>
      </c>
      <c r="H42" s="231">
        <v>1169.4333333333336</v>
      </c>
      <c r="I42" s="231">
        <v>1209.5666666666668</v>
      </c>
      <c r="J42" s="231">
        <v>1239.1333333333337</v>
      </c>
      <c r="K42" s="230">
        <v>1180</v>
      </c>
      <c r="L42" s="230">
        <v>1110.3</v>
      </c>
      <c r="M42" s="230">
        <v>10.9146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4513.7</v>
      </c>
      <c r="D43" s="231">
        <v>4491.2166666666672</v>
      </c>
      <c r="E43" s="231">
        <v>4453.4333333333343</v>
      </c>
      <c r="F43" s="231">
        <v>4393.166666666667</v>
      </c>
      <c r="G43" s="231">
        <v>4355.3833333333341</v>
      </c>
      <c r="H43" s="231">
        <v>4551.4833333333345</v>
      </c>
      <c r="I43" s="231">
        <v>4589.2666666666673</v>
      </c>
      <c r="J43" s="231">
        <v>4649.5333333333347</v>
      </c>
      <c r="K43" s="230">
        <v>4529</v>
      </c>
      <c r="L43" s="230">
        <v>4430.95</v>
      </c>
      <c r="M43" s="230">
        <v>7.1339899999999998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346.9</v>
      </c>
      <c r="D44" s="231">
        <v>347.40000000000003</v>
      </c>
      <c r="E44" s="231">
        <v>341.50000000000006</v>
      </c>
      <c r="F44" s="231">
        <v>336.1</v>
      </c>
      <c r="G44" s="231">
        <v>330.20000000000005</v>
      </c>
      <c r="H44" s="231">
        <v>352.80000000000007</v>
      </c>
      <c r="I44" s="231">
        <v>358.70000000000005</v>
      </c>
      <c r="J44" s="231">
        <v>364.10000000000008</v>
      </c>
      <c r="K44" s="230">
        <v>353.3</v>
      </c>
      <c r="L44" s="230">
        <v>342</v>
      </c>
      <c r="M44" s="230">
        <v>35.356749999999998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240</v>
      </c>
      <c r="D45" s="231">
        <v>240.41666666666666</v>
      </c>
      <c r="E45" s="231">
        <v>238.0333333333333</v>
      </c>
      <c r="F45" s="231">
        <v>236.06666666666663</v>
      </c>
      <c r="G45" s="231">
        <v>233.68333333333328</v>
      </c>
      <c r="H45" s="231">
        <v>242.38333333333333</v>
      </c>
      <c r="I45" s="231">
        <v>244.76666666666671</v>
      </c>
      <c r="J45" s="231">
        <v>246.73333333333335</v>
      </c>
      <c r="K45" s="230">
        <v>242.8</v>
      </c>
      <c r="L45" s="230">
        <v>238.45</v>
      </c>
      <c r="M45" s="230">
        <v>1.7229099999999999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478.2</v>
      </c>
      <c r="D46" s="231">
        <v>475.66666666666669</v>
      </c>
      <c r="E46" s="231">
        <v>467.73333333333335</v>
      </c>
      <c r="F46" s="231">
        <v>457.26666666666665</v>
      </c>
      <c r="G46" s="231">
        <v>449.33333333333331</v>
      </c>
      <c r="H46" s="231">
        <v>486.13333333333338</v>
      </c>
      <c r="I46" s="231">
        <v>494.06666666666666</v>
      </c>
      <c r="J46" s="231">
        <v>504.53333333333342</v>
      </c>
      <c r="K46" s="230">
        <v>483.6</v>
      </c>
      <c r="L46" s="230">
        <v>465.2</v>
      </c>
      <c r="M46" s="230">
        <v>1.4877800000000001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145.94999999999999</v>
      </c>
      <c r="D47" s="231">
        <v>144.91666666666666</v>
      </c>
      <c r="E47" s="231">
        <v>143.5333333333333</v>
      </c>
      <c r="F47" s="231">
        <v>141.11666666666665</v>
      </c>
      <c r="G47" s="231">
        <v>139.73333333333329</v>
      </c>
      <c r="H47" s="231">
        <v>147.33333333333331</v>
      </c>
      <c r="I47" s="231">
        <v>148.7166666666667</v>
      </c>
      <c r="J47" s="231">
        <v>151.13333333333333</v>
      </c>
      <c r="K47" s="230">
        <v>146.30000000000001</v>
      </c>
      <c r="L47" s="230">
        <v>142.5</v>
      </c>
      <c r="M47" s="230">
        <v>162.97381999999999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2902.35</v>
      </c>
      <c r="D48" s="231">
        <v>2889.6333333333332</v>
      </c>
      <c r="E48" s="231">
        <v>2859.3166666666666</v>
      </c>
      <c r="F48" s="231">
        <v>2816.2833333333333</v>
      </c>
      <c r="G48" s="231">
        <v>2785.9666666666667</v>
      </c>
      <c r="H48" s="231">
        <v>2932.6666666666665</v>
      </c>
      <c r="I48" s="231">
        <v>2962.9833333333331</v>
      </c>
      <c r="J48" s="231">
        <v>3006.0166666666664</v>
      </c>
      <c r="K48" s="230">
        <v>2919.95</v>
      </c>
      <c r="L48" s="230">
        <v>2846.6</v>
      </c>
      <c r="M48" s="230">
        <v>10.806649999999999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246.95</v>
      </c>
      <c r="D49" s="231">
        <v>246.83333333333334</v>
      </c>
      <c r="E49" s="231">
        <v>244.26666666666668</v>
      </c>
      <c r="F49" s="231">
        <v>241.58333333333334</v>
      </c>
      <c r="G49" s="231">
        <v>239.01666666666668</v>
      </c>
      <c r="H49" s="231">
        <v>249.51666666666668</v>
      </c>
      <c r="I49" s="231">
        <v>252.08333333333334</v>
      </c>
      <c r="J49" s="231">
        <v>254.76666666666668</v>
      </c>
      <c r="K49" s="230">
        <v>249.4</v>
      </c>
      <c r="L49" s="230">
        <v>244.15</v>
      </c>
      <c r="M49" s="230">
        <v>1.71634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3188.35</v>
      </c>
      <c r="D50" s="231">
        <v>3177.85</v>
      </c>
      <c r="E50" s="231">
        <v>3155.7</v>
      </c>
      <c r="F50" s="231">
        <v>3123.0499999999997</v>
      </c>
      <c r="G50" s="231">
        <v>3100.8999999999996</v>
      </c>
      <c r="H50" s="231">
        <v>3210.5</v>
      </c>
      <c r="I50" s="231">
        <v>3232.6500000000005</v>
      </c>
      <c r="J50" s="231">
        <v>3265.3</v>
      </c>
      <c r="K50" s="230">
        <v>3200</v>
      </c>
      <c r="L50" s="230">
        <v>3145.2</v>
      </c>
      <c r="M50" s="230">
        <v>3.304E-2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1447.5</v>
      </c>
      <c r="D51" s="231">
        <v>1432.8166666666666</v>
      </c>
      <c r="E51" s="231">
        <v>1414.6833333333332</v>
      </c>
      <c r="F51" s="231">
        <v>1381.8666666666666</v>
      </c>
      <c r="G51" s="231">
        <v>1363.7333333333331</v>
      </c>
      <c r="H51" s="231">
        <v>1465.6333333333332</v>
      </c>
      <c r="I51" s="231">
        <v>1483.7666666666664</v>
      </c>
      <c r="J51" s="231">
        <v>1516.5833333333333</v>
      </c>
      <c r="K51" s="230">
        <v>1450.95</v>
      </c>
      <c r="L51" s="230">
        <v>1400</v>
      </c>
      <c r="M51" s="230">
        <v>3.6746699999999999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6871.6</v>
      </c>
      <c r="D52" s="231">
        <v>6927.1500000000005</v>
      </c>
      <c r="E52" s="231">
        <v>6714.4500000000007</v>
      </c>
      <c r="F52" s="231">
        <v>6557.3</v>
      </c>
      <c r="G52" s="231">
        <v>6344.6</v>
      </c>
      <c r="H52" s="231">
        <v>7084.3000000000011</v>
      </c>
      <c r="I52" s="231">
        <v>7297</v>
      </c>
      <c r="J52" s="231">
        <v>7454.1500000000015</v>
      </c>
      <c r="K52" s="230">
        <v>7139.85</v>
      </c>
      <c r="L52" s="230">
        <v>6770</v>
      </c>
      <c r="M52" s="230">
        <v>1.07161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617</v>
      </c>
      <c r="D53" s="231">
        <v>615.44999999999993</v>
      </c>
      <c r="E53" s="231">
        <v>607.64999999999986</v>
      </c>
      <c r="F53" s="231">
        <v>598.29999999999995</v>
      </c>
      <c r="G53" s="231">
        <v>590.49999999999989</v>
      </c>
      <c r="H53" s="231">
        <v>624.79999999999984</v>
      </c>
      <c r="I53" s="231">
        <v>632.5999999999998</v>
      </c>
      <c r="J53" s="231">
        <v>641.94999999999982</v>
      </c>
      <c r="K53" s="230">
        <v>623.25</v>
      </c>
      <c r="L53" s="230">
        <v>606.1</v>
      </c>
      <c r="M53" s="230">
        <v>22.40326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361.75</v>
      </c>
      <c r="D54" s="231">
        <v>362.7833333333333</v>
      </c>
      <c r="E54" s="231">
        <v>356.81666666666661</v>
      </c>
      <c r="F54" s="231">
        <v>351.88333333333333</v>
      </c>
      <c r="G54" s="231">
        <v>345.91666666666663</v>
      </c>
      <c r="H54" s="231">
        <v>367.71666666666658</v>
      </c>
      <c r="I54" s="231">
        <v>373.68333333333328</v>
      </c>
      <c r="J54" s="231">
        <v>378.61666666666656</v>
      </c>
      <c r="K54" s="230">
        <v>368.75</v>
      </c>
      <c r="L54" s="230">
        <v>357.85</v>
      </c>
      <c r="M54" s="230">
        <v>1.1775599999999999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3511.95</v>
      </c>
      <c r="D55" s="231">
        <v>3504.65</v>
      </c>
      <c r="E55" s="231">
        <v>3487.3</v>
      </c>
      <c r="F55" s="231">
        <v>3462.65</v>
      </c>
      <c r="G55" s="231">
        <v>3445.3</v>
      </c>
      <c r="H55" s="231">
        <v>3529.3</v>
      </c>
      <c r="I55" s="231">
        <v>3546.6499999999996</v>
      </c>
      <c r="J55" s="231">
        <v>3571.3</v>
      </c>
      <c r="K55" s="230">
        <v>3522</v>
      </c>
      <c r="L55" s="230">
        <v>3480</v>
      </c>
      <c r="M55" s="230">
        <v>2.2415600000000002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860</v>
      </c>
      <c r="D56" s="231">
        <v>867.9</v>
      </c>
      <c r="E56" s="231">
        <v>845.75</v>
      </c>
      <c r="F56" s="231">
        <v>831.5</v>
      </c>
      <c r="G56" s="231">
        <v>809.35</v>
      </c>
      <c r="H56" s="231">
        <v>882.15</v>
      </c>
      <c r="I56" s="231">
        <v>904.29999999999984</v>
      </c>
      <c r="J56" s="231">
        <v>918.55</v>
      </c>
      <c r="K56" s="230">
        <v>890.05</v>
      </c>
      <c r="L56" s="230">
        <v>853.65</v>
      </c>
      <c r="M56" s="230">
        <v>230.04116999999999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2373.15</v>
      </c>
      <c r="D57" s="231">
        <v>2373.3833333333332</v>
      </c>
      <c r="E57" s="231">
        <v>2351.7666666666664</v>
      </c>
      <c r="F57" s="231">
        <v>2330.3833333333332</v>
      </c>
      <c r="G57" s="231">
        <v>2308.7666666666664</v>
      </c>
      <c r="H57" s="231">
        <v>2394.7666666666664</v>
      </c>
      <c r="I57" s="231">
        <v>2416.3833333333332</v>
      </c>
      <c r="J57" s="231">
        <v>2437.7666666666664</v>
      </c>
      <c r="K57" s="230">
        <v>2395</v>
      </c>
      <c r="L57" s="230">
        <v>2352</v>
      </c>
      <c r="M57" s="230">
        <v>0.11451</v>
      </c>
      <c r="N57" s="1"/>
      <c r="O57" s="1"/>
    </row>
    <row r="58" spans="1:15" ht="12.75" customHeight="1">
      <c r="A58" s="30">
        <v>48</v>
      </c>
      <c r="B58" s="216" t="s">
        <v>877</v>
      </c>
      <c r="C58" s="230">
        <v>1216.75</v>
      </c>
      <c r="D58" s="231">
        <v>1211.5833333333333</v>
      </c>
      <c r="E58" s="231">
        <v>1191.1666666666665</v>
      </c>
      <c r="F58" s="231">
        <v>1165.5833333333333</v>
      </c>
      <c r="G58" s="231">
        <v>1145.1666666666665</v>
      </c>
      <c r="H58" s="231">
        <v>1237.1666666666665</v>
      </c>
      <c r="I58" s="231">
        <v>1257.583333333333</v>
      </c>
      <c r="J58" s="231">
        <v>1283.1666666666665</v>
      </c>
      <c r="K58" s="230">
        <v>1232</v>
      </c>
      <c r="L58" s="230">
        <v>1186</v>
      </c>
      <c r="M58" s="230">
        <v>1.39116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522.9</v>
      </c>
      <c r="D59" s="231">
        <v>522.69999999999993</v>
      </c>
      <c r="E59" s="231">
        <v>516.19999999999982</v>
      </c>
      <c r="F59" s="231">
        <v>509.49999999999989</v>
      </c>
      <c r="G59" s="231">
        <v>502.99999999999977</v>
      </c>
      <c r="H59" s="231">
        <v>529.39999999999986</v>
      </c>
      <c r="I59" s="231">
        <v>535.90000000000009</v>
      </c>
      <c r="J59" s="231">
        <v>542.59999999999991</v>
      </c>
      <c r="K59" s="230">
        <v>529.20000000000005</v>
      </c>
      <c r="L59" s="230">
        <v>516</v>
      </c>
      <c r="M59" s="230">
        <v>15.77904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4431.95</v>
      </c>
      <c r="D60" s="231">
        <v>4420.5666666666666</v>
      </c>
      <c r="E60" s="231">
        <v>4401.4333333333334</v>
      </c>
      <c r="F60" s="231">
        <v>4370.916666666667</v>
      </c>
      <c r="G60" s="231">
        <v>4351.7833333333338</v>
      </c>
      <c r="H60" s="231">
        <v>4451.083333333333</v>
      </c>
      <c r="I60" s="231">
        <v>4470.2166666666662</v>
      </c>
      <c r="J60" s="231">
        <v>4500.7333333333327</v>
      </c>
      <c r="K60" s="230">
        <v>4439.7</v>
      </c>
      <c r="L60" s="230">
        <v>4390.05</v>
      </c>
      <c r="M60" s="230">
        <v>4.57064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1098</v>
      </c>
      <c r="D61" s="231">
        <v>1096</v>
      </c>
      <c r="E61" s="231">
        <v>1087</v>
      </c>
      <c r="F61" s="231">
        <v>1076</v>
      </c>
      <c r="G61" s="231">
        <v>1067</v>
      </c>
      <c r="H61" s="231">
        <v>1107</v>
      </c>
      <c r="I61" s="231">
        <v>1116</v>
      </c>
      <c r="J61" s="231">
        <v>1127</v>
      </c>
      <c r="K61" s="230">
        <v>1105</v>
      </c>
      <c r="L61" s="230">
        <v>1085</v>
      </c>
      <c r="M61" s="230">
        <v>0.43432999999999999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6280.1</v>
      </c>
      <c r="D62" s="231">
        <v>6229.0333333333328</v>
      </c>
      <c r="E62" s="231">
        <v>6162.0666666666657</v>
      </c>
      <c r="F62" s="231">
        <v>6044.0333333333328</v>
      </c>
      <c r="G62" s="231">
        <v>5977.0666666666657</v>
      </c>
      <c r="H62" s="231">
        <v>6347.0666666666657</v>
      </c>
      <c r="I62" s="231">
        <v>6414.0333333333328</v>
      </c>
      <c r="J62" s="231">
        <v>6532.0666666666657</v>
      </c>
      <c r="K62" s="230">
        <v>6296</v>
      </c>
      <c r="L62" s="230">
        <v>6111</v>
      </c>
      <c r="M62" s="230">
        <v>14.89668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1354.65</v>
      </c>
      <c r="D63" s="231">
        <v>1347.4666666666669</v>
      </c>
      <c r="E63" s="231">
        <v>1325.9833333333338</v>
      </c>
      <c r="F63" s="231">
        <v>1297.3166666666668</v>
      </c>
      <c r="G63" s="231">
        <v>1275.8333333333337</v>
      </c>
      <c r="H63" s="231">
        <v>1376.1333333333339</v>
      </c>
      <c r="I63" s="231">
        <v>1397.616666666667</v>
      </c>
      <c r="J63" s="231">
        <v>1426.283333333334</v>
      </c>
      <c r="K63" s="230">
        <v>1368.95</v>
      </c>
      <c r="L63" s="230">
        <v>1318.8</v>
      </c>
      <c r="M63" s="230">
        <v>33.761859999999999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6847.95</v>
      </c>
      <c r="D64" s="231">
        <v>6797.25</v>
      </c>
      <c r="E64" s="231">
        <v>6649.5</v>
      </c>
      <c r="F64" s="231">
        <v>6451.05</v>
      </c>
      <c r="G64" s="231">
        <v>6303.3</v>
      </c>
      <c r="H64" s="231">
        <v>6995.7</v>
      </c>
      <c r="I64" s="231">
        <v>7143.45</v>
      </c>
      <c r="J64" s="231">
        <v>7341.9</v>
      </c>
      <c r="K64" s="230">
        <v>6945</v>
      </c>
      <c r="L64" s="230">
        <v>6598.8</v>
      </c>
      <c r="M64" s="230">
        <v>0.57755999999999996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2100.3000000000002</v>
      </c>
      <c r="D65" s="231">
        <v>2106.3333333333335</v>
      </c>
      <c r="E65" s="231">
        <v>2084.5166666666669</v>
      </c>
      <c r="F65" s="231">
        <v>2068.7333333333336</v>
      </c>
      <c r="G65" s="231">
        <v>2046.916666666667</v>
      </c>
      <c r="H65" s="231">
        <v>2122.1166666666668</v>
      </c>
      <c r="I65" s="231">
        <v>2143.9333333333334</v>
      </c>
      <c r="J65" s="231">
        <v>2159.7166666666667</v>
      </c>
      <c r="K65" s="230">
        <v>2128.15</v>
      </c>
      <c r="L65" s="230">
        <v>2090.5500000000002</v>
      </c>
      <c r="M65" s="230">
        <v>0.67995000000000005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2084.25</v>
      </c>
      <c r="D66" s="231">
        <v>2081.2333333333336</v>
      </c>
      <c r="E66" s="231">
        <v>2070.166666666667</v>
      </c>
      <c r="F66" s="231">
        <v>2056.0833333333335</v>
      </c>
      <c r="G66" s="231">
        <v>2045.0166666666669</v>
      </c>
      <c r="H66" s="231">
        <v>2095.3166666666671</v>
      </c>
      <c r="I66" s="231">
        <v>2106.3833333333337</v>
      </c>
      <c r="J66" s="231">
        <v>2120.4666666666672</v>
      </c>
      <c r="K66" s="230">
        <v>2092.3000000000002</v>
      </c>
      <c r="L66" s="230">
        <v>2067.15</v>
      </c>
      <c r="M66" s="230">
        <v>1.46522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415.5</v>
      </c>
      <c r="D67" s="231">
        <v>417.18333333333339</v>
      </c>
      <c r="E67" s="231">
        <v>410.9166666666668</v>
      </c>
      <c r="F67" s="231">
        <v>406.33333333333343</v>
      </c>
      <c r="G67" s="231">
        <v>400.06666666666683</v>
      </c>
      <c r="H67" s="231">
        <v>421.76666666666677</v>
      </c>
      <c r="I67" s="231">
        <v>428.03333333333342</v>
      </c>
      <c r="J67" s="231">
        <v>432.61666666666673</v>
      </c>
      <c r="K67" s="230">
        <v>423.45</v>
      </c>
      <c r="L67" s="230">
        <v>412.6</v>
      </c>
      <c r="M67" s="230">
        <v>12.700670000000001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229.3</v>
      </c>
      <c r="D68" s="231">
        <v>228.85</v>
      </c>
      <c r="E68" s="231">
        <v>227.1</v>
      </c>
      <c r="F68" s="231">
        <v>224.9</v>
      </c>
      <c r="G68" s="231">
        <v>223.15</v>
      </c>
      <c r="H68" s="231">
        <v>231.04999999999998</v>
      </c>
      <c r="I68" s="231">
        <v>232.79999999999998</v>
      </c>
      <c r="J68" s="231">
        <v>234.99999999999997</v>
      </c>
      <c r="K68" s="230">
        <v>230.6</v>
      </c>
      <c r="L68" s="230">
        <v>226.65</v>
      </c>
      <c r="M68" s="230">
        <v>46.989960000000004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187.75</v>
      </c>
      <c r="D69" s="231">
        <v>187.25</v>
      </c>
      <c r="E69" s="231">
        <v>186</v>
      </c>
      <c r="F69" s="231">
        <v>184.25</v>
      </c>
      <c r="G69" s="231">
        <v>183</v>
      </c>
      <c r="H69" s="231">
        <v>189</v>
      </c>
      <c r="I69" s="231">
        <v>190.25</v>
      </c>
      <c r="J69" s="231">
        <v>192</v>
      </c>
      <c r="K69" s="230">
        <v>188.5</v>
      </c>
      <c r="L69" s="230">
        <v>185.5</v>
      </c>
      <c r="M69" s="230">
        <v>164.56548000000001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84</v>
      </c>
      <c r="D70" s="231">
        <v>83.399999999999991</v>
      </c>
      <c r="E70" s="231">
        <v>82.299999999999983</v>
      </c>
      <c r="F70" s="231">
        <v>80.599999999999994</v>
      </c>
      <c r="G70" s="231">
        <v>79.499999999999986</v>
      </c>
      <c r="H70" s="231">
        <v>85.09999999999998</v>
      </c>
      <c r="I70" s="231">
        <v>86.199999999999974</v>
      </c>
      <c r="J70" s="231">
        <v>87.899999999999977</v>
      </c>
      <c r="K70" s="230">
        <v>84.5</v>
      </c>
      <c r="L70" s="230">
        <v>81.7</v>
      </c>
      <c r="M70" s="230">
        <v>171.97134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30.2</v>
      </c>
      <c r="D71" s="231">
        <v>30.099999999999998</v>
      </c>
      <c r="E71" s="231">
        <v>29.799999999999997</v>
      </c>
      <c r="F71" s="231">
        <v>29.4</v>
      </c>
      <c r="G71" s="231">
        <v>29.099999999999998</v>
      </c>
      <c r="H71" s="231">
        <v>30.499999999999996</v>
      </c>
      <c r="I71" s="231">
        <v>30.8</v>
      </c>
      <c r="J71" s="231">
        <v>31.199999999999996</v>
      </c>
      <c r="K71" s="230">
        <v>30.4</v>
      </c>
      <c r="L71" s="230">
        <v>29.7</v>
      </c>
      <c r="M71" s="230">
        <v>235.32982999999999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1474.65</v>
      </c>
      <c r="D72" s="231">
        <v>1474.4833333333336</v>
      </c>
      <c r="E72" s="231">
        <v>1466.7666666666671</v>
      </c>
      <c r="F72" s="231">
        <v>1458.8833333333334</v>
      </c>
      <c r="G72" s="231">
        <v>1451.166666666667</v>
      </c>
      <c r="H72" s="231">
        <v>1482.3666666666672</v>
      </c>
      <c r="I72" s="231">
        <v>1490.0833333333335</v>
      </c>
      <c r="J72" s="231">
        <v>1497.9666666666674</v>
      </c>
      <c r="K72" s="230">
        <v>1482.2</v>
      </c>
      <c r="L72" s="230">
        <v>1466.6</v>
      </c>
      <c r="M72" s="230">
        <v>1.75125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4140.8999999999996</v>
      </c>
      <c r="D73" s="231">
        <v>4131.9666666666662</v>
      </c>
      <c r="E73" s="231">
        <v>4088.9333333333325</v>
      </c>
      <c r="F73" s="231">
        <v>4036.9666666666662</v>
      </c>
      <c r="G73" s="231">
        <v>3993.9333333333325</v>
      </c>
      <c r="H73" s="231">
        <v>4183.9333333333325</v>
      </c>
      <c r="I73" s="231">
        <v>4226.9666666666672</v>
      </c>
      <c r="J73" s="231">
        <v>4278.9333333333325</v>
      </c>
      <c r="K73" s="230">
        <v>4175</v>
      </c>
      <c r="L73" s="230">
        <v>4080</v>
      </c>
      <c r="M73" s="230">
        <v>6.1620000000000001E-2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610.35</v>
      </c>
      <c r="D74" s="231">
        <v>605.9666666666667</v>
      </c>
      <c r="E74" s="231">
        <v>600.03333333333342</v>
      </c>
      <c r="F74" s="231">
        <v>589.7166666666667</v>
      </c>
      <c r="G74" s="231">
        <v>583.78333333333342</v>
      </c>
      <c r="H74" s="231">
        <v>616.28333333333342</v>
      </c>
      <c r="I74" s="231">
        <v>622.21666666666681</v>
      </c>
      <c r="J74" s="231">
        <v>632.53333333333342</v>
      </c>
      <c r="K74" s="230">
        <v>611.9</v>
      </c>
      <c r="L74" s="230">
        <v>595.65</v>
      </c>
      <c r="M74" s="230">
        <v>6.1055799999999998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1005.3</v>
      </c>
      <c r="D75" s="231">
        <v>1007.0666666666666</v>
      </c>
      <c r="E75" s="231">
        <v>995.23333333333323</v>
      </c>
      <c r="F75" s="231">
        <v>985.16666666666663</v>
      </c>
      <c r="G75" s="231">
        <v>973.33333333333326</v>
      </c>
      <c r="H75" s="231">
        <v>1017.1333333333332</v>
      </c>
      <c r="I75" s="231">
        <v>1028.9666666666667</v>
      </c>
      <c r="J75" s="231">
        <v>1039.0333333333333</v>
      </c>
      <c r="K75" s="230">
        <v>1018.9</v>
      </c>
      <c r="L75" s="230">
        <v>997</v>
      </c>
      <c r="M75" s="230">
        <v>4.4298299999999999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103.3</v>
      </c>
      <c r="D76" s="231">
        <v>102.66666666666667</v>
      </c>
      <c r="E76" s="231">
        <v>101.88333333333334</v>
      </c>
      <c r="F76" s="231">
        <v>100.46666666666667</v>
      </c>
      <c r="G76" s="231">
        <v>99.683333333333337</v>
      </c>
      <c r="H76" s="231">
        <v>104.08333333333334</v>
      </c>
      <c r="I76" s="231">
        <v>104.86666666666667</v>
      </c>
      <c r="J76" s="231">
        <v>106.28333333333335</v>
      </c>
      <c r="K76" s="230">
        <v>103.45</v>
      </c>
      <c r="L76" s="230">
        <v>101.25</v>
      </c>
      <c r="M76" s="230">
        <v>118.12226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801.35</v>
      </c>
      <c r="D77" s="231">
        <v>798.2166666666667</v>
      </c>
      <c r="E77" s="231">
        <v>792.63333333333344</v>
      </c>
      <c r="F77" s="231">
        <v>783.91666666666674</v>
      </c>
      <c r="G77" s="231">
        <v>778.33333333333348</v>
      </c>
      <c r="H77" s="231">
        <v>806.93333333333339</v>
      </c>
      <c r="I77" s="231">
        <v>812.51666666666665</v>
      </c>
      <c r="J77" s="231">
        <v>821.23333333333335</v>
      </c>
      <c r="K77" s="230">
        <v>803.8</v>
      </c>
      <c r="L77" s="230">
        <v>789.5</v>
      </c>
      <c r="M77" s="230">
        <v>9.0674600000000005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78.400000000000006</v>
      </c>
      <c r="D78" s="231">
        <v>78.2</v>
      </c>
      <c r="E78" s="231">
        <v>77.75</v>
      </c>
      <c r="F78" s="231">
        <v>77.099999999999994</v>
      </c>
      <c r="G78" s="231">
        <v>76.649999999999991</v>
      </c>
      <c r="H78" s="231">
        <v>78.850000000000009</v>
      </c>
      <c r="I78" s="231">
        <v>79.300000000000026</v>
      </c>
      <c r="J78" s="231">
        <v>79.950000000000017</v>
      </c>
      <c r="K78" s="230">
        <v>78.650000000000006</v>
      </c>
      <c r="L78" s="230">
        <v>77.55</v>
      </c>
      <c r="M78" s="230">
        <v>142.54948999999999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357.6</v>
      </c>
      <c r="D79" s="231">
        <v>356.11666666666673</v>
      </c>
      <c r="E79" s="231">
        <v>353.93333333333345</v>
      </c>
      <c r="F79" s="231">
        <v>350.26666666666671</v>
      </c>
      <c r="G79" s="231">
        <v>348.08333333333343</v>
      </c>
      <c r="H79" s="231">
        <v>359.78333333333347</v>
      </c>
      <c r="I79" s="231">
        <v>361.96666666666675</v>
      </c>
      <c r="J79" s="231">
        <v>365.6333333333335</v>
      </c>
      <c r="K79" s="230">
        <v>358.3</v>
      </c>
      <c r="L79" s="230">
        <v>352.45</v>
      </c>
      <c r="M79" s="230">
        <v>33.714680000000001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9933.7999999999993</v>
      </c>
      <c r="D80" s="231">
        <v>9926.9666666666653</v>
      </c>
      <c r="E80" s="231">
        <v>9855.1333333333314</v>
      </c>
      <c r="F80" s="231">
        <v>9776.4666666666653</v>
      </c>
      <c r="G80" s="231">
        <v>9704.6333333333314</v>
      </c>
      <c r="H80" s="231">
        <v>10005.633333333331</v>
      </c>
      <c r="I80" s="231">
        <v>10077.466666666664</v>
      </c>
      <c r="J80" s="231">
        <v>10156.133333333331</v>
      </c>
      <c r="K80" s="230">
        <v>9998.7999999999993</v>
      </c>
      <c r="L80" s="230">
        <v>9848.2999999999993</v>
      </c>
      <c r="M80" s="230">
        <v>5.1000000000000004E-3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799.3</v>
      </c>
      <c r="D81" s="231">
        <v>796.18333333333339</v>
      </c>
      <c r="E81" s="231">
        <v>790.31666666666683</v>
      </c>
      <c r="F81" s="231">
        <v>781.33333333333348</v>
      </c>
      <c r="G81" s="231">
        <v>775.46666666666692</v>
      </c>
      <c r="H81" s="231">
        <v>805.16666666666674</v>
      </c>
      <c r="I81" s="231">
        <v>811.0333333333333</v>
      </c>
      <c r="J81" s="231">
        <v>820.01666666666665</v>
      </c>
      <c r="K81" s="230">
        <v>802.05</v>
      </c>
      <c r="L81" s="230">
        <v>787.2</v>
      </c>
      <c r="M81" s="230">
        <v>65.726560000000006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232.55</v>
      </c>
      <c r="D82" s="231">
        <v>231.98333333333335</v>
      </c>
      <c r="E82" s="231">
        <v>229.9666666666667</v>
      </c>
      <c r="F82" s="231">
        <v>227.38333333333335</v>
      </c>
      <c r="G82" s="231">
        <v>225.3666666666667</v>
      </c>
      <c r="H82" s="231">
        <v>234.56666666666669</v>
      </c>
      <c r="I82" s="231">
        <v>236.58333333333334</v>
      </c>
      <c r="J82" s="231">
        <v>239.16666666666669</v>
      </c>
      <c r="K82" s="230">
        <v>234</v>
      </c>
      <c r="L82" s="230">
        <v>229.4</v>
      </c>
      <c r="M82" s="230">
        <v>38.53989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916.55</v>
      </c>
      <c r="D83" s="231">
        <v>913.73333333333323</v>
      </c>
      <c r="E83" s="231">
        <v>904.81666666666649</v>
      </c>
      <c r="F83" s="231">
        <v>893.08333333333326</v>
      </c>
      <c r="G83" s="231">
        <v>884.16666666666652</v>
      </c>
      <c r="H83" s="231">
        <v>925.46666666666647</v>
      </c>
      <c r="I83" s="231">
        <v>934.38333333333321</v>
      </c>
      <c r="J83" s="231">
        <v>946.11666666666645</v>
      </c>
      <c r="K83" s="230">
        <v>922.65</v>
      </c>
      <c r="L83" s="230">
        <v>902</v>
      </c>
      <c r="M83" s="230">
        <v>1.0783400000000001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272.95</v>
      </c>
      <c r="D84" s="231">
        <v>274.08333333333331</v>
      </c>
      <c r="E84" s="231">
        <v>270.21666666666664</v>
      </c>
      <c r="F84" s="231">
        <v>267.48333333333335</v>
      </c>
      <c r="G84" s="231">
        <v>263.61666666666667</v>
      </c>
      <c r="H84" s="231">
        <v>276.81666666666661</v>
      </c>
      <c r="I84" s="231">
        <v>280.68333333333328</v>
      </c>
      <c r="J84" s="231">
        <v>283.41666666666657</v>
      </c>
      <c r="K84" s="230">
        <v>277.95</v>
      </c>
      <c r="L84" s="230">
        <v>271.35000000000002</v>
      </c>
      <c r="M84" s="230">
        <v>21.99682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5941.05</v>
      </c>
      <c r="D85" s="231">
        <v>5943.2333333333336</v>
      </c>
      <c r="E85" s="231">
        <v>5898.8166666666675</v>
      </c>
      <c r="F85" s="231">
        <v>5856.5833333333339</v>
      </c>
      <c r="G85" s="231">
        <v>5812.1666666666679</v>
      </c>
      <c r="H85" s="231">
        <v>5985.4666666666672</v>
      </c>
      <c r="I85" s="231">
        <v>6029.8833333333332</v>
      </c>
      <c r="J85" s="231">
        <v>6072.1166666666668</v>
      </c>
      <c r="K85" s="230">
        <v>5987.65</v>
      </c>
      <c r="L85" s="230">
        <v>5901</v>
      </c>
      <c r="M85" s="230">
        <v>0.16541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1480.2</v>
      </c>
      <c r="D86" s="231">
        <v>1464.25</v>
      </c>
      <c r="E86" s="231">
        <v>1435</v>
      </c>
      <c r="F86" s="231">
        <v>1389.8</v>
      </c>
      <c r="G86" s="231">
        <v>1360.55</v>
      </c>
      <c r="H86" s="231">
        <v>1509.45</v>
      </c>
      <c r="I86" s="231">
        <v>1538.7</v>
      </c>
      <c r="J86" s="231">
        <v>1583.9</v>
      </c>
      <c r="K86" s="230">
        <v>1493.5</v>
      </c>
      <c r="L86" s="230">
        <v>1419.05</v>
      </c>
      <c r="M86" s="230">
        <v>1.6675500000000001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1037.05</v>
      </c>
      <c r="D87" s="231">
        <v>1033.6833333333334</v>
      </c>
      <c r="E87" s="231">
        <v>1023.3666666666668</v>
      </c>
      <c r="F87" s="231">
        <v>1009.6833333333334</v>
      </c>
      <c r="G87" s="231">
        <v>999.36666666666679</v>
      </c>
      <c r="H87" s="231">
        <v>1047.3666666666668</v>
      </c>
      <c r="I87" s="231">
        <v>1057.6833333333334</v>
      </c>
      <c r="J87" s="231">
        <v>1071.3666666666668</v>
      </c>
      <c r="K87" s="230">
        <v>1044</v>
      </c>
      <c r="L87" s="230">
        <v>1020</v>
      </c>
      <c r="M87" s="230">
        <v>1.1601699999999999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511.5</v>
      </c>
      <c r="D88" s="231">
        <v>512.73333333333335</v>
      </c>
      <c r="E88" s="231">
        <v>505.76666666666665</v>
      </c>
      <c r="F88" s="231">
        <v>500.0333333333333</v>
      </c>
      <c r="G88" s="231">
        <v>493.06666666666661</v>
      </c>
      <c r="H88" s="231">
        <v>518.4666666666667</v>
      </c>
      <c r="I88" s="231">
        <v>525.43333333333339</v>
      </c>
      <c r="J88" s="231">
        <v>531.16666666666674</v>
      </c>
      <c r="K88" s="230">
        <v>519.70000000000005</v>
      </c>
      <c r="L88" s="230">
        <v>507</v>
      </c>
      <c r="M88" s="230">
        <v>4.4235800000000003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19371.849999999999</v>
      </c>
      <c r="D89" s="231">
        <v>19318.666666666668</v>
      </c>
      <c r="E89" s="231">
        <v>19212.383333333335</v>
      </c>
      <c r="F89" s="231">
        <v>19052.916666666668</v>
      </c>
      <c r="G89" s="231">
        <v>18946.633333333335</v>
      </c>
      <c r="H89" s="231">
        <v>19478.133333333335</v>
      </c>
      <c r="I89" s="231">
        <v>19584.416666666668</v>
      </c>
      <c r="J89" s="231">
        <v>19743.883333333335</v>
      </c>
      <c r="K89" s="230">
        <v>19424.95</v>
      </c>
      <c r="L89" s="230">
        <v>19159.2</v>
      </c>
      <c r="M89" s="230">
        <v>0.24307999999999999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501.9</v>
      </c>
      <c r="D90" s="231">
        <v>501.25</v>
      </c>
      <c r="E90" s="231">
        <v>495.5</v>
      </c>
      <c r="F90" s="231">
        <v>489.1</v>
      </c>
      <c r="G90" s="231">
        <v>483.35</v>
      </c>
      <c r="H90" s="231">
        <v>507.65</v>
      </c>
      <c r="I90" s="231">
        <v>513.4</v>
      </c>
      <c r="J90" s="231">
        <v>519.79999999999995</v>
      </c>
      <c r="K90" s="230">
        <v>507</v>
      </c>
      <c r="L90" s="230">
        <v>494.85</v>
      </c>
      <c r="M90" s="230">
        <v>1.2070700000000001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9.35</v>
      </c>
      <c r="D91" s="231">
        <v>9.4833333333333343</v>
      </c>
      <c r="E91" s="231">
        <v>9.2166666666666686</v>
      </c>
      <c r="F91" s="231">
        <v>9.0833333333333339</v>
      </c>
      <c r="G91" s="231">
        <v>8.8166666666666682</v>
      </c>
      <c r="H91" s="231">
        <v>9.6166666666666689</v>
      </c>
      <c r="I91" s="231">
        <v>9.8833333333333346</v>
      </c>
      <c r="J91" s="231">
        <v>10.016666666666669</v>
      </c>
      <c r="K91" s="230">
        <v>9.75</v>
      </c>
      <c r="L91" s="230">
        <v>9.35</v>
      </c>
      <c r="M91" s="230">
        <v>273.65771999999998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4553.55</v>
      </c>
      <c r="D92" s="231">
        <v>4509.0166666666673</v>
      </c>
      <c r="E92" s="231">
        <v>4453.1833333333343</v>
      </c>
      <c r="F92" s="231">
        <v>4352.8166666666666</v>
      </c>
      <c r="G92" s="231">
        <v>4296.9833333333336</v>
      </c>
      <c r="H92" s="231">
        <v>4609.383333333335</v>
      </c>
      <c r="I92" s="231">
        <v>4665.216666666669</v>
      </c>
      <c r="J92" s="231">
        <v>4765.5833333333358</v>
      </c>
      <c r="K92" s="230">
        <v>4564.8500000000004</v>
      </c>
      <c r="L92" s="230">
        <v>4408.6499999999996</v>
      </c>
      <c r="M92" s="230">
        <v>4.8293900000000001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1098.2</v>
      </c>
      <c r="D93" s="231">
        <v>1090.25</v>
      </c>
      <c r="E93" s="231">
        <v>1062.5</v>
      </c>
      <c r="F93" s="231">
        <v>1026.8</v>
      </c>
      <c r="G93" s="231">
        <v>999.05</v>
      </c>
      <c r="H93" s="231">
        <v>1125.95</v>
      </c>
      <c r="I93" s="231">
        <v>1153.7</v>
      </c>
      <c r="J93" s="231">
        <v>1189.4000000000001</v>
      </c>
      <c r="K93" s="230">
        <v>1118</v>
      </c>
      <c r="L93" s="230">
        <v>1054.55</v>
      </c>
      <c r="M93" s="230">
        <v>3.5318999999999998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602.25</v>
      </c>
      <c r="D94" s="231">
        <v>602.08333333333337</v>
      </c>
      <c r="E94" s="231">
        <v>596.16666666666674</v>
      </c>
      <c r="F94" s="231">
        <v>590.08333333333337</v>
      </c>
      <c r="G94" s="231">
        <v>584.16666666666674</v>
      </c>
      <c r="H94" s="231">
        <v>608.16666666666674</v>
      </c>
      <c r="I94" s="231">
        <v>614.08333333333348</v>
      </c>
      <c r="J94" s="231">
        <v>620.16666666666674</v>
      </c>
      <c r="K94" s="230">
        <v>608</v>
      </c>
      <c r="L94" s="230">
        <v>596</v>
      </c>
      <c r="M94" s="230">
        <v>2.0524499999999999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68.5</v>
      </c>
      <c r="D95" s="231">
        <v>69.216666666666669</v>
      </c>
      <c r="E95" s="231">
        <v>67.533333333333331</v>
      </c>
      <c r="F95" s="231">
        <v>66.566666666666663</v>
      </c>
      <c r="G95" s="231">
        <v>64.883333333333326</v>
      </c>
      <c r="H95" s="231">
        <v>70.183333333333337</v>
      </c>
      <c r="I95" s="231">
        <v>71.866666666666674</v>
      </c>
      <c r="J95" s="231">
        <v>72.833333333333343</v>
      </c>
      <c r="K95" s="230">
        <v>70.900000000000006</v>
      </c>
      <c r="L95" s="230">
        <v>68.25</v>
      </c>
      <c r="M95" s="230">
        <v>77.954480000000004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308.85000000000002</v>
      </c>
      <c r="D96" s="231">
        <v>307.81666666666666</v>
      </c>
      <c r="E96" s="231">
        <v>304.83333333333331</v>
      </c>
      <c r="F96" s="231">
        <v>300.81666666666666</v>
      </c>
      <c r="G96" s="231">
        <v>297.83333333333331</v>
      </c>
      <c r="H96" s="231">
        <v>311.83333333333331</v>
      </c>
      <c r="I96" s="231">
        <v>314.81666666666666</v>
      </c>
      <c r="J96" s="231">
        <v>318.83333333333331</v>
      </c>
      <c r="K96" s="230">
        <v>310.8</v>
      </c>
      <c r="L96" s="230">
        <v>303.8</v>
      </c>
      <c r="M96" s="230">
        <v>11.89908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3599.2</v>
      </c>
      <c r="D97" s="231">
        <v>3529.5833333333335</v>
      </c>
      <c r="E97" s="231">
        <v>3431.2166666666672</v>
      </c>
      <c r="F97" s="231">
        <v>3263.2333333333336</v>
      </c>
      <c r="G97" s="231">
        <v>3164.8666666666672</v>
      </c>
      <c r="H97" s="231">
        <v>3697.5666666666671</v>
      </c>
      <c r="I97" s="231">
        <v>3795.9333333333329</v>
      </c>
      <c r="J97" s="231">
        <v>3963.916666666667</v>
      </c>
      <c r="K97" s="230">
        <v>3627.95</v>
      </c>
      <c r="L97" s="230">
        <v>3361.6</v>
      </c>
      <c r="M97" s="230">
        <v>0.71821999999999997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279.5</v>
      </c>
      <c r="D98" s="231">
        <v>283.10000000000002</v>
      </c>
      <c r="E98" s="231">
        <v>268.50000000000006</v>
      </c>
      <c r="F98" s="231">
        <v>257.50000000000006</v>
      </c>
      <c r="G98" s="231">
        <v>242.90000000000009</v>
      </c>
      <c r="H98" s="231">
        <v>294.10000000000002</v>
      </c>
      <c r="I98" s="231">
        <v>308.69999999999993</v>
      </c>
      <c r="J98" s="231">
        <v>319.7</v>
      </c>
      <c r="K98" s="230">
        <v>297.7</v>
      </c>
      <c r="L98" s="230">
        <v>272.10000000000002</v>
      </c>
      <c r="M98" s="230">
        <v>25.194500000000001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356.45</v>
      </c>
      <c r="D99" s="231">
        <v>356.51666666666671</v>
      </c>
      <c r="E99" s="231">
        <v>354.53333333333342</v>
      </c>
      <c r="F99" s="231">
        <v>352.61666666666673</v>
      </c>
      <c r="G99" s="231">
        <v>350.63333333333344</v>
      </c>
      <c r="H99" s="231">
        <v>358.43333333333339</v>
      </c>
      <c r="I99" s="231">
        <v>360.41666666666663</v>
      </c>
      <c r="J99" s="231">
        <v>362.33333333333337</v>
      </c>
      <c r="K99" s="230">
        <v>358.5</v>
      </c>
      <c r="L99" s="230">
        <v>354.6</v>
      </c>
      <c r="M99" s="230">
        <v>2.1696399999999998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616.70000000000005</v>
      </c>
      <c r="D100" s="231">
        <v>612.80000000000007</v>
      </c>
      <c r="E100" s="231">
        <v>600.60000000000014</v>
      </c>
      <c r="F100" s="231">
        <v>584.50000000000011</v>
      </c>
      <c r="G100" s="231">
        <v>572.30000000000018</v>
      </c>
      <c r="H100" s="231">
        <v>628.90000000000009</v>
      </c>
      <c r="I100" s="231">
        <v>641.10000000000014</v>
      </c>
      <c r="J100" s="231">
        <v>657.2</v>
      </c>
      <c r="K100" s="230">
        <v>625</v>
      </c>
      <c r="L100" s="230">
        <v>596.70000000000005</v>
      </c>
      <c r="M100" s="230">
        <v>16.016169999999999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317.45</v>
      </c>
      <c r="D101" s="231">
        <v>315.01666666666665</v>
      </c>
      <c r="E101" s="231">
        <v>311.93333333333328</v>
      </c>
      <c r="F101" s="231">
        <v>306.41666666666663</v>
      </c>
      <c r="G101" s="231">
        <v>303.33333333333326</v>
      </c>
      <c r="H101" s="231">
        <v>320.5333333333333</v>
      </c>
      <c r="I101" s="231">
        <v>323.61666666666667</v>
      </c>
      <c r="J101" s="231">
        <v>329.13333333333333</v>
      </c>
      <c r="K101" s="230">
        <v>318.10000000000002</v>
      </c>
      <c r="L101" s="230">
        <v>309.5</v>
      </c>
      <c r="M101" s="230">
        <v>69.942970000000003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678.3</v>
      </c>
      <c r="D102" s="231">
        <v>676.08333333333337</v>
      </c>
      <c r="E102" s="231">
        <v>669.2166666666667</v>
      </c>
      <c r="F102" s="231">
        <v>660.13333333333333</v>
      </c>
      <c r="G102" s="231">
        <v>653.26666666666665</v>
      </c>
      <c r="H102" s="231">
        <v>685.16666666666674</v>
      </c>
      <c r="I102" s="231">
        <v>692.0333333333333</v>
      </c>
      <c r="J102" s="231">
        <v>701.11666666666679</v>
      </c>
      <c r="K102" s="230">
        <v>682.95</v>
      </c>
      <c r="L102" s="230">
        <v>667</v>
      </c>
      <c r="M102" s="230">
        <v>0.65154999999999996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658.95</v>
      </c>
      <c r="D103" s="231">
        <v>657.36666666666667</v>
      </c>
      <c r="E103" s="231">
        <v>654.23333333333335</v>
      </c>
      <c r="F103" s="231">
        <v>649.51666666666665</v>
      </c>
      <c r="G103" s="231">
        <v>646.38333333333333</v>
      </c>
      <c r="H103" s="231">
        <v>662.08333333333337</v>
      </c>
      <c r="I103" s="231">
        <v>665.21666666666681</v>
      </c>
      <c r="J103" s="231">
        <v>669.93333333333339</v>
      </c>
      <c r="K103" s="230">
        <v>660.5</v>
      </c>
      <c r="L103" s="230">
        <v>652.65</v>
      </c>
      <c r="M103" s="230">
        <v>1.09874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1077.3</v>
      </c>
      <c r="D104" s="231">
        <v>1068.8</v>
      </c>
      <c r="E104" s="231">
        <v>1055.5999999999999</v>
      </c>
      <c r="F104" s="231">
        <v>1033.8999999999999</v>
      </c>
      <c r="G104" s="231">
        <v>1020.6999999999998</v>
      </c>
      <c r="H104" s="231">
        <v>1090.5</v>
      </c>
      <c r="I104" s="231">
        <v>1103.7000000000003</v>
      </c>
      <c r="J104" s="231">
        <v>1125.4000000000001</v>
      </c>
      <c r="K104" s="230">
        <v>1082</v>
      </c>
      <c r="L104" s="230">
        <v>1047.0999999999999</v>
      </c>
      <c r="M104" s="230">
        <v>0.68742999999999999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119.85</v>
      </c>
      <c r="D105" s="231">
        <v>119.48333333333333</v>
      </c>
      <c r="E105" s="231">
        <v>118.96666666666667</v>
      </c>
      <c r="F105" s="231">
        <v>118.08333333333333</v>
      </c>
      <c r="G105" s="231">
        <v>117.56666666666666</v>
      </c>
      <c r="H105" s="231">
        <v>120.36666666666667</v>
      </c>
      <c r="I105" s="231">
        <v>120.88333333333335</v>
      </c>
      <c r="J105" s="231">
        <v>121.76666666666668</v>
      </c>
      <c r="K105" s="230">
        <v>120</v>
      </c>
      <c r="L105" s="230">
        <v>118.6</v>
      </c>
      <c r="M105" s="230">
        <v>6.0941700000000001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1557.2</v>
      </c>
      <c r="D106" s="231">
        <v>1520.3999999999999</v>
      </c>
      <c r="E106" s="231">
        <v>1446.7999999999997</v>
      </c>
      <c r="F106" s="231">
        <v>1336.3999999999999</v>
      </c>
      <c r="G106" s="231">
        <v>1262.7999999999997</v>
      </c>
      <c r="H106" s="231">
        <v>1630.7999999999997</v>
      </c>
      <c r="I106" s="231">
        <v>1704.3999999999996</v>
      </c>
      <c r="J106" s="231">
        <v>1814.7999999999997</v>
      </c>
      <c r="K106" s="230">
        <v>1594</v>
      </c>
      <c r="L106" s="230">
        <v>1410</v>
      </c>
      <c r="M106" s="230">
        <v>19.999860000000002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30.35</v>
      </c>
      <c r="D107" s="231">
        <v>30.133333333333336</v>
      </c>
      <c r="E107" s="231">
        <v>29.816666666666674</v>
      </c>
      <c r="F107" s="231">
        <v>29.283333333333339</v>
      </c>
      <c r="G107" s="231">
        <v>28.966666666666676</v>
      </c>
      <c r="H107" s="231">
        <v>30.666666666666671</v>
      </c>
      <c r="I107" s="231">
        <v>30.983333333333334</v>
      </c>
      <c r="J107" s="231">
        <v>31.516666666666669</v>
      </c>
      <c r="K107" s="230">
        <v>30.45</v>
      </c>
      <c r="L107" s="230">
        <v>29.6</v>
      </c>
      <c r="M107" s="230">
        <v>316.34348999999997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1005.6</v>
      </c>
      <c r="D108" s="231">
        <v>1004.3333333333334</v>
      </c>
      <c r="E108" s="231">
        <v>998.36666666666679</v>
      </c>
      <c r="F108" s="231">
        <v>991.13333333333344</v>
      </c>
      <c r="G108" s="231">
        <v>985.16666666666686</v>
      </c>
      <c r="H108" s="231">
        <v>1011.5666666666667</v>
      </c>
      <c r="I108" s="231">
        <v>1017.5333333333332</v>
      </c>
      <c r="J108" s="231">
        <v>1024.7666666666667</v>
      </c>
      <c r="K108" s="230">
        <v>1010.3</v>
      </c>
      <c r="L108" s="230">
        <v>997.1</v>
      </c>
      <c r="M108" s="230">
        <v>3.0323199999999999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521</v>
      </c>
      <c r="D109" s="231">
        <v>519.23333333333335</v>
      </c>
      <c r="E109" s="231">
        <v>516.51666666666665</v>
      </c>
      <c r="F109" s="231">
        <v>512.0333333333333</v>
      </c>
      <c r="G109" s="231">
        <v>509.31666666666661</v>
      </c>
      <c r="H109" s="231">
        <v>523.7166666666667</v>
      </c>
      <c r="I109" s="231">
        <v>526.43333333333339</v>
      </c>
      <c r="J109" s="231">
        <v>530.91666666666674</v>
      </c>
      <c r="K109" s="230">
        <v>521.95000000000005</v>
      </c>
      <c r="L109" s="230">
        <v>514.75</v>
      </c>
      <c r="M109" s="230">
        <v>2.56385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680.35</v>
      </c>
      <c r="D110" s="231">
        <v>680.36666666666667</v>
      </c>
      <c r="E110" s="231">
        <v>672.83333333333337</v>
      </c>
      <c r="F110" s="231">
        <v>665.31666666666672</v>
      </c>
      <c r="G110" s="231">
        <v>657.78333333333342</v>
      </c>
      <c r="H110" s="231">
        <v>687.88333333333333</v>
      </c>
      <c r="I110" s="231">
        <v>695.41666666666663</v>
      </c>
      <c r="J110" s="231">
        <v>702.93333333333328</v>
      </c>
      <c r="K110" s="230">
        <v>687.9</v>
      </c>
      <c r="L110" s="230">
        <v>672.85</v>
      </c>
      <c r="M110" s="230">
        <v>3.22634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6241.3</v>
      </c>
      <c r="D111" s="231">
        <v>6195.0666666666666</v>
      </c>
      <c r="E111" s="231">
        <v>6116.2333333333336</v>
      </c>
      <c r="F111" s="231">
        <v>5991.166666666667</v>
      </c>
      <c r="G111" s="231">
        <v>5912.3333333333339</v>
      </c>
      <c r="H111" s="231">
        <v>6320.1333333333332</v>
      </c>
      <c r="I111" s="231">
        <v>6398.9666666666672</v>
      </c>
      <c r="J111" s="231">
        <v>6524.0333333333328</v>
      </c>
      <c r="K111" s="230">
        <v>6273.9</v>
      </c>
      <c r="L111" s="230">
        <v>6070</v>
      </c>
      <c r="M111" s="230">
        <v>0.23322999999999999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384.1</v>
      </c>
      <c r="D112" s="231">
        <v>380.98333333333335</v>
      </c>
      <c r="E112" s="231">
        <v>376.9666666666667</v>
      </c>
      <c r="F112" s="231">
        <v>369.83333333333337</v>
      </c>
      <c r="G112" s="231">
        <v>365.81666666666672</v>
      </c>
      <c r="H112" s="231">
        <v>388.11666666666667</v>
      </c>
      <c r="I112" s="231">
        <v>392.13333333333333</v>
      </c>
      <c r="J112" s="231">
        <v>399.26666666666665</v>
      </c>
      <c r="K112" s="230">
        <v>385</v>
      </c>
      <c r="L112" s="230">
        <v>373.85</v>
      </c>
      <c r="M112" s="230">
        <v>3.9975399999999999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285.64999999999998</v>
      </c>
      <c r="D113" s="231">
        <v>285.91666666666663</v>
      </c>
      <c r="E113" s="231">
        <v>284.13333333333327</v>
      </c>
      <c r="F113" s="231">
        <v>282.61666666666662</v>
      </c>
      <c r="G113" s="231">
        <v>280.83333333333326</v>
      </c>
      <c r="H113" s="231">
        <v>287.43333333333328</v>
      </c>
      <c r="I113" s="231">
        <v>289.21666666666658</v>
      </c>
      <c r="J113" s="231">
        <v>290.73333333333329</v>
      </c>
      <c r="K113" s="230">
        <v>287.7</v>
      </c>
      <c r="L113" s="230">
        <v>284.39999999999998</v>
      </c>
      <c r="M113" s="230">
        <v>6.47722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428.85</v>
      </c>
      <c r="D114" s="231">
        <v>428.55</v>
      </c>
      <c r="E114" s="231">
        <v>424.65000000000003</v>
      </c>
      <c r="F114" s="231">
        <v>420.45000000000005</v>
      </c>
      <c r="G114" s="231">
        <v>416.55000000000007</v>
      </c>
      <c r="H114" s="231">
        <v>432.75</v>
      </c>
      <c r="I114" s="231">
        <v>436.65</v>
      </c>
      <c r="J114" s="231">
        <v>440.84999999999997</v>
      </c>
      <c r="K114" s="230">
        <v>432.45</v>
      </c>
      <c r="L114" s="230">
        <v>424.35</v>
      </c>
      <c r="M114" s="230">
        <v>0.74175999999999997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607</v>
      </c>
      <c r="D115" s="231">
        <v>605.33333333333337</v>
      </c>
      <c r="E115" s="231">
        <v>581.66666666666674</v>
      </c>
      <c r="F115" s="231">
        <v>556.33333333333337</v>
      </c>
      <c r="G115" s="231">
        <v>532.66666666666674</v>
      </c>
      <c r="H115" s="231">
        <v>630.66666666666674</v>
      </c>
      <c r="I115" s="231">
        <v>654.33333333333348</v>
      </c>
      <c r="J115" s="231">
        <v>679.66666666666674</v>
      </c>
      <c r="K115" s="230">
        <v>629</v>
      </c>
      <c r="L115" s="230">
        <v>580</v>
      </c>
      <c r="M115" s="230">
        <v>4.0418900000000004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871.1</v>
      </c>
      <c r="D116" s="231">
        <v>866.98333333333346</v>
      </c>
      <c r="E116" s="231">
        <v>860.01666666666688</v>
      </c>
      <c r="F116" s="231">
        <v>848.93333333333339</v>
      </c>
      <c r="G116" s="231">
        <v>841.96666666666681</v>
      </c>
      <c r="H116" s="231">
        <v>878.06666666666695</v>
      </c>
      <c r="I116" s="231">
        <v>885.03333333333342</v>
      </c>
      <c r="J116" s="231">
        <v>896.11666666666702</v>
      </c>
      <c r="K116" s="230">
        <v>873.95</v>
      </c>
      <c r="L116" s="230">
        <v>855.9</v>
      </c>
      <c r="M116" s="230">
        <v>14.996740000000001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908.05</v>
      </c>
      <c r="D117" s="231">
        <v>910.73333333333323</v>
      </c>
      <c r="E117" s="231">
        <v>902.46666666666647</v>
      </c>
      <c r="F117" s="231">
        <v>896.88333333333321</v>
      </c>
      <c r="G117" s="231">
        <v>888.61666666666645</v>
      </c>
      <c r="H117" s="231">
        <v>916.31666666666649</v>
      </c>
      <c r="I117" s="231">
        <v>924.58333333333314</v>
      </c>
      <c r="J117" s="231">
        <v>930.16666666666652</v>
      </c>
      <c r="K117" s="230">
        <v>919</v>
      </c>
      <c r="L117" s="230">
        <v>905.15</v>
      </c>
      <c r="M117" s="230">
        <v>26.958189999999998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141.65</v>
      </c>
      <c r="D118" s="231">
        <v>140.88333333333333</v>
      </c>
      <c r="E118" s="231">
        <v>139.76666666666665</v>
      </c>
      <c r="F118" s="231">
        <v>137.88333333333333</v>
      </c>
      <c r="G118" s="231">
        <v>136.76666666666665</v>
      </c>
      <c r="H118" s="231">
        <v>142.76666666666665</v>
      </c>
      <c r="I118" s="231">
        <v>143.88333333333333</v>
      </c>
      <c r="J118" s="231">
        <v>145.76666666666665</v>
      </c>
      <c r="K118" s="230">
        <v>142</v>
      </c>
      <c r="L118" s="230">
        <v>139</v>
      </c>
      <c r="M118" s="230">
        <v>59.611269999999998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1444</v>
      </c>
      <c r="D119" s="231">
        <v>1435.55</v>
      </c>
      <c r="E119" s="231">
        <v>1413.6</v>
      </c>
      <c r="F119" s="231">
        <v>1383.2</v>
      </c>
      <c r="G119" s="231">
        <v>1361.25</v>
      </c>
      <c r="H119" s="231">
        <v>1465.9499999999998</v>
      </c>
      <c r="I119" s="231">
        <v>1487.9</v>
      </c>
      <c r="J119" s="231">
        <v>1518.2999999999997</v>
      </c>
      <c r="K119" s="230">
        <v>1457.5</v>
      </c>
      <c r="L119" s="230">
        <v>1405.15</v>
      </c>
      <c r="M119" s="230">
        <v>1.02616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233.1</v>
      </c>
      <c r="D120" s="231">
        <v>233.15</v>
      </c>
      <c r="E120" s="231">
        <v>231.55</v>
      </c>
      <c r="F120" s="231">
        <v>230</v>
      </c>
      <c r="G120" s="231">
        <v>228.4</v>
      </c>
      <c r="H120" s="231">
        <v>234.70000000000002</v>
      </c>
      <c r="I120" s="231">
        <v>236.29999999999998</v>
      </c>
      <c r="J120" s="231">
        <v>237.85000000000002</v>
      </c>
      <c r="K120" s="230">
        <v>234.75</v>
      </c>
      <c r="L120" s="230">
        <v>231.6</v>
      </c>
      <c r="M120" s="230">
        <v>47.710740000000001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503.4</v>
      </c>
      <c r="D121" s="231">
        <v>502.63333333333338</v>
      </c>
      <c r="E121" s="231">
        <v>497.76666666666677</v>
      </c>
      <c r="F121" s="231">
        <v>492.13333333333338</v>
      </c>
      <c r="G121" s="231">
        <v>487.26666666666677</v>
      </c>
      <c r="H121" s="231">
        <v>508.26666666666677</v>
      </c>
      <c r="I121" s="231">
        <v>513.13333333333344</v>
      </c>
      <c r="J121" s="231">
        <v>518.76666666666677</v>
      </c>
      <c r="K121" s="230">
        <v>507.5</v>
      </c>
      <c r="L121" s="230">
        <v>497</v>
      </c>
      <c r="M121" s="230">
        <v>3.9344299999999999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4184.5</v>
      </c>
      <c r="D122" s="231">
        <v>4161.5166666666664</v>
      </c>
      <c r="E122" s="231">
        <v>4103.0333333333328</v>
      </c>
      <c r="F122" s="231">
        <v>4021.5666666666666</v>
      </c>
      <c r="G122" s="231">
        <v>3963.083333333333</v>
      </c>
      <c r="H122" s="231">
        <v>4242.9833333333327</v>
      </c>
      <c r="I122" s="231">
        <v>4301.4666666666662</v>
      </c>
      <c r="J122" s="231">
        <v>4382.9333333333325</v>
      </c>
      <c r="K122" s="230">
        <v>4220</v>
      </c>
      <c r="L122" s="230">
        <v>4080.05</v>
      </c>
      <c r="M122" s="230">
        <v>6.4935499999999999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1595.1</v>
      </c>
      <c r="D123" s="231">
        <v>1584.4333333333334</v>
      </c>
      <c r="E123" s="231">
        <v>1570.8666666666668</v>
      </c>
      <c r="F123" s="231">
        <v>1546.6333333333334</v>
      </c>
      <c r="G123" s="231">
        <v>1533.0666666666668</v>
      </c>
      <c r="H123" s="231">
        <v>1608.6666666666667</v>
      </c>
      <c r="I123" s="231">
        <v>1622.2333333333333</v>
      </c>
      <c r="J123" s="231">
        <v>1646.4666666666667</v>
      </c>
      <c r="K123" s="230">
        <v>1598</v>
      </c>
      <c r="L123" s="230">
        <v>1560.2</v>
      </c>
      <c r="M123" s="230">
        <v>2.0526499999999999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2061.25</v>
      </c>
      <c r="D124" s="231">
        <v>2055.4166666666665</v>
      </c>
      <c r="E124" s="231">
        <v>2039.833333333333</v>
      </c>
      <c r="F124" s="231">
        <v>2018.4166666666665</v>
      </c>
      <c r="G124" s="231">
        <v>2002.833333333333</v>
      </c>
      <c r="H124" s="231">
        <v>2076.833333333333</v>
      </c>
      <c r="I124" s="231">
        <v>2092.4166666666661</v>
      </c>
      <c r="J124" s="231">
        <v>2113.833333333333</v>
      </c>
      <c r="K124" s="230">
        <v>2071</v>
      </c>
      <c r="L124" s="230">
        <v>2034</v>
      </c>
      <c r="M124" s="230">
        <v>0.86602000000000001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611.70000000000005</v>
      </c>
      <c r="D125" s="231">
        <v>611.13333333333333</v>
      </c>
      <c r="E125" s="231">
        <v>607.76666666666665</v>
      </c>
      <c r="F125" s="231">
        <v>603.83333333333337</v>
      </c>
      <c r="G125" s="231">
        <v>600.4666666666667</v>
      </c>
      <c r="H125" s="231">
        <v>615.06666666666661</v>
      </c>
      <c r="I125" s="231">
        <v>618.43333333333317</v>
      </c>
      <c r="J125" s="231">
        <v>622.36666666666656</v>
      </c>
      <c r="K125" s="230">
        <v>614.5</v>
      </c>
      <c r="L125" s="230">
        <v>607.20000000000005</v>
      </c>
      <c r="M125" s="230">
        <v>10.13705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942.45</v>
      </c>
      <c r="D126" s="231">
        <v>945.30000000000007</v>
      </c>
      <c r="E126" s="231">
        <v>936.65000000000009</v>
      </c>
      <c r="F126" s="231">
        <v>930.85</v>
      </c>
      <c r="G126" s="231">
        <v>922.2</v>
      </c>
      <c r="H126" s="231">
        <v>951.10000000000014</v>
      </c>
      <c r="I126" s="231">
        <v>959.75</v>
      </c>
      <c r="J126" s="231">
        <v>965.55000000000018</v>
      </c>
      <c r="K126" s="230">
        <v>953.95</v>
      </c>
      <c r="L126" s="230">
        <v>939.5</v>
      </c>
      <c r="M126" s="230">
        <v>2.7622599999999999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964.3</v>
      </c>
      <c r="D127" s="231">
        <v>970.1</v>
      </c>
      <c r="E127" s="231">
        <v>955.2</v>
      </c>
      <c r="F127" s="231">
        <v>946.1</v>
      </c>
      <c r="G127" s="231">
        <v>931.2</v>
      </c>
      <c r="H127" s="231">
        <v>979.2</v>
      </c>
      <c r="I127" s="231">
        <v>994.09999999999991</v>
      </c>
      <c r="J127" s="231">
        <v>1003.2</v>
      </c>
      <c r="K127" s="230">
        <v>985</v>
      </c>
      <c r="L127" s="230">
        <v>961</v>
      </c>
      <c r="M127" s="230">
        <v>0.51037999999999994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254.9</v>
      </c>
      <c r="D128" s="231">
        <v>256.38333333333333</v>
      </c>
      <c r="E128" s="231">
        <v>251.76666666666665</v>
      </c>
      <c r="F128" s="231">
        <v>248.63333333333333</v>
      </c>
      <c r="G128" s="231">
        <v>244.01666666666665</v>
      </c>
      <c r="H128" s="231">
        <v>259.51666666666665</v>
      </c>
      <c r="I128" s="231">
        <v>264.13333333333333</v>
      </c>
      <c r="J128" s="231">
        <v>267.26666666666665</v>
      </c>
      <c r="K128" s="230">
        <v>261</v>
      </c>
      <c r="L128" s="230">
        <v>253.25</v>
      </c>
      <c r="M128" s="230">
        <v>84.224559999999997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1575.65</v>
      </c>
      <c r="D129" s="231">
        <v>1574.3833333333332</v>
      </c>
      <c r="E129" s="231">
        <v>1563.9166666666665</v>
      </c>
      <c r="F129" s="231">
        <v>1552.1833333333334</v>
      </c>
      <c r="G129" s="231">
        <v>1541.7166666666667</v>
      </c>
      <c r="H129" s="231">
        <v>1586.1166666666663</v>
      </c>
      <c r="I129" s="231">
        <v>1596.583333333333</v>
      </c>
      <c r="J129" s="231">
        <v>1608.3166666666662</v>
      </c>
      <c r="K129" s="230">
        <v>1584.85</v>
      </c>
      <c r="L129" s="230">
        <v>1562.65</v>
      </c>
      <c r="M129" s="230">
        <v>4.2009699999999999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1179.95</v>
      </c>
      <c r="D130" s="231">
        <v>1175.8333333333333</v>
      </c>
      <c r="E130" s="231">
        <v>1166.6666666666665</v>
      </c>
      <c r="F130" s="231">
        <v>1153.3833333333332</v>
      </c>
      <c r="G130" s="231">
        <v>1144.2166666666665</v>
      </c>
      <c r="H130" s="231">
        <v>1189.1166666666666</v>
      </c>
      <c r="I130" s="231">
        <v>1198.2833333333331</v>
      </c>
      <c r="J130" s="231">
        <v>1211.5666666666666</v>
      </c>
      <c r="K130" s="230">
        <v>1185</v>
      </c>
      <c r="L130" s="230">
        <v>1162.55</v>
      </c>
      <c r="M130" s="230">
        <v>3.2284999999999999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817.4</v>
      </c>
      <c r="D131" s="231">
        <v>819.55000000000007</v>
      </c>
      <c r="E131" s="231">
        <v>813.10000000000014</v>
      </c>
      <c r="F131" s="231">
        <v>808.80000000000007</v>
      </c>
      <c r="G131" s="231">
        <v>802.35000000000014</v>
      </c>
      <c r="H131" s="231">
        <v>823.85000000000014</v>
      </c>
      <c r="I131" s="231">
        <v>830.30000000000018</v>
      </c>
      <c r="J131" s="231">
        <v>834.60000000000014</v>
      </c>
      <c r="K131" s="230">
        <v>826</v>
      </c>
      <c r="L131" s="230">
        <v>815.25</v>
      </c>
      <c r="M131" s="230">
        <v>0.32292999999999999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426.2</v>
      </c>
      <c r="D132" s="231">
        <v>425.04999999999995</v>
      </c>
      <c r="E132" s="231">
        <v>421.19999999999993</v>
      </c>
      <c r="F132" s="231">
        <v>416.2</v>
      </c>
      <c r="G132" s="231">
        <v>412.34999999999997</v>
      </c>
      <c r="H132" s="231">
        <v>430.0499999999999</v>
      </c>
      <c r="I132" s="231">
        <v>433.89999999999992</v>
      </c>
      <c r="J132" s="231">
        <v>438.89999999999986</v>
      </c>
      <c r="K132" s="230">
        <v>428.9</v>
      </c>
      <c r="L132" s="230">
        <v>420.05</v>
      </c>
      <c r="M132" s="230">
        <v>56.687930000000001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532.9</v>
      </c>
      <c r="D133" s="231">
        <v>532.13333333333333</v>
      </c>
      <c r="E133" s="231">
        <v>529.51666666666665</v>
      </c>
      <c r="F133" s="231">
        <v>526.13333333333333</v>
      </c>
      <c r="G133" s="231">
        <v>523.51666666666665</v>
      </c>
      <c r="H133" s="231">
        <v>535.51666666666665</v>
      </c>
      <c r="I133" s="231">
        <v>538.13333333333321</v>
      </c>
      <c r="J133" s="231">
        <v>541.51666666666665</v>
      </c>
      <c r="K133" s="230">
        <v>534.75</v>
      </c>
      <c r="L133" s="230">
        <v>528.75</v>
      </c>
      <c r="M133" s="230">
        <v>20.328469999999999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1996.2</v>
      </c>
      <c r="D134" s="231">
        <v>1988.4833333333333</v>
      </c>
      <c r="E134" s="231">
        <v>1971.9666666666667</v>
      </c>
      <c r="F134" s="231">
        <v>1947.7333333333333</v>
      </c>
      <c r="G134" s="231">
        <v>1931.2166666666667</v>
      </c>
      <c r="H134" s="231">
        <v>2012.7166666666667</v>
      </c>
      <c r="I134" s="231">
        <v>2029.2333333333336</v>
      </c>
      <c r="J134" s="231">
        <v>2053.4666666666667</v>
      </c>
      <c r="K134" s="230">
        <v>2005</v>
      </c>
      <c r="L134" s="230">
        <v>1964.25</v>
      </c>
      <c r="M134" s="230">
        <v>3.4146299999999998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599.45000000000005</v>
      </c>
      <c r="D135" s="231">
        <v>599.79999999999995</v>
      </c>
      <c r="E135" s="231">
        <v>594.69999999999993</v>
      </c>
      <c r="F135" s="231">
        <v>589.94999999999993</v>
      </c>
      <c r="G135" s="231">
        <v>584.84999999999991</v>
      </c>
      <c r="H135" s="231">
        <v>604.54999999999995</v>
      </c>
      <c r="I135" s="231">
        <v>609.64999999999986</v>
      </c>
      <c r="J135" s="231">
        <v>614.4</v>
      </c>
      <c r="K135" s="230">
        <v>604.9</v>
      </c>
      <c r="L135" s="230">
        <v>595.04999999999995</v>
      </c>
      <c r="M135" s="230">
        <v>2.58412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1888.2</v>
      </c>
      <c r="D136" s="231">
        <v>1882.3666666666668</v>
      </c>
      <c r="E136" s="231">
        <v>1870.7833333333335</v>
      </c>
      <c r="F136" s="231">
        <v>1853.3666666666668</v>
      </c>
      <c r="G136" s="231">
        <v>1841.7833333333335</v>
      </c>
      <c r="H136" s="231">
        <v>1899.7833333333335</v>
      </c>
      <c r="I136" s="231">
        <v>1911.3666666666666</v>
      </c>
      <c r="J136" s="231">
        <v>1928.7833333333335</v>
      </c>
      <c r="K136" s="230">
        <v>1893.95</v>
      </c>
      <c r="L136" s="230">
        <v>1864.95</v>
      </c>
      <c r="M136" s="230">
        <v>2.3864999999999998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374.4</v>
      </c>
      <c r="D137" s="231">
        <v>375.23333333333335</v>
      </c>
      <c r="E137" s="231">
        <v>370.2166666666667</v>
      </c>
      <c r="F137" s="231">
        <v>366.03333333333336</v>
      </c>
      <c r="G137" s="231">
        <v>361.01666666666671</v>
      </c>
      <c r="H137" s="231">
        <v>379.41666666666669</v>
      </c>
      <c r="I137" s="231">
        <v>384.43333333333334</v>
      </c>
      <c r="J137" s="231">
        <v>388.61666666666667</v>
      </c>
      <c r="K137" s="230">
        <v>380.25</v>
      </c>
      <c r="L137" s="230">
        <v>371.05</v>
      </c>
      <c r="M137" s="230">
        <v>6.2266500000000002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204.7</v>
      </c>
      <c r="D138" s="231">
        <v>202.98333333333335</v>
      </c>
      <c r="E138" s="231">
        <v>200.7166666666667</v>
      </c>
      <c r="F138" s="231">
        <v>196.73333333333335</v>
      </c>
      <c r="G138" s="231">
        <v>194.4666666666667</v>
      </c>
      <c r="H138" s="231">
        <v>206.9666666666667</v>
      </c>
      <c r="I138" s="231">
        <v>209.23333333333335</v>
      </c>
      <c r="J138" s="231">
        <v>213.2166666666667</v>
      </c>
      <c r="K138" s="230">
        <v>205.25</v>
      </c>
      <c r="L138" s="230">
        <v>199</v>
      </c>
      <c r="M138" s="230">
        <v>36.78875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161.4</v>
      </c>
      <c r="D139" s="231">
        <v>161.56666666666669</v>
      </c>
      <c r="E139" s="231">
        <v>160.43333333333339</v>
      </c>
      <c r="F139" s="231">
        <v>159.4666666666667</v>
      </c>
      <c r="G139" s="231">
        <v>158.3333333333334</v>
      </c>
      <c r="H139" s="231">
        <v>162.53333333333339</v>
      </c>
      <c r="I139" s="231">
        <v>163.66666666666666</v>
      </c>
      <c r="J139" s="231">
        <v>164.63333333333338</v>
      </c>
      <c r="K139" s="230">
        <v>162.69999999999999</v>
      </c>
      <c r="L139" s="230">
        <v>160.6</v>
      </c>
      <c r="M139" s="230">
        <v>7.3328199999999999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38.4</v>
      </c>
      <c r="D140" s="231">
        <v>38.1</v>
      </c>
      <c r="E140" s="231">
        <v>37.200000000000003</v>
      </c>
      <c r="F140" s="231">
        <v>36</v>
      </c>
      <c r="G140" s="231">
        <v>35.1</v>
      </c>
      <c r="H140" s="231">
        <v>39.300000000000004</v>
      </c>
      <c r="I140" s="231">
        <v>40.199999999999996</v>
      </c>
      <c r="J140" s="231">
        <v>41.400000000000006</v>
      </c>
      <c r="K140" s="230">
        <v>39</v>
      </c>
      <c r="L140" s="230">
        <v>36.9</v>
      </c>
      <c r="M140" s="230">
        <v>41.746760000000002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180.55</v>
      </c>
      <c r="D141" s="231">
        <v>181.16666666666666</v>
      </c>
      <c r="E141" s="231">
        <v>178.93333333333331</v>
      </c>
      <c r="F141" s="231">
        <v>177.31666666666666</v>
      </c>
      <c r="G141" s="231">
        <v>175.08333333333331</v>
      </c>
      <c r="H141" s="231">
        <v>182.7833333333333</v>
      </c>
      <c r="I141" s="231">
        <v>185.01666666666665</v>
      </c>
      <c r="J141" s="231">
        <v>186.6333333333333</v>
      </c>
      <c r="K141" s="230">
        <v>183.4</v>
      </c>
      <c r="L141" s="230">
        <v>179.55</v>
      </c>
      <c r="M141" s="230">
        <v>4.7872000000000003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3267.9</v>
      </c>
      <c r="D142" s="231">
        <v>3254.1333333333332</v>
      </c>
      <c r="E142" s="231">
        <v>3229.7666666666664</v>
      </c>
      <c r="F142" s="231">
        <v>3191.6333333333332</v>
      </c>
      <c r="G142" s="231">
        <v>3167.2666666666664</v>
      </c>
      <c r="H142" s="231">
        <v>3292.2666666666664</v>
      </c>
      <c r="I142" s="231">
        <v>3316.6333333333332</v>
      </c>
      <c r="J142" s="231">
        <v>3354.7666666666664</v>
      </c>
      <c r="K142" s="230">
        <v>3278.5</v>
      </c>
      <c r="L142" s="230">
        <v>3216</v>
      </c>
      <c r="M142" s="230">
        <v>2.7867899999999999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2915.3</v>
      </c>
      <c r="D143" s="231">
        <v>2905.9333333333329</v>
      </c>
      <c r="E143" s="231">
        <v>2887.8666666666659</v>
      </c>
      <c r="F143" s="231">
        <v>2860.4333333333329</v>
      </c>
      <c r="G143" s="231">
        <v>2842.3666666666659</v>
      </c>
      <c r="H143" s="231">
        <v>2933.3666666666659</v>
      </c>
      <c r="I143" s="231">
        <v>2951.4333333333325</v>
      </c>
      <c r="J143" s="231">
        <v>2978.8666666666659</v>
      </c>
      <c r="K143" s="230">
        <v>2924</v>
      </c>
      <c r="L143" s="230">
        <v>2878.5</v>
      </c>
      <c r="M143" s="230">
        <v>1.8398699999999999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1954.5</v>
      </c>
      <c r="D144" s="231">
        <v>1943.6666666666667</v>
      </c>
      <c r="E144" s="231">
        <v>1925.8333333333335</v>
      </c>
      <c r="F144" s="231">
        <v>1897.1666666666667</v>
      </c>
      <c r="G144" s="231">
        <v>1879.3333333333335</v>
      </c>
      <c r="H144" s="231">
        <v>1972.3333333333335</v>
      </c>
      <c r="I144" s="231">
        <v>1990.166666666667</v>
      </c>
      <c r="J144" s="231">
        <v>2018.8333333333335</v>
      </c>
      <c r="K144" s="230">
        <v>1961.5</v>
      </c>
      <c r="L144" s="230">
        <v>1915</v>
      </c>
      <c r="M144" s="230">
        <v>1.3651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4929.8500000000004</v>
      </c>
      <c r="D145" s="231">
        <v>4913.9833333333336</v>
      </c>
      <c r="E145" s="231">
        <v>4892.9666666666672</v>
      </c>
      <c r="F145" s="231">
        <v>4856.0833333333339</v>
      </c>
      <c r="G145" s="231">
        <v>4835.0666666666675</v>
      </c>
      <c r="H145" s="231">
        <v>4950.8666666666668</v>
      </c>
      <c r="I145" s="231">
        <v>4971.8833333333332</v>
      </c>
      <c r="J145" s="231">
        <v>5008.7666666666664</v>
      </c>
      <c r="K145" s="230">
        <v>4935</v>
      </c>
      <c r="L145" s="230">
        <v>4877.1000000000004</v>
      </c>
      <c r="M145" s="230">
        <v>2.47044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502.6</v>
      </c>
      <c r="D146" s="231">
        <v>502.9666666666667</v>
      </c>
      <c r="E146" s="231">
        <v>499.83333333333337</v>
      </c>
      <c r="F146" s="231">
        <v>497.06666666666666</v>
      </c>
      <c r="G146" s="231">
        <v>493.93333333333334</v>
      </c>
      <c r="H146" s="231">
        <v>505.73333333333341</v>
      </c>
      <c r="I146" s="231">
        <v>508.86666666666673</v>
      </c>
      <c r="J146" s="231">
        <v>511.63333333333344</v>
      </c>
      <c r="K146" s="230">
        <v>506.1</v>
      </c>
      <c r="L146" s="230">
        <v>500.2</v>
      </c>
      <c r="M146" s="230">
        <v>0.88066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188.75</v>
      </c>
      <c r="D147" s="231">
        <v>184.9</v>
      </c>
      <c r="E147" s="231">
        <v>176.9</v>
      </c>
      <c r="F147" s="231">
        <v>165.05</v>
      </c>
      <c r="G147" s="231">
        <v>157.05000000000001</v>
      </c>
      <c r="H147" s="231">
        <v>196.75</v>
      </c>
      <c r="I147" s="231">
        <v>204.75</v>
      </c>
      <c r="J147" s="231">
        <v>216.6</v>
      </c>
      <c r="K147" s="230">
        <v>192.9</v>
      </c>
      <c r="L147" s="230">
        <v>173.05</v>
      </c>
      <c r="M147" s="230">
        <v>105.17894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174.95</v>
      </c>
      <c r="D148" s="231">
        <v>174.63333333333333</v>
      </c>
      <c r="E148" s="231">
        <v>172.06666666666666</v>
      </c>
      <c r="F148" s="231">
        <v>169.18333333333334</v>
      </c>
      <c r="G148" s="231">
        <v>166.61666666666667</v>
      </c>
      <c r="H148" s="231">
        <v>177.51666666666665</v>
      </c>
      <c r="I148" s="231">
        <v>180.08333333333331</v>
      </c>
      <c r="J148" s="231">
        <v>182.96666666666664</v>
      </c>
      <c r="K148" s="230">
        <v>177.2</v>
      </c>
      <c r="L148" s="230">
        <v>171.75</v>
      </c>
      <c r="M148" s="230">
        <v>10.597250000000001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48</v>
      </c>
      <c r="D149" s="231">
        <v>47.550000000000004</v>
      </c>
      <c r="E149" s="231">
        <v>46.70000000000001</v>
      </c>
      <c r="F149" s="231">
        <v>45.400000000000006</v>
      </c>
      <c r="G149" s="231">
        <v>44.550000000000011</v>
      </c>
      <c r="H149" s="231">
        <v>48.850000000000009</v>
      </c>
      <c r="I149" s="231">
        <v>49.7</v>
      </c>
      <c r="J149" s="231">
        <v>51.000000000000007</v>
      </c>
      <c r="K149" s="230">
        <v>48.4</v>
      </c>
      <c r="L149" s="230">
        <v>46.25</v>
      </c>
      <c r="M149" s="230">
        <v>177.61242999999999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65.8</v>
      </c>
      <c r="D150" s="231">
        <v>63.516666666666673</v>
      </c>
      <c r="E150" s="231">
        <v>58.833333333333343</v>
      </c>
      <c r="F150" s="231">
        <v>51.866666666666667</v>
      </c>
      <c r="G150" s="231">
        <v>47.183333333333337</v>
      </c>
      <c r="H150" s="231">
        <v>70.483333333333348</v>
      </c>
      <c r="I150" s="231">
        <v>75.166666666666671</v>
      </c>
      <c r="J150" s="231">
        <v>82.133333333333354</v>
      </c>
      <c r="K150" s="230">
        <v>68.2</v>
      </c>
      <c r="L150" s="230">
        <v>56.55</v>
      </c>
      <c r="M150" s="230">
        <v>289.88736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3301.1</v>
      </c>
      <c r="D151" s="231">
        <v>3290.4833333333336</v>
      </c>
      <c r="E151" s="231">
        <v>3275.9666666666672</v>
      </c>
      <c r="F151" s="231">
        <v>3250.8333333333335</v>
      </c>
      <c r="G151" s="231">
        <v>3236.3166666666671</v>
      </c>
      <c r="H151" s="231">
        <v>3315.6166666666672</v>
      </c>
      <c r="I151" s="231">
        <v>3330.1333333333337</v>
      </c>
      <c r="J151" s="231">
        <v>3355.2666666666673</v>
      </c>
      <c r="K151" s="230">
        <v>3305</v>
      </c>
      <c r="L151" s="230">
        <v>3265.35</v>
      </c>
      <c r="M151" s="230">
        <v>4.16242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464.7</v>
      </c>
      <c r="D152" s="231">
        <v>465.9666666666667</v>
      </c>
      <c r="E152" s="231">
        <v>457.73333333333341</v>
      </c>
      <c r="F152" s="231">
        <v>450.76666666666671</v>
      </c>
      <c r="G152" s="231">
        <v>442.53333333333342</v>
      </c>
      <c r="H152" s="231">
        <v>472.93333333333339</v>
      </c>
      <c r="I152" s="231">
        <v>481.16666666666674</v>
      </c>
      <c r="J152" s="231">
        <v>488.13333333333338</v>
      </c>
      <c r="K152" s="230">
        <v>474.2</v>
      </c>
      <c r="L152" s="230">
        <v>459</v>
      </c>
      <c r="M152" s="230">
        <v>2.6758099999999998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374.95</v>
      </c>
      <c r="D153" s="231">
        <v>372.61666666666662</v>
      </c>
      <c r="E153" s="231">
        <v>368.78333333333325</v>
      </c>
      <c r="F153" s="231">
        <v>362.61666666666662</v>
      </c>
      <c r="G153" s="231">
        <v>358.78333333333325</v>
      </c>
      <c r="H153" s="231">
        <v>378.78333333333325</v>
      </c>
      <c r="I153" s="231">
        <v>382.61666666666662</v>
      </c>
      <c r="J153" s="231">
        <v>388.78333333333325</v>
      </c>
      <c r="K153" s="230">
        <v>376.45</v>
      </c>
      <c r="L153" s="230">
        <v>366.45</v>
      </c>
      <c r="M153" s="230">
        <v>2.7014300000000002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1344.3</v>
      </c>
      <c r="D154" s="231">
        <v>1343.7333333333333</v>
      </c>
      <c r="E154" s="231">
        <v>1317.4666666666667</v>
      </c>
      <c r="F154" s="231">
        <v>1290.6333333333334</v>
      </c>
      <c r="G154" s="231">
        <v>1264.3666666666668</v>
      </c>
      <c r="H154" s="231">
        <v>1370.5666666666666</v>
      </c>
      <c r="I154" s="231">
        <v>1396.8333333333335</v>
      </c>
      <c r="J154" s="231">
        <v>1423.6666666666665</v>
      </c>
      <c r="K154" s="230">
        <v>1370</v>
      </c>
      <c r="L154" s="230">
        <v>1316.9</v>
      </c>
      <c r="M154" s="230">
        <v>0.53800999999999999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82.8</v>
      </c>
      <c r="D155" s="231">
        <v>82.85</v>
      </c>
      <c r="E155" s="231">
        <v>82.1</v>
      </c>
      <c r="F155" s="231">
        <v>81.400000000000006</v>
      </c>
      <c r="G155" s="231">
        <v>80.650000000000006</v>
      </c>
      <c r="H155" s="231">
        <v>83.549999999999983</v>
      </c>
      <c r="I155" s="231">
        <v>84.299999999999983</v>
      </c>
      <c r="J155" s="231">
        <v>84.999999999999972</v>
      </c>
      <c r="K155" s="230">
        <v>83.6</v>
      </c>
      <c r="L155" s="230">
        <v>82.15</v>
      </c>
      <c r="M155" s="230">
        <v>9.65198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68.95</v>
      </c>
      <c r="D156" s="231">
        <v>69.316666666666663</v>
      </c>
      <c r="E156" s="231">
        <v>68.133333333333326</v>
      </c>
      <c r="F156" s="231">
        <v>67.316666666666663</v>
      </c>
      <c r="G156" s="231">
        <v>66.133333333333326</v>
      </c>
      <c r="H156" s="231">
        <v>70.133333333333326</v>
      </c>
      <c r="I156" s="231">
        <v>71.316666666666663</v>
      </c>
      <c r="J156" s="231">
        <v>72.133333333333326</v>
      </c>
      <c r="K156" s="230">
        <v>70.5</v>
      </c>
      <c r="L156" s="230">
        <v>68.5</v>
      </c>
      <c r="M156" s="230">
        <v>39.357770000000002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1981.15</v>
      </c>
      <c r="D157" s="231">
        <v>1968.0166666666667</v>
      </c>
      <c r="E157" s="231">
        <v>1946.0333333333333</v>
      </c>
      <c r="F157" s="231">
        <v>1910.9166666666667</v>
      </c>
      <c r="G157" s="231">
        <v>1888.9333333333334</v>
      </c>
      <c r="H157" s="231">
        <v>2003.1333333333332</v>
      </c>
      <c r="I157" s="231">
        <v>2025.1166666666663</v>
      </c>
      <c r="J157" s="231">
        <v>2060.2333333333331</v>
      </c>
      <c r="K157" s="230">
        <v>1990</v>
      </c>
      <c r="L157" s="230">
        <v>1932.9</v>
      </c>
      <c r="M157" s="230">
        <v>3.88354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195.85</v>
      </c>
      <c r="D158" s="231">
        <v>195.51666666666665</v>
      </c>
      <c r="E158" s="231">
        <v>194.68333333333331</v>
      </c>
      <c r="F158" s="231">
        <v>193.51666666666665</v>
      </c>
      <c r="G158" s="231">
        <v>192.68333333333331</v>
      </c>
      <c r="H158" s="231">
        <v>196.68333333333331</v>
      </c>
      <c r="I158" s="231">
        <v>197.51666666666668</v>
      </c>
      <c r="J158" s="231">
        <v>198.68333333333331</v>
      </c>
      <c r="K158" s="230">
        <v>196.35</v>
      </c>
      <c r="L158" s="230">
        <v>194.35</v>
      </c>
      <c r="M158" s="230">
        <v>16.527080000000002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295</v>
      </c>
      <c r="D159" s="231">
        <v>293.2</v>
      </c>
      <c r="E159" s="231">
        <v>290.14999999999998</v>
      </c>
      <c r="F159" s="231">
        <v>285.3</v>
      </c>
      <c r="G159" s="231">
        <v>282.25</v>
      </c>
      <c r="H159" s="231">
        <v>298.04999999999995</v>
      </c>
      <c r="I159" s="231">
        <v>301.10000000000002</v>
      </c>
      <c r="J159" s="231">
        <v>305.94999999999993</v>
      </c>
      <c r="K159" s="230">
        <v>296.25</v>
      </c>
      <c r="L159" s="230">
        <v>288.35000000000002</v>
      </c>
      <c r="M159" s="230">
        <v>2.6380499999999998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122.6</v>
      </c>
      <c r="D160" s="231">
        <v>120.53333333333335</v>
      </c>
      <c r="E160" s="231">
        <v>116.86666666666669</v>
      </c>
      <c r="F160" s="231">
        <v>111.13333333333334</v>
      </c>
      <c r="G160" s="231">
        <v>107.46666666666668</v>
      </c>
      <c r="H160" s="231">
        <v>126.26666666666669</v>
      </c>
      <c r="I160" s="231">
        <v>129.93333333333334</v>
      </c>
      <c r="J160" s="231">
        <v>135.66666666666669</v>
      </c>
      <c r="K160" s="230">
        <v>124.2</v>
      </c>
      <c r="L160" s="230">
        <v>114.8</v>
      </c>
      <c r="M160" s="230">
        <v>417.25461999999999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134.94999999999999</v>
      </c>
      <c r="D161" s="231">
        <v>135.18333333333334</v>
      </c>
      <c r="E161" s="231">
        <v>133.96666666666667</v>
      </c>
      <c r="F161" s="231">
        <v>132.98333333333332</v>
      </c>
      <c r="G161" s="231">
        <v>131.76666666666665</v>
      </c>
      <c r="H161" s="231">
        <v>136.16666666666669</v>
      </c>
      <c r="I161" s="231">
        <v>137.38333333333338</v>
      </c>
      <c r="J161" s="231">
        <v>138.3666666666667</v>
      </c>
      <c r="K161" s="230">
        <v>136.4</v>
      </c>
      <c r="L161" s="230">
        <v>134.19999999999999</v>
      </c>
      <c r="M161" s="230">
        <v>93.493939999999995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343.1</v>
      </c>
      <c r="D162" s="231">
        <v>344.40000000000003</v>
      </c>
      <c r="E162" s="231">
        <v>339.80000000000007</v>
      </c>
      <c r="F162" s="231">
        <v>336.50000000000006</v>
      </c>
      <c r="G162" s="231">
        <v>331.90000000000009</v>
      </c>
      <c r="H162" s="231">
        <v>347.70000000000005</v>
      </c>
      <c r="I162" s="231">
        <v>352.30000000000007</v>
      </c>
      <c r="J162" s="231">
        <v>355.6</v>
      </c>
      <c r="K162" s="230">
        <v>349</v>
      </c>
      <c r="L162" s="230">
        <v>341.1</v>
      </c>
      <c r="M162" s="230">
        <v>9.0677000000000003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4424.6000000000004</v>
      </c>
      <c r="D163" s="231">
        <v>4404.4000000000005</v>
      </c>
      <c r="E163" s="231">
        <v>4376.2000000000007</v>
      </c>
      <c r="F163" s="231">
        <v>4327.8</v>
      </c>
      <c r="G163" s="231">
        <v>4299.6000000000004</v>
      </c>
      <c r="H163" s="231">
        <v>4452.8000000000011</v>
      </c>
      <c r="I163" s="231">
        <v>4481</v>
      </c>
      <c r="J163" s="231">
        <v>4529.4000000000015</v>
      </c>
      <c r="K163" s="230">
        <v>4432.6000000000004</v>
      </c>
      <c r="L163" s="230">
        <v>4356</v>
      </c>
      <c r="M163" s="230">
        <v>0.17810999999999999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894.9</v>
      </c>
      <c r="D164" s="231">
        <v>899.1</v>
      </c>
      <c r="E164" s="231">
        <v>875.80000000000007</v>
      </c>
      <c r="F164" s="231">
        <v>856.7</v>
      </c>
      <c r="G164" s="231">
        <v>833.40000000000009</v>
      </c>
      <c r="H164" s="231">
        <v>918.2</v>
      </c>
      <c r="I164" s="231">
        <v>941.5</v>
      </c>
      <c r="J164" s="231">
        <v>960.6</v>
      </c>
      <c r="K164" s="230">
        <v>922.4</v>
      </c>
      <c r="L164" s="230">
        <v>880</v>
      </c>
      <c r="M164" s="230">
        <v>11.8156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167.5</v>
      </c>
      <c r="D165" s="231">
        <v>166.85</v>
      </c>
      <c r="E165" s="231">
        <v>165.1</v>
      </c>
      <c r="F165" s="231">
        <v>162.69999999999999</v>
      </c>
      <c r="G165" s="231">
        <v>160.94999999999999</v>
      </c>
      <c r="H165" s="231">
        <v>169.25</v>
      </c>
      <c r="I165" s="231">
        <v>171</v>
      </c>
      <c r="J165" s="231">
        <v>173.4</v>
      </c>
      <c r="K165" s="230">
        <v>168.6</v>
      </c>
      <c r="L165" s="230">
        <v>164.45</v>
      </c>
      <c r="M165" s="230">
        <v>8.3870799999999992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116.8</v>
      </c>
      <c r="D166" s="231">
        <v>116.38333333333333</v>
      </c>
      <c r="E166" s="231">
        <v>115.56666666666665</v>
      </c>
      <c r="F166" s="231">
        <v>114.33333333333333</v>
      </c>
      <c r="G166" s="231">
        <v>113.51666666666665</v>
      </c>
      <c r="H166" s="231">
        <v>117.61666666666665</v>
      </c>
      <c r="I166" s="231">
        <v>118.43333333333331</v>
      </c>
      <c r="J166" s="231">
        <v>119.66666666666664</v>
      </c>
      <c r="K166" s="230">
        <v>117.2</v>
      </c>
      <c r="L166" s="230">
        <v>115.15</v>
      </c>
      <c r="M166" s="230">
        <v>7.3859000000000004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260.8</v>
      </c>
      <c r="D167" s="231">
        <v>259.09999999999997</v>
      </c>
      <c r="E167" s="231">
        <v>256.44999999999993</v>
      </c>
      <c r="F167" s="231">
        <v>252.09999999999997</v>
      </c>
      <c r="G167" s="231">
        <v>249.44999999999993</v>
      </c>
      <c r="H167" s="231">
        <v>263.44999999999993</v>
      </c>
      <c r="I167" s="231">
        <v>266.09999999999991</v>
      </c>
      <c r="J167" s="231">
        <v>270.44999999999993</v>
      </c>
      <c r="K167" s="230">
        <v>261.75</v>
      </c>
      <c r="L167" s="230">
        <v>254.75</v>
      </c>
      <c r="M167" s="230">
        <v>6.6762499999999996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981.4</v>
      </c>
      <c r="D168" s="231">
        <v>981.13333333333333</v>
      </c>
      <c r="E168" s="231">
        <v>977.26666666666665</v>
      </c>
      <c r="F168" s="231">
        <v>973.13333333333333</v>
      </c>
      <c r="G168" s="231">
        <v>969.26666666666665</v>
      </c>
      <c r="H168" s="231">
        <v>985.26666666666665</v>
      </c>
      <c r="I168" s="231">
        <v>989.13333333333321</v>
      </c>
      <c r="J168" s="231">
        <v>993.26666666666665</v>
      </c>
      <c r="K168" s="230">
        <v>985</v>
      </c>
      <c r="L168" s="230">
        <v>977</v>
      </c>
      <c r="M168" s="230">
        <v>0.28602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107.3</v>
      </c>
      <c r="D169" s="231">
        <v>107.25</v>
      </c>
      <c r="E169" s="231">
        <v>105.1</v>
      </c>
      <c r="F169" s="231">
        <v>102.89999999999999</v>
      </c>
      <c r="G169" s="231">
        <v>100.74999999999999</v>
      </c>
      <c r="H169" s="231">
        <v>109.45</v>
      </c>
      <c r="I169" s="231">
        <v>111.60000000000001</v>
      </c>
      <c r="J169" s="231">
        <v>113.80000000000001</v>
      </c>
      <c r="K169" s="230">
        <v>109.4</v>
      </c>
      <c r="L169" s="230">
        <v>105.05</v>
      </c>
      <c r="M169" s="230">
        <v>193.07001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1480.95</v>
      </c>
      <c r="D170" s="231">
        <v>1480.1333333333332</v>
      </c>
      <c r="E170" s="231">
        <v>1464.8166666666664</v>
      </c>
      <c r="F170" s="231">
        <v>1448.6833333333332</v>
      </c>
      <c r="G170" s="231">
        <v>1433.3666666666663</v>
      </c>
      <c r="H170" s="231">
        <v>1496.2666666666664</v>
      </c>
      <c r="I170" s="231">
        <v>1511.583333333333</v>
      </c>
      <c r="J170" s="231">
        <v>1527.7166666666665</v>
      </c>
      <c r="K170" s="230">
        <v>1495.45</v>
      </c>
      <c r="L170" s="230">
        <v>1464</v>
      </c>
      <c r="M170" s="230">
        <v>0.42930000000000001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45.65</v>
      </c>
      <c r="D171" s="231">
        <v>45.533333333333331</v>
      </c>
      <c r="E171" s="231">
        <v>45.36666666666666</v>
      </c>
      <c r="F171" s="231">
        <v>45.083333333333329</v>
      </c>
      <c r="G171" s="231">
        <v>44.916666666666657</v>
      </c>
      <c r="H171" s="231">
        <v>45.816666666666663</v>
      </c>
      <c r="I171" s="231">
        <v>45.983333333333334</v>
      </c>
      <c r="J171" s="231">
        <v>46.266666666666666</v>
      </c>
      <c r="K171" s="230">
        <v>45.7</v>
      </c>
      <c r="L171" s="230">
        <v>45.25</v>
      </c>
      <c r="M171" s="230">
        <v>94.328919999999997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2486.15</v>
      </c>
      <c r="D172" s="231">
        <v>2514.5</v>
      </c>
      <c r="E172" s="231">
        <v>2439</v>
      </c>
      <c r="F172" s="231">
        <v>2391.85</v>
      </c>
      <c r="G172" s="231">
        <v>2316.35</v>
      </c>
      <c r="H172" s="231">
        <v>2561.65</v>
      </c>
      <c r="I172" s="231">
        <v>2637.15</v>
      </c>
      <c r="J172" s="231">
        <v>2684.3</v>
      </c>
      <c r="K172" s="230">
        <v>2590</v>
      </c>
      <c r="L172" s="230">
        <v>2467.35</v>
      </c>
      <c r="M172" s="230">
        <v>0.66310000000000002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2917.65</v>
      </c>
      <c r="D173" s="231">
        <v>2916.15</v>
      </c>
      <c r="E173" s="231">
        <v>2902.5</v>
      </c>
      <c r="F173" s="231">
        <v>2887.35</v>
      </c>
      <c r="G173" s="231">
        <v>2873.7</v>
      </c>
      <c r="H173" s="231">
        <v>2931.3</v>
      </c>
      <c r="I173" s="231">
        <v>2944.9500000000007</v>
      </c>
      <c r="J173" s="231">
        <v>2960.1000000000004</v>
      </c>
      <c r="K173" s="230">
        <v>2929.8</v>
      </c>
      <c r="L173" s="230">
        <v>2901</v>
      </c>
      <c r="M173" s="230">
        <v>5.3769999999999998E-2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153.5</v>
      </c>
      <c r="D174" s="231">
        <v>153.5</v>
      </c>
      <c r="E174" s="231">
        <v>152.15</v>
      </c>
      <c r="F174" s="231">
        <v>150.80000000000001</v>
      </c>
      <c r="G174" s="231">
        <v>149.45000000000002</v>
      </c>
      <c r="H174" s="231">
        <v>154.85</v>
      </c>
      <c r="I174" s="231">
        <v>156.20000000000002</v>
      </c>
      <c r="J174" s="231">
        <v>157.54999999999998</v>
      </c>
      <c r="K174" s="230">
        <v>154.85</v>
      </c>
      <c r="L174" s="230">
        <v>152.15</v>
      </c>
      <c r="M174" s="230">
        <v>4.84544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1358.8</v>
      </c>
      <c r="D175" s="231">
        <v>1360.0333333333335</v>
      </c>
      <c r="E175" s="231">
        <v>1345.0666666666671</v>
      </c>
      <c r="F175" s="231">
        <v>1331.3333333333335</v>
      </c>
      <c r="G175" s="231">
        <v>1316.366666666667</v>
      </c>
      <c r="H175" s="231">
        <v>1373.7666666666671</v>
      </c>
      <c r="I175" s="231">
        <v>1388.7333333333338</v>
      </c>
      <c r="J175" s="231">
        <v>1402.4666666666672</v>
      </c>
      <c r="K175" s="230">
        <v>1375</v>
      </c>
      <c r="L175" s="230">
        <v>1346.3</v>
      </c>
      <c r="M175" s="230">
        <v>2.8668900000000002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1241.9000000000001</v>
      </c>
      <c r="D176" s="231">
        <v>1246.0166666666667</v>
      </c>
      <c r="E176" s="231">
        <v>1235.8833333333332</v>
      </c>
      <c r="F176" s="231">
        <v>1229.8666666666666</v>
      </c>
      <c r="G176" s="231">
        <v>1219.7333333333331</v>
      </c>
      <c r="H176" s="231">
        <v>1252.0333333333333</v>
      </c>
      <c r="I176" s="231">
        <v>1262.166666666667</v>
      </c>
      <c r="J176" s="231">
        <v>1268.1833333333334</v>
      </c>
      <c r="K176" s="230">
        <v>1256.1500000000001</v>
      </c>
      <c r="L176" s="230">
        <v>1240</v>
      </c>
      <c r="M176" s="230">
        <v>0.93137000000000003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563.45000000000005</v>
      </c>
      <c r="D177" s="231">
        <v>561.23333333333335</v>
      </c>
      <c r="E177" s="231">
        <v>553.7166666666667</v>
      </c>
      <c r="F177" s="231">
        <v>543.98333333333335</v>
      </c>
      <c r="G177" s="231">
        <v>536.4666666666667</v>
      </c>
      <c r="H177" s="231">
        <v>570.9666666666667</v>
      </c>
      <c r="I177" s="231">
        <v>578.48333333333335</v>
      </c>
      <c r="J177" s="231">
        <v>588.2166666666667</v>
      </c>
      <c r="K177" s="230">
        <v>568.75</v>
      </c>
      <c r="L177" s="230">
        <v>551.5</v>
      </c>
      <c r="M177" s="230">
        <v>46.945489999999999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1074.0999999999999</v>
      </c>
      <c r="D178" s="231">
        <v>1070.8166666666666</v>
      </c>
      <c r="E178" s="231">
        <v>1049.2833333333333</v>
      </c>
      <c r="F178" s="231">
        <v>1024.4666666666667</v>
      </c>
      <c r="G178" s="231">
        <v>1002.9333333333334</v>
      </c>
      <c r="H178" s="231">
        <v>1095.6333333333332</v>
      </c>
      <c r="I178" s="231">
        <v>1117.1666666666665</v>
      </c>
      <c r="J178" s="231">
        <v>1141.9833333333331</v>
      </c>
      <c r="K178" s="230">
        <v>1092.3499999999999</v>
      </c>
      <c r="L178" s="230">
        <v>1046</v>
      </c>
      <c r="M178" s="230">
        <v>0.18815999999999999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1770.3</v>
      </c>
      <c r="D179" s="231">
        <v>1773.8333333333333</v>
      </c>
      <c r="E179" s="231">
        <v>1756.4666666666665</v>
      </c>
      <c r="F179" s="231">
        <v>1742.6333333333332</v>
      </c>
      <c r="G179" s="231">
        <v>1725.2666666666664</v>
      </c>
      <c r="H179" s="231">
        <v>1787.6666666666665</v>
      </c>
      <c r="I179" s="231">
        <v>1805.0333333333333</v>
      </c>
      <c r="J179" s="231">
        <v>1818.8666666666666</v>
      </c>
      <c r="K179" s="230">
        <v>1791.2</v>
      </c>
      <c r="L179" s="230">
        <v>1760</v>
      </c>
      <c r="M179" s="230">
        <v>0.42065000000000002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437.95</v>
      </c>
      <c r="D180" s="231">
        <v>437.59999999999997</v>
      </c>
      <c r="E180" s="231">
        <v>434.74999999999994</v>
      </c>
      <c r="F180" s="231">
        <v>431.54999999999995</v>
      </c>
      <c r="G180" s="231">
        <v>428.69999999999993</v>
      </c>
      <c r="H180" s="231">
        <v>440.79999999999995</v>
      </c>
      <c r="I180" s="231">
        <v>443.65</v>
      </c>
      <c r="J180" s="231">
        <v>446.84999999999997</v>
      </c>
      <c r="K180" s="230">
        <v>440.45</v>
      </c>
      <c r="L180" s="230">
        <v>434.4</v>
      </c>
      <c r="M180" s="230">
        <v>0.54962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907.5</v>
      </c>
      <c r="D181" s="231">
        <v>915.9</v>
      </c>
      <c r="E181" s="231">
        <v>888.59999999999991</v>
      </c>
      <c r="F181" s="231">
        <v>869.69999999999993</v>
      </c>
      <c r="G181" s="231">
        <v>842.39999999999986</v>
      </c>
      <c r="H181" s="231">
        <v>934.8</v>
      </c>
      <c r="I181" s="231">
        <v>962.09999999999991</v>
      </c>
      <c r="J181" s="231">
        <v>981</v>
      </c>
      <c r="K181" s="230">
        <v>943.2</v>
      </c>
      <c r="L181" s="230">
        <v>897</v>
      </c>
      <c r="M181" s="230">
        <v>55.108980000000003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450.2</v>
      </c>
      <c r="D182" s="231">
        <v>449.34999999999997</v>
      </c>
      <c r="E182" s="231">
        <v>444.84999999999991</v>
      </c>
      <c r="F182" s="231">
        <v>439.49999999999994</v>
      </c>
      <c r="G182" s="231">
        <v>434.99999999999989</v>
      </c>
      <c r="H182" s="231">
        <v>454.69999999999993</v>
      </c>
      <c r="I182" s="231">
        <v>459.20000000000005</v>
      </c>
      <c r="J182" s="231">
        <v>464.54999999999995</v>
      </c>
      <c r="K182" s="230">
        <v>453.85</v>
      </c>
      <c r="L182" s="230">
        <v>444</v>
      </c>
      <c r="M182" s="230">
        <v>2.88069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1315.25</v>
      </c>
      <c r="D183" s="231">
        <v>1316.9666666666667</v>
      </c>
      <c r="E183" s="231">
        <v>1302.4333333333334</v>
      </c>
      <c r="F183" s="231">
        <v>1289.6166666666668</v>
      </c>
      <c r="G183" s="231">
        <v>1275.0833333333335</v>
      </c>
      <c r="H183" s="231">
        <v>1329.7833333333333</v>
      </c>
      <c r="I183" s="231">
        <v>1344.3166666666666</v>
      </c>
      <c r="J183" s="231">
        <v>1357.1333333333332</v>
      </c>
      <c r="K183" s="230">
        <v>1331.5</v>
      </c>
      <c r="L183" s="230">
        <v>1304.1500000000001</v>
      </c>
      <c r="M183" s="230">
        <v>8.4748300000000008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300.35000000000002</v>
      </c>
      <c r="D184" s="231">
        <v>300.73333333333335</v>
      </c>
      <c r="E184" s="231">
        <v>297.56666666666672</v>
      </c>
      <c r="F184" s="231">
        <v>294.78333333333336</v>
      </c>
      <c r="G184" s="231">
        <v>291.61666666666673</v>
      </c>
      <c r="H184" s="231">
        <v>303.51666666666671</v>
      </c>
      <c r="I184" s="231">
        <v>306.68333333333334</v>
      </c>
      <c r="J184" s="231">
        <v>309.4666666666667</v>
      </c>
      <c r="K184" s="230">
        <v>303.89999999999998</v>
      </c>
      <c r="L184" s="230">
        <v>297.95</v>
      </c>
      <c r="M184" s="230">
        <v>9.9129500000000004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296.75</v>
      </c>
      <c r="D185" s="231">
        <v>294.55</v>
      </c>
      <c r="E185" s="231">
        <v>290.85000000000002</v>
      </c>
      <c r="F185" s="231">
        <v>284.95</v>
      </c>
      <c r="G185" s="231">
        <v>281.25</v>
      </c>
      <c r="H185" s="231">
        <v>300.45000000000005</v>
      </c>
      <c r="I185" s="231">
        <v>304.14999999999998</v>
      </c>
      <c r="J185" s="231">
        <v>310.05000000000007</v>
      </c>
      <c r="K185" s="230">
        <v>298.25</v>
      </c>
      <c r="L185" s="230">
        <v>288.64999999999998</v>
      </c>
      <c r="M185" s="230">
        <v>14.50408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1720.3</v>
      </c>
      <c r="D186" s="231">
        <v>1713.4166666666667</v>
      </c>
      <c r="E186" s="231">
        <v>1701.8833333333334</v>
      </c>
      <c r="F186" s="231">
        <v>1683.4666666666667</v>
      </c>
      <c r="G186" s="231">
        <v>1671.9333333333334</v>
      </c>
      <c r="H186" s="231">
        <v>1731.8333333333335</v>
      </c>
      <c r="I186" s="231">
        <v>1743.3666666666668</v>
      </c>
      <c r="J186" s="231">
        <v>1761.7833333333335</v>
      </c>
      <c r="K186" s="230">
        <v>1724.95</v>
      </c>
      <c r="L186" s="230">
        <v>1695</v>
      </c>
      <c r="M186" s="230">
        <v>5.9926199999999996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677.6</v>
      </c>
      <c r="D187" s="231">
        <v>672.46666666666658</v>
      </c>
      <c r="E187" s="231">
        <v>665.43333333333317</v>
      </c>
      <c r="F187" s="231">
        <v>653.26666666666654</v>
      </c>
      <c r="G187" s="231">
        <v>646.23333333333312</v>
      </c>
      <c r="H187" s="231">
        <v>684.63333333333321</v>
      </c>
      <c r="I187" s="231">
        <v>691.66666666666674</v>
      </c>
      <c r="J187" s="231">
        <v>703.83333333333326</v>
      </c>
      <c r="K187" s="230">
        <v>679.5</v>
      </c>
      <c r="L187" s="230">
        <v>660.3</v>
      </c>
      <c r="M187" s="230">
        <v>2.0599799999999999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298.3</v>
      </c>
      <c r="D188" s="231">
        <v>297.26666666666665</v>
      </c>
      <c r="E188" s="231">
        <v>295.5333333333333</v>
      </c>
      <c r="F188" s="231">
        <v>292.76666666666665</v>
      </c>
      <c r="G188" s="231">
        <v>291.0333333333333</v>
      </c>
      <c r="H188" s="231">
        <v>300.0333333333333</v>
      </c>
      <c r="I188" s="231">
        <v>301.76666666666665</v>
      </c>
      <c r="J188" s="231">
        <v>304.5333333333333</v>
      </c>
      <c r="K188" s="230">
        <v>299</v>
      </c>
      <c r="L188" s="230">
        <v>294.5</v>
      </c>
      <c r="M188" s="230">
        <v>2.2401300000000002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1900.4</v>
      </c>
      <c r="D189" s="231">
        <v>1899.8</v>
      </c>
      <c r="E189" s="231">
        <v>1874.6</v>
      </c>
      <c r="F189" s="231">
        <v>1848.8</v>
      </c>
      <c r="G189" s="231">
        <v>1823.6</v>
      </c>
      <c r="H189" s="231">
        <v>1925.6</v>
      </c>
      <c r="I189" s="231">
        <v>1950.8000000000002</v>
      </c>
      <c r="J189" s="231">
        <v>1976.6</v>
      </c>
      <c r="K189" s="230">
        <v>1925</v>
      </c>
      <c r="L189" s="230">
        <v>1874</v>
      </c>
      <c r="M189" s="230">
        <v>0.34853000000000001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684.45</v>
      </c>
      <c r="D190" s="231">
        <v>691.06666666666661</v>
      </c>
      <c r="E190" s="231">
        <v>674.68333333333317</v>
      </c>
      <c r="F190" s="231">
        <v>664.91666666666652</v>
      </c>
      <c r="G190" s="231">
        <v>648.53333333333308</v>
      </c>
      <c r="H190" s="231">
        <v>700.83333333333326</v>
      </c>
      <c r="I190" s="231">
        <v>717.2166666666667</v>
      </c>
      <c r="J190" s="231">
        <v>726.98333333333335</v>
      </c>
      <c r="K190" s="230">
        <v>707.45</v>
      </c>
      <c r="L190" s="230">
        <v>681.3</v>
      </c>
      <c r="M190" s="230">
        <v>7.6678699999999997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291.14999999999998</v>
      </c>
      <c r="D191" s="231">
        <v>289.2833333333333</v>
      </c>
      <c r="E191" s="231">
        <v>279.86666666666662</v>
      </c>
      <c r="F191" s="231">
        <v>268.58333333333331</v>
      </c>
      <c r="G191" s="231">
        <v>259.16666666666663</v>
      </c>
      <c r="H191" s="231">
        <v>300.56666666666661</v>
      </c>
      <c r="I191" s="231">
        <v>309.98333333333335</v>
      </c>
      <c r="J191" s="231">
        <v>321.26666666666659</v>
      </c>
      <c r="K191" s="230">
        <v>298.7</v>
      </c>
      <c r="L191" s="230">
        <v>278</v>
      </c>
      <c r="M191" s="230">
        <v>15.74287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3381.65</v>
      </c>
      <c r="D192" s="231">
        <v>3364.9</v>
      </c>
      <c r="E192" s="231">
        <v>3329.8</v>
      </c>
      <c r="F192" s="231">
        <v>3277.9500000000003</v>
      </c>
      <c r="G192" s="231">
        <v>3242.8500000000004</v>
      </c>
      <c r="H192" s="231">
        <v>3416.75</v>
      </c>
      <c r="I192" s="231">
        <v>3451.8499999999995</v>
      </c>
      <c r="J192" s="231">
        <v>3503.7</v>
      </c>
      <c r="K192" s="230">
        <v>3400</v>
      </c>
      <c r="L192" s="230">
        <v>3313.05</v>
      </c>
      <c r="M192" s="230">
        <v>1.3418099999999999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467.75</v>
      </c>
      <c r="D193" s="231">
        <v>464.40000000000003</v>
      </c>
      <c r="E193" s="231">
        <v>460.30000000000007</v>
      </c>
      <c r="F193" s="231">
        <v>452.85</v>
      </c>
      <c r="G193" s="231">
        <v>448.75000000000006</v>
      </c>
      <c r="H193" s="231">
        <v>471.85000000000008</v>
      </c>
      <c r="I193" s="231">
        <v>475.9500000000001</v>
      </c>
      <c r="J193" s="231">
        <v>483.40000000000009</v>
      </c>
      <c r="K193" s="230">
        <v>468.5</v>
      </c>
      <c r="L193" s="230">
        <v>456.95</v>
      </c>
      <c r="M193" s="230">
        <v>16.402609999999999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588.5</v>
      </c>
      <c r="D194" s="231">
        <v>587.91666666666663</v>
      </c>
      <c r="E194" s="231">
        <v>577.83333333333326</v>
      </c>
      <c r="F194" s="231">
        <v>567.16666666666663</v>
      </c>
      <c r="G194" s="231">
        <v>557.08333333333326</v>
      </c>
      <c r="H194" s="231">
        <v>598.58333333333326</v>
      </c>
      <c r="I194" s="231">
        <v>608.66666666666652</v>
      </c>
      <c r="J194" s="231">
        <v>619.33333333333326</v>
      </c>
      <c r="K194" s="230">
        <v>598</v>
      </c>
      <c r="L194" s="230">
        <v>577.25</v>
      </c>
      <c r="M194" s="230">
        <v>28.124860000000002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113.9</v>
      </c>
      <c r="D195" s="231">
        <v>113.51666666666667</v>
      </c>
      <c r="E195" s="231">
        <v>110.38333333333333</v>
      </c>
      <c r="F195" s="231">
        <v>106.86666666666666</v>
      </c>
      <c r="G195" s="231">
        <v>103.73333333333332</v>
      </c>
      <c r="H195" s="231">
        <v>117.03333333333333</v>
      </c>
      <c r="I195" s="231">
        <v>120.16666666666669</v>
      </c>
      <c r="J195" s="231">
        <v>123.68333333333334</v>
      </c>
      <c r="K195" s="230">
        <v>116.65</v>
      </c>
      <c r="L195" s="230">
        <v>110</v>
      </c>
      <c r="M195" s="230">
        <v>21.741669999999999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158.94999999999999</v>
      </c>
      <c r="D196" s="231">
        <v>158.79999999999998</v>
      </c>
      <c r="E196" s="231">
        <v>152.89999999999998</v>
      </c>
      <c r="F196" s="231">
        <v>146.85</v>
      </c>
      <c r="G196" s="231">
        <v>140.94999999999999</v>
      </c>
      <c r="H196" s="231">
        <v>164.84999999999997</v>
      </c>
      <c r="I196" s="231">
        <v>170.75</v>
      </c>
      <c r="J196" s="231">
        <v>176.79999999999995</v>
      </c>
      <c r="K196" s="230">
        <v>164.7</v>
      </c>
      <c r="L196" s="230">
        <v>152.75</v>
      </c>
      <c r="M196" s="230">
        <v>242.04526999999999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284.95</v>
      </c>
      <c r="D197" s="231">
        <v>284.21666666666664</v>
      </c>
      <c r="E197" s="231">
        <v>281.98333333333329</v>
      </c>
      <c r="F197" s="231">
        <v>279.01666666666665</v>
      </c>
      <c r="G197" s="231">
        <v>276.7833333333333</v>
      </c>
      <c r="H197" s="231">
        <v>287.18333333333328</v>
      </c>
      <c r="I197" s="231">
        <v>289.41666666666663</v>
      </c>
      <c r="J197" s="231">
        <v>292.38333333333327</v>
      </c>
      <c r="K197" s="230">
        <v>286.45</v>
      </c>
      <c r="L197" s="230">
        <v>281.25</v>
      </c>
      <c r="M197" s="230">
        <v>5.4870999999999999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1114.8</v>
      </c>
      <c r="D198" s="231">
        <v>1103.4333333333332</v>
      </c>
      <c r="E198" s="231">
        <v>1086.7666666666664</v>
      </c>
      <c r="F198" s="231">
        <v>1058.7333333333333</v>
      </c>
      <c r="G198" s="231">
        <v>1042.0666666666666</v>
      </c>
      <c r="H198" s="231">
        <v>1131.4666666666662</v>
      </c>
      <c r="I198" s="231">
        <v>1148.1333333333328</v>
      </c>
      <c r="J198" s="231">
        <v>1176.1666666666661</v>
      </c>
      <c r="K198" s="230">
        <v>1120.0999999999999</v>
      </c>
      <c r="L198" s="230">
        <v>1075.4000000000001</v>
      </c>
      <c r="M198" s="230">
        <v>3.4175800000000001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1064.0999999999999</v>
      </c>
      <c r="D199" s="231">
        <v>1062.2</v>
      </c>
      <c r="E199" s="231">
        <v>1055.6500000000001</v>
      </c>
      <c r="F199" s="231">
        <v>1047.2</v>
      </c>
      <c r="G199" s="231">
        <v>1040.6500000000001</v>
      </c>
      <c r="H199" s="231">
        <v>1070.6500000000001</v>
      </c>
      <c r="I199" s="231">
        <v>1077.1999999999998</v>
      </c>
      <c r="J199" s="231">
        <v>1085.6500000000001</v>
      </c>
      <c r="K199" s="230">
        <v>1068.75</v>
      </c>
      <c r="L199" s="230">
        <v>1053.75</v>
      </c>
      <c r="M199" s="230">
        <v>26.291879999999999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1764.3</v>
      </c>
      <c r="D200" s="231">
        <v>1755.6833333333332</v>
      </c>
      <c r="E200" s="231">
        <v>1742.5166666666664</v>
      </c>
      <c r="F200" s="231">
        <v>1720.7333333333333</v>
      </c>
      <c r="G200" s="231">
        <v>1707.5666666666666</v>
      </c>
      <c r="H200" s="231">
        <v>1777.4666666666662</v>
      </c>
      <c r="I200" s="231">
        <v>1790.6333333333328</v>
      </c>
      <c r="J200" s="231">
        <v>1812.4166666666661</v>
      </c>
      <c r="K200" s="230">
        <v>1768.85</v>
      </c>
      <c r="L200" s="230">
        <v>1733.9</v>
      </c>
      <c r="M200" s="230">
        <v>3.6882799999999998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1687.6</v>
      </c>
      <c r="D201" s="231">
        <v>1682.8666666666668</v>
      </c>
      <c r="E201" s="231">
        <v>1674.7333333333336</v>
      </c>
      <c r="F201" s="231">
        <v>1661.8666666666668</v>
      </c>
      <c r="G201" s="231">
        <v>1653.7333333333336</v>
      </c>
      <c r="H201" s="231">
        <v>1695.7333333333336</v>
      </c>
      <c r="I201" s="231">
        <v>1703.8666666666668</v>
      </c>
      <c r="J201" s="231">
        <v>1716.7333333333336</v>
      </c>
      <c r="K201" s="230">
        <v>1691</v>
      </c>
      <c r="L201" s="230">
        <v>1670</v>
      </c>
      <c r="M201" s="230">
        <v>139.58135999999999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529.75</v>
      </c>
      <c r="D202" s="231">
        <v>525.73333333333335</v>
      </c>
      <c r="E202" s="231">
        <v>520.4666666666667</v>
      </c>
      <c r="F202" s="231">
        <v>511.18333333333339</v>
      </c>
      <c r="G202" s="231">
        <v>505.91666666666674</v>
      </c>
      <c r="H202" s="231">
        <v>535.01666666666665</v>
      </c>
      <c r="I202" s="231">
        <v>540.2833333333333</v>
      </c>
      <c r="J202" s="231">
        <v>549.56666666666661</v>
      </c>
      <c r="K202" s="230">
        <v>531</v>
      </c>
      <c r="L202" s="230">
        <v>516.45000000000005</v>
      </c>
      <c r="M202" s="230">
        <v>40.316789999999997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64.8</v>
      </c>
      <c r="D203" s="231">
        <v>64.61666666666666</v>
      </c>
      <c r="E203" s="231">
        <v>63.533333333333317</v>
      </c>
      <c r="F203" s="231">
        <v>62.266666666666659</v>
      </c>
      <c r="G203" s="231">
        <v>61.183333333333316</v>
      </c>
      <c r="H203" s="231">
        <v>65.883333333333326</v>
      </c>
      <c r="I203" s="231">
        <v>66.966666666666669</v>
      </c>
      <c r="J203" s="231">
        <v>68.23333333333332</v>
      </c>
      <c r="K203" s="230">
        <v>65.7</v>
      </c>
      <c r="L203" s="230">
        <v>63.35</v>
      </c>
      <c r="M203" s="230">
        <v>85.259320000000002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594.35</v>
      </c>
      <c r="D204" s="231">
        <v>597.73333333333346</v>
      </c>
      <c r="E204" s="231">
        <v>586.76666666666688</v>
      </c>
      <c r="F204" s="231">
        <v>579.18333333333339</v>
      </c>
      <c r="G204" s="231">
        <v>568.21666666666681</v>
      </c>
      <c r="H204" s="231">
        <v>605.31666666666695</v>
      </c>
      <c r="I204" s="231">
        <v>616.28333333333342</v>
      </c>
      <c r="J204" s="231">
        <v>623.86666666666702</v>
      </c>
      <c r="K204" s="230">
        <v>608.70000000000005</v>
      </c>
      <c r="L204" s="230">
        <v>590.15</v>
      </c>
      <c r="M204" s="230">
        <v>0.56742999999999999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822.75</v>
      </c>
      <c r="D205" s="231">
        <v>819.56666666666661</v>
      </c>
      <c r="E205" s="231">
        <v>815.13333333333321</v>
      </c>
      <c r="F205" s="231">
        <v>807.51666666666665</v>
      </c>
      <c r="G205" s="231">
        <v>803.08333333333326</v>
      </c>
      <c r="H205" s="231">
        <v>827.18333333333317</v>
      </c>
      <c r="I205" s="231">
        <v>831.61666666666656</v>
      </c>
      <c r="J205" s="231">
        <v>839.23333333333312</v>
      </c>
      <c r="K205" s="230">
        <v>824</v>
      </c>
      <c r="L205" s="230">
        <v>811.95</v>
      </c>
      <c r="M205" s="230">
        <v>1.9157299999999999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848</v>
      </c>
      <c r="D206" s="231">
        <v>847.48333333333323</v>
      </c>
      <c r="E206" s="231">
        <v>843.51666666666642</v>
      </c>
      <c r="F206" s="231">
        <v>839.03333333333319</v>
      </c>
      <c r="G206" s="231">
        <v>835.06666666666638</v>
      </c>
      <c r="H206" s="231">
        <v>851.96666666666647</v>
      </c>
      <c r="I206" s="231">
        <v>855.93333333333339</v>
      </c>
      <c r="J206" s="231">
        <v>860.41666666666652</v>
      </c>
      <c r="K206" s="230">
        <v>851.45</v>
      </c>
      <c r="L206" s="230">
        <v>843</v>
      </c>
      <c r="M206" s="230">
        <v>3.7280000000000001E-2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1230.2</v>
      </c>
      <c r="D207" s="231">
        <v>1225.5</v>
      </c>
      <c r="E207" s="231">
        <v>1217.1500000000001</v>
      </c>
      <c r="F207" s="231">
        <v>1204.1000000000001</v>
      </c>
      <c r="G207" s="231">
        <v>1195.7500000000002</v>
      </c>
      <c r="H207" s="231">
        <v>1238.55</v>
      </c>
      <c r="I207" s="231">
        <v>1246.8999999999999</v>
      </c>
      <c r="J207" s="231">
        <v>1259.9499999999998</v>
      </c>
      <c r="K207" s="230">
        <v>1233.8499999999999</v>
      </c>
      <c r="L207" s="230">
        <v>1212.45</v>
      </c>
      <c r="M207" s="230">
        <v>5.8441099999999997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2558.6</v>
      </c>
      <c r="D208" s="231">
        <v>2546.9166666666665</v>
      </c>
      <c r="E208" s="231">
        <v>2526.833333333333</v>
      </c>
      <c r="F208" s="231">
        <v>2495.0666666666666</v>
      </c>
      <c r="G208" s="231">
        <v>2474.9833333333331</v>
      </c>
      <c r="H208" s="231">
        <v>2578.6833333333329</v>
      </c>
      <c r="I208" s="231">
        <v>2598.766666666666</v>
      </c>
      <c r="J208" s="231">
        <v>2630.5333333333328</v>
      </c>
      <c r="K208" s="230">
        <v>2567</v>
      </c>
      <c r="L208" s="230">
        <v>2515.15</v>
      </c>
      <c r="M208" s="230">
        <v>7.2137000000000002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295.5</v>
      </c>
      <c r="D209" s="231">
        <v>294.83333333333331</v>
      </c>
      <c r="E209" s="231">
        <v>289.86666666666662</v>
      </c>
      <c r="F209" s="231">
        <v>284.23333333333329</v>
      </c>
      <c r="G209" s="231">
        <v>279.26666666666659</v>
      </c>
      <c r="H209" s="231">
        <v>300.46666666666664</v>
      </c>
      <c r="I209" s="231">
        <v>305.43333333333334</v>
      </c>
      <c r="J209" s="231">
        <v>311.06666666666666</v>
      </c>
      <c r="K209" s="230">
        <v>299.8</v>
      </c>
      <c r="L209" s="230">
        <v>289.2</v>
      </c>
      <c r="M209" s="230">
        <v>2.09104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436.1</v>
      </c>
      <c r="D210" s="231">
        <v>434.66666666666669</v>
      </c>
      <c r="E210" s="231">
        <v>432.33333333333337</v>
      </c>
      <c r="F210" s="231">
        <v>428.56666666666666</v>
      </c>
      <c r="G210" s="231">
        <v>426.23333333333335</v>
      </c>
      <c r="H210" s="231">
        <v>438.43333333333339</v>
      </c>
      <c r="I210" s="231">
        <v>440.76666666666677</v>
      </c>
      <c r="J210" s="231">
        <v>444.53333333333342</v>
      </c>
      <c r="K210" s="230">
        <v>437</v>
      </c>
      <c r="L210" s="230">
        <v>430.9</v>
      </c>
      <c r="M210" s="230">
        <v>49.1355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1034.05</v>
      </c>
      <c r="D211" s="231">
        <v>1035.8333333333333</v>
      </c>
      <c r="E211" s="231">
        <v>1025.2666666666664</v>
      </c>
      <c r="F211" s="231">
        <v>1016.4833333333331</v>
      </c>
      <c r="G211" s="231">
        <v>1005.9166666666663</v>
      </c>
      <c r="H211" s="231">
        <v>1044.6166666666666</v>
      </c>
      <c r="I211" s="231">
        <v>1055.1833333333336</v>
      </c>
      <c r="J211" s="231">
        <v>1063.9666666666667</v>
      </c>
      <c r="K211" s="230">
        <v>1046.4000000000001</v>
      </c>
      <c r="L211" s="230">
        <v>1027.05</v>
      </c>
      <c r="M211" s="230">
        <v>0.24390999999999999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2920.2</v>
      </c>
      <c r="D212" s="231">
        <v>2896.3833333333332</v>
      </c>
      <c r="E212" s="231">
        <v>2867.8166666666666</v>
      </c>
      <c r="F212" s="231">
        <v>2815.4333333333334</v>
      </c>
      <c r="G212" s="231">
        <v>2786.8666666666668</v>
      </c>
      <c r="H212" s="231">
        <v>2948.7666666666664</v>
      </c>
      <c r="I212" s="231">
        <v>2977.333333333333</v>
      </c>
      <c r="J212" s="231">
        <v>3029.7166666666662</v>
      </c>
      <c r="K212" s="230">
        <v>2924.95</v>
      </c>
      <c r="L212" s="230">
        <v>2844</v>
      </c>
      <c r="M212" s="230">
        <v>9.9741199999999992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101.4</v>
      </c>
      <c r="D213" s="231">
        <v>101.16666666666667</v>
      </c>
      <c r="E213" s="231">
        <v>100.33333333333334</v>
      </c>
      <c r="F213" s="231">
        <v>99.266666666666666</v>
      </c>
      <c r="G213" s="231">
        <v>98.433333333333337</v>
      </c>
      <c r="H213" s="231">
        <v>102.23333333333335</v>
      </c>
      <c r="I213" s="231">
        <v>103.06666666666669</v>
      </c>
      <c r="J213" s="231">
        <v>104.13333333333335</v>
      </c>
      <c r="K213" s="230">
        <v>102</v>
      </c>
      <c r="L213" s="230">
        <v>100.1</v>
      </c>
      <c r="M213" s="230">
        <v>28.671610000000001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251.25</v>
      </c>
      <c r="D214" s="231">
        <v>250.11666666666667</v>
      </c>
      <c r="E214" s="231">
        <v>248.43333333333334</v>
      </c>
      <c r="F214" s="231">
        <v>245.61666666666667</v>
      </c>
      <c r="G214" s="231">
        <v>243.93333333333334</v>
      </c>
      <c r="H214" s="231">
        <v>252.93333333333334</v>
      </c>
      <c r="I214" s="231">
        <v>254.61666666666667</v>
      </c>
      <c r="J214" s="231">
        <v>257.43333333333334</v>
      </c>
      <c r="K214" s="230">
        <v>251.8</v>
      </c>
      <c r="L214" s="230">
        <v>247.3</v>
      </c>
      <c r="M214" s="230">
        <v>16.24774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2457.3000000000002</v>
      </c>
      <c r="D215" s="231">
        <v>2448.0333333333333</v>
      </c>
      <c r="E215" s="231">
        <v>2428.2666666666664</v>
      </c>
      <c r="F215" s="231">
        <v>2399.2333333333331</v>
      </c>
      <c r="G215" s="231">
        <v>2379.4666666666662</v>
      </c>
      <c r="H215" s="231">
        <v>2477.0666666666666</v>
      </c>
      <c r="I215" s="231">
        <v>2496.8333333333339</v>
      </c>
      <c r="J215" s="231">
        <v>2525.8666666666668</v>
      </c>
      <c r="K215" s="230">
        <v>2467.8000000000002</v>
      </c>
      <c r="L215" s="230">
        <v>2419</v>
      </c>
      <c r="M215" s="230">
        <v>37.61927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314.35000000000002</v>
      </c>
      <c r="D216" s="231">
        <v>313.51666666666665</v>
      </c>
      <c r="E216" s="231">
        <v>312.13333333333333</v>
      </c>
      <c r="F216" s="231">
        <v>309.91666666666669</v>
      </c>
      <c r="G216" s="231">
        <v>308.53333333333336</v>
      </c>
      <c r="H216" s="231">
        <v>315.73333333333329</v>
      </c>
      <c r="I216" s="231">
        <v>317.11666666666662</v>
      </c>
      <c r="J216" s="231">
        <v>319.33333333333326</v>
      </c>
      <c r="K216" s="230">
        <v>314.89999999999998</v>
      </c>
      <c r="L216" s="230">
        <v>311.3</v>
      </c>
      <c r="M216" s="230">
        <v>5.5434799999999997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3308.5</v>
      </c>
      <c r="D217" s="231">
        <v>3306.8833333333332</v>
      </c>
      <c r="E217" s="231">
        <v>3288.7666666666664</v>
      </c>
      <c r="F217" s="231">
        <v>3269.0333333333333</v>
      </c>
      <c r="G217" s="231">
        <v>3250.9166666666665</v>
      </c>
      <c r="H217" s="231">
        <v>3326.6166666666663</v>
      </c>
      <c r="I217" s="231">
        <v>3344.7333333333331</v>
      </c>
      <c r="J217" s="231">
        <v>3364.4666666666662</v>
      </c>
      <c r="K217" s="230">
        <v>3325</v>
      </c>
      <c r="L217" s="230">
        <v>3287.15</v>
      </c>
      <c r="M217" s="230">
        <v>8.6919999999999997E-2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712.45</v>
      </c>
      <c r="D218" s="231">
        <v>711.15</v>
      </c>
      <c r="E218" s="231">
        <v>707.3</v>
      </c>
      <c r="F218" s="231">
        <v>702.15</v>
      </c>
      <c r="G218" s="231">
        <v>698.3</v>
      </c>
      <c r="H218" s="231">
        <v>716.3</v>
      </c>
      <c r="I218" s="231">
        <v>720.15000000000009</v>
      </c>
      <c r="J218" s="231">
        <v>725.3</v>
      </c>
      <c r="K218" s="230">
        <v>715</v>
      </c>
      <c r="L218" s="230">
        <v>706</v>
      </c>
      <c r="M218" s="230">
        <v>0.34683000000000003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35595.4</v>
      </c>
      <c r="D219" s="231">
        <v>35587.5</v>
      </c>
      <c r="E219" s="231">
        <v>35387.75</v>
      </c>
      <c r="F219" s="231">
        <v>35180.1</v>
      </c>
      <c r="G219" s="231">
        <v>34980.35</v>
      </c>
      <c r="H219" s="231">
        <v>35795.15</v>
      </c>
      <c r="I219" s="231">
        <v>35994.9</v>
      </c>
      <c r="J219" s="231">
        <v>36202.550000000003</v>
      </c>
      <c r="K219" s="230">
        <v>35787.25</v>
      </c>
      <c r="L219" s="230">
        <v>35379.85</v>
      </c>
      <c r="M219" s="230">
        <v>7.9479999999999995E-2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49.15</v>
      </c>
      <c r="D220" s="231">
        <v>49.016666666666673</v>
      </c>
      <c r="E220" s="231">
        <v>48.533333333333346</v>
      </c>
      <c r="F220" s="231">
        <v>47.916666666666671</v>
      </c>
      <c r="G220" s="231">
        <v>47.433333333333344</v>
      </c>
      <c r="H220" s="231">
        <v>49.633333333333347</v>
      </c>
      <c r="I220" s="231">
        <v>50.116666666666681</v>
      </c>
      <c r="J220" s="231">
        <v>50.733333333333348</v>
      </c>
      <c r="K220" s="230">
        <v>49.5</v>
      </c>
      <c r="L220" s="230">
        <v>48.4</v>
      </c>
      <c r="M220" s="230">
        <v>41.499839999999999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2775.6</v>
      </c>
      <c r="D221" s="231">
        <v>2770.0166666666664</v>
      </c>
      <c r="E221" s="231">
        <v>2759.1833333333329</v>
      </c>
      <c r="F221" s="231">
        <v>2742.7666666666664</v>
      </c>
      <c r="G221" s="231">
        <v>2731.9333333333329</v>
      </c>
      <c r="H221" s="231">
        <v>2786.4333333333329</v>
      </c>
      <c r="I221" s="231">
        <v>2797.2666666666669</v>
      </c>
      <c r="J221" s="231">
        <v>2813.6833333333329</v>
      </c>
      <c r="K221" s="230">
        <v>2780.85</v>
      </c>
      <c r="L221" s="230">
        <v>2753.6</v>
      </c>
      <c r="M221" s="230">
        <v>46.60013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917.65</v>
      </c>
      <c r="D222" s="231">
        <v>916.11666666666667</v>
      </c>
      <c r="E222" s="231">
        <v>911.7833333333333</v>
      </c>
      <c r="F222" s="231">
        <v>905.91666666666663</v>
      </c>
      <c r="G222" s="231">
        <v>901.58333333333326</v>
      </c>
      <c r="H222" s="231">
        <v>921.98333333333335</v>
      </c>
      <c r="I222" s="231">
        <v>926.31666666666661</v>
      </c>
      <c r="J222" s="231">
        <v>932.18333333333339</v>
      </c>
      <c r="K222" s="230">
        <v>920.45</v>
      </c>
      <c r="L222" s="230">
        <v>910.25</v>
      </c>
      <c r="M222" s="230">
        <v>203.81002000000001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1079.1500000000001</v>
      </c>
      <c r="D223" s="231">
        <v>1076.0833333333333</v>
      </c>
      <c r="E223" s="231">
        <v>1069.1666666666665</v>
      </c>
      <c r="F223" s="231">
        <v>1059.1833333333332</v>
      </c>
      <c r="G223" s="231">
        <v>1052.2666666666664</v>
      </c>
      <c r="H223" s="231">
        <v>1086.0666666666666</v>
      </c>
      <c r="I223" s="231">
        <v>1092.9833333333331</v>
      </c>
      <c r="J223" s="231">
        <v>1102.9666666666667</v>
      </c>
      <c r="K223" s="230">
        <v>1083</v>
      </c>
      <c r="L223" s="230">
        <v>1066.0999999999999</v>
      </c>
      <c r="M223" s="230">
        <v>5.2742800000000001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434.5</v>
      </c>
      <c r="D224" s="231">
        <v>432.16666666666669</v>
      </c>
      <c r="E224" s="231">
        <v>427.83333333333337</v>
      </c>
      <c r="F224" s="231">
        <v>421.16666666666669</v>
      </c>
      <c r="G224" s="231">
        <v>416.83333333333337</v>
      </c>
      <c r="H224" s="231">
        <v>438.83333333333337</v>
      </c>
      <c r="I224" s="231">
        <v>443.16666666666674</v>
      </c>
      <c r="J224" s="231">
        <v>449.83333333333337</v>
      </c>
      <c r="K224" s="230">
        <v>436.5</v>
      </c>
      <c r="L224" s="230">
        <v>425.5</v>
      </c>
      <c r="M224" s="230">
        <v>18.82788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443.05</v>
      </c>
      <c r="D225" s="231">
        <v>443.4666666666667</v>
      </c>
      <c r="E225" s="231">
        <v>437.53333333333342</v>
      </c>
      <c r="F225" s="231">
        <v>432.01666666666671</v>
      </c>
      <c r="G225" s="231">
        <v>426.08333333333343</v>
      </c>
      <c r="H225" s="231">
        <v>448.98333333333341</v>
      </c>
      <c r="I225" s="231">
        <v>454.91666666666669</v>
      </c>
      <c r="J225" s="231">
        <v>460.43333333333339</v>
      </c>
      <c r="K225" s="230">
        <v>449.4</v>
      </c>
      <c r="L225" s="230">
        <v>437.95</v>
      </c>
      <c r="M225" s="230">
        <v>1.71801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54.65</v>
      </c>
      <c r="D226" s="231">
        <v>54.783333333333331</v>
      </c>
      <c r="E226" s="231">
        <v>53.966666666666661</v>
      </c>
      <c r="F226" s="231">
        <v>53.283333333333331</v>
      </c>
      <c r="G226" s="231">
        <v>52.466666666666661</v>
      </c>
      <c r="H226" s="231">
        <v>55.466666666666661</v>
      </c>
      <c r="I226" s="231">
        <v>56.283333333333324</v>
      </c>
      <c r="J226" s="231">
        <v>56.966666666666661</v>
      </c>
      <c r="K226" s="230">
        <v>55.6</v>
      </c>
      <c r="L226" s="230">
        <v>54.1</v>
      </c>
      <c r="M226" s="230">
        <v>98.475819999999999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61.45</v>
      </c>
      <c r="D227" s="231">
        <v>60.733333333333327</v>
      </c>
      <c r="E227" s="231">
        <v>59.466666666666654</v>
      </c>
      <c r="F227" s="231">
        <v>57.483333333333327</v>
      </c>
      <c r="G227" s="231">
        <v>56.216666666666654</v>
      </c>
      <c r="H227" s="231">
        <v>62.716666666666654</v>
      </c>
      <c r="I227" s="231">
        <v>63.98333333333332</v>
      </c>
      <c r="J227" s="231">
        <v>65.966666666666654</v>
      </c>
      <c r="K227" s="230">
        <v>62</v>
      </c>
      <c r="L227" s="230">
        <v>58.75</v>
      </c>
      <c r="M227" s="230">
        <v>674.80695000000003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87.8</v>
      </c>
      <c r="D228" s="231">
        <v>87.116666666666674</v>
      </c>
      <c r="E228" s="231">
        <v>86.233333333333348</v>
      </c>
      <c r="F228" s="231">
        <v>84.666666666666671</v>
      </c>
      <c r="G228" s="231">
        <v>83.783333333333346</v>
      </c>
      <c r="H228" s="231">
        <v>88.683333333333351</v>
      </c>
      <c r="I228" s="231">
        <v>89.566666666666677</v>
      </c>
      <c r="J228" s="231">
        <v>91.133333333333354</v>
      </c>
      <c r="K228" s="230">
        <v>88</v>
      </c>
      <c r="L228" s="230">
        <v>85.55</v>
      </c>
      <c r="M228" s="230">
        <v>91.304640000000006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847.35</v>
      </c>
      <c r="D229" s="231">
        <v>850.7833333333333</v>
      </c>
      <c r="E229" s="231">
        <v>841.56666666666661</v>
      </c>
      <c r="F229" s="231">
        <v>835.7833333333333</v>
      </c>
      <c r="G229" s="231">
        <v>826.56666666666661</v>
      </c>
      <c r="H229" s="231">
        <v>856.56666666666661</v>
      </c>
      <c r="I229" s="231">
        <v>865.7833333333333</v>
      </c>
      <c r="J229" s="231">
        <v>871.56666666666661</v>
      </c>
      <c r="K229" s="230">
        <v>860</v>
      </c>
      <c r="L229" s="230">
        <v>845</v>
      </c>
      <c r="M229" s="230">
        <v>0.21037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479.75</v>
      </c>
      <c r="D230" s="231">
        <v>480.83333333333331</v>
      </c>
      <c r="E230" s="231">
        <v>473.91666666666663</v>
      </c>
      <c r="F230" s="231">
        <v>468.08333333333331</v>
      </c>
      <c r="G230" s="231">
        <v>461.16666666666663</v>
      </c>
      <c r="H230" s="231">
        <v>486.66666666666663</v>
      </c>
      <c r="I230" s="231">
        <v>493.58333333333326</v>
      </c>
      <c r="J230" s="231">
        <v>499.41666666666663</v>
      </c>
      <c r="K230" s="230">
        <v>487.75</v>
      </c>
      <c r="L230" s="230">
        <v>475</v>
      </c>
      <c r="M230" s="230">
        <v>3.9782000000000002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27.4</v>
      </c>
      <c r="D231" s="231">
        <v>27.666666666666668</v>
      </c>
      <c r="E231" s="231">
        <v>26.983333333333334</v>
      </c>
      <c r="F231" s="231">
        <v>26.566666666666666</v>
      </c>
      <c r="G231" s="231">
        <v>25.883333333333333</v>
      </c>
      <c r="H231" s="231">
        <v>28.083333333333336</v>
      </c>
      <c r="I231" s="231">
        <v>28.766666666666666</v>
      </c>
      <c r="J231" s="231">
        <v>29.183333333333337</v>
      </c>
      <c r="K231" s="230">
        <v>28.35</v>
      </c>
      <c r="L231" s="230">
        <v>27.25</v>
      </c>
      <c r="M231" s="230">
        <v>179.45444000000001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425.55</v>
      </c>
      <c r="D232" s="231">
        <v>422.5</v>
      </c>
      <c r="E232" s="231">
        <v>416.75</v>
      </c>
      <c r="F232" s="231">
        <v>407.95</v>
      </c>
      <c r="G232" s="231">
        <v>402.2</v>
      </c>
      <c r="H232" s="231">
        <v>431.3</v>
      </c>
      <c r="I232" s="231">
        <v>437.05</v>
      </c>
      <c r="J232" s="231">
        <v>445.85</v>
      </c>
      <c r="K232" s="230">
        <v>428.25</v>
      </c>
      <c r="L232" s="230">
        <v>413.7</v>
      </c>
      <c r="M232" s="230">
        <v>127.18720999999999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95.15</v>
      </c>
      <c r="D233" s="231">
        <v>95.316666666666663</v>
      </c>
      <c r="E233" s="231">
        <v>94.533333333333331</v>
      </c>
      <c r="F233" s="231">
        <v>93.916666666666671</v>
      </c>
      <c r="G233" s="231">
        <v>93.13333333333334</v>
      </c>
      <c r="H233" s="231">
        <v>95.933333333333323</v>
      </c>
      <c r="I233" s="231">
        <v>96.716666666666654</v>
      </c>
      <c r="J233" s="231">
        <v>97.333333333333314</v>
      </c>
      <c r="K233" s="230">
        <v>96.1</v>
      </c>
      <c r="L233" s="230">
        <v>94.7</v>
      </c>
      <c r="M233" s="230">
        <v>2.7128999999999999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185.55</v>
      </c>
      <c r="D234" s="231">
        <v>184.60000000000002</v>
      </c>
      <c r="E234" s="231">
        <v>182.80000000000004</v>
      </c>
      <c r="F234" s="231">
        <v>180.05</v>
      </c>
      <c r="G234" s="231">
        <v>178.25000000000003</v>
      </c>
      <c r="H234" s="231">
        <v>187.35000000000005</v>
      </c>
      <c r="I234" s="231">
        <v>189.15</v>
      </c>
      <c r="J234" s="231">
        <v>191.90000000000006</v>
      </c>
      <c r="K234" s="230">
        <v>186.4</v>
      </c>
      <c r="L234" s="230">
        <v>181.85</v>
      </c>
      <c r="M234" s="230">
        <v>30.533770000000001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107.65</v>
      </c>
      <c r="D235" s="231">
        <v>107.58333333333333</v>
      </c>
      <c r="E235" s="231">
        <v>106.61666666666666</v>
      </c>
      <c r="F235" s="231">
        <v>105.58333333333333</v>
      </c>
      <c r="G235" s="231">
        <v>104.61666666666666</v>
      </c>
      <c r="H235" s="231">
        <v>108.61666666666666</v>
      </c>
      <c r="I235" s="231">
        <v>109.58333333333333</v>
      </c>
      <c r="J235" s="231">
        <v>110.61666666666666</v>
      </c>
      <c r="K235" s="230">
        <v>108.55</v>
      </c>
      <c r="L235" s="230">
        <v>106.55</v>
      </c>
      <c r="M235" s="230">
        <v>71.78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72.8</v>
      </c>
      <c r="D236" s="231">
        <v>72.55</v>
      </c>
      <c r="E236" s="231">
        <v>71.5</v>
      </c>
      <c r="F236" s="231">
        <v>70.2</v>
      </c>
      <c r="G236" s="231">
        <v>69.150000000000006</v>
      </c>
      <c r="H236" s="231">
        <v>73.849999999999994</v>
      </c>
      <c r="I236" s="231">
        <v>74.899999999999977</v>
      </c>
      <c r="J236" s="231">
        <v>76.199999999999989</v>
      </c>
      <c r="K236" s="230">
        <v>73.599999999999994</v>
      </c>
      <c r="L236" s="230">
        <v>71.25</v>
      </c>
      <c r="M236" s="230">
        <v>81.341880000000003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5366.65</v>
      </c>
      <c r="D237" s="231">
        <v>5332.5666666666666</v>
      </c>
      <c r="E237" s="231">
        <v>5245.1333333333332</v>
      </c>
      <c r="F237" s="231">
        <v>5123.6166666666668</v>
      </c>
      <c r="G237" s="231">
        <v>5036.1833333333334</v>
      </c>
      <c r="H237" s="231">
        <v>5454.083333333333</v>
      </c>
      <c r="I237" s="231">
        <v>5541.5166666666655</v>
      </c>
      <c r="J237" s="231">
        <v>5663.0333333333328</v>
      </c>
      <c r="K237" s="230">
        <v>5420</v>
      </c>
      <c r="L237" s="230">
        <v>5211.05</v>
      </c>
      <c r="M237" s="230">
        <v>1.8345899999999999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322.39999999999998</v>
      </c>
      <c r="D238" s="231">
        <v>322.7</v>
      </c>
      <c r="E238" s="231">
        <v>317.39999999999998</v>
      </c>
      <c r="F238" s="231">
        <v>312.39999999999998</v>
      </c>
      <c r="G238" s="231">
        <v>307.09999999999997</v>
      </c>
      <c r="H238" s="231">
        <v>327.7</v>
      </c>
      <c r="I238" s="231">
        <v>333.00000000000006</v>
      </c>
      <c r="J238" s="231">
        <v>338</v>
      </c>
      <c r="K238" s="230">
        <v>328</v>
      </c>
      <c r="L238" s="230">
        <v>317.7</v>
      </c>
      <c r="M238" s="230">
        <v>21.63861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156.55000000000001</v>
      </c>
      <c r="D239" s="231">
        <v>155.15</v>
      </c>
      <c r="E239" s="231">
        <v>153.4</v>
      </c>
      <c r="F239" s="231">
        <v>150.25</v>
      </c>
      <c r="G239" s="231">
        <v>148.5</v>
      </c>
      <c r="H239" s="231">
        <v>158.30000000000001</v>
      </c>
      <c r="I239" s="231">
        <v>160.05000000000001</v>
      </c>
      <c r="J239" s="231">
        <v>163.20000000000002</v>
      </c>
      <c r="K239" s="230">
        <v>156.9</v>
      </c>
      <c r="L239" s="230">
        <v>152</v>
      </c>
      <c r="M239" s="230">
        <v>72.763300000000001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339.1</v>
      </c>
      <c r="D240" s="231">
        <v>341.23333333333335</v>
      </c>
      <c r="E240" s="231">
        <v>334.4666666666667</v>
      </c>
      <c r="F240" s="231">
        <v>329.83333333333337</v>
      </c>
      <c r="G240" s="231">
        <v>323.06666666666672</v>
      </c>
      <c r="H240" s="231">
        <v>345.86666666666667</v>
      </c>
      <c r="I240" s="231">
        <v>352.63333333333333</v>
      </c>
      <c r="J240" s="231">
        <v>357.26666666666665</v>
      </c>
      <c r="K240" s="230">
        <v>348</v>
      </c>
      <c r="L240" s="230">
        <v>336.6</v>
      </c>
      <c r="M240" s="230">
        <v>131.44055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81.400000000000006</v>
      </c>
      <c r="D241" s="231">
        <v>81.11666666666666</v>
      </c>
      <c r="E241" s="231">
        <v>80.683333333333323</v>
      </c>
      <c r="F241" s="231">
        <v>79.966666666666669</v>
      </c>
      <c r="G241" s="231">
        <v>79.533333333333331</v>
      </c>
      <c r="H241" s="231">
        <v>81.833333333333314</v>
      </c>
      <c r="I241" s="231">
        <v>82.266666666666652</v>
      </c>
      <c r="J241" s="231">
        <v>82.983333333333306</v>
      </c>
      <c r="K241" s="230">
        <v>81.55</v>
      </c>
      <c r="L241" s="230">
        <v>80.400000000000006</v>
      </c>
      <c r="M241" s="230">
        <v>119.96476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25.8</v>
      </c>
      <c r="D242" s="231">
        <v>25.566666666666663</v>
      </c>
      <c r="E242" s="231">
        <v>25.133333333333326</v>
      </c>
      <c r="F242" s="231">
        <v>24.466666666666661</v>
      </c>
      <c r="G242" s="231">
        <v>24.033333333333324</v>
      </c>
      <c r="H242" s="231">
        <v>26.233333333333327</v>
      </c>
      <c r="I242" s="231">
        <v>26.666666666666664</v>
      </c>
      <c r="J242" s="231">
        <v>27.333333333333329</v>
      </c>
      <c r="K242" s="230">
        <v>26</v>
      </c>
      <c r="L242" s="230">
        <v>24.9</v>
      </c>
      <c r="M242" s="230">
        <v>281.40228999999999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617.79999999999995</v>
      </c>
      <c r="D243" s="231">
        <v>615.2833333333333</v>
      </c>
      <c r="E243" s="231">
        <v>610.91666666666663</v>
      </c>
      <c r="F243" s="231">
        <v>604.0333333333333</v>
      </c>
      <c r="G243" s="231">
        <v>599.66666666666663</v>
      </c>
      <c r="H243" s="231">
        <v>622.16666666666663</v>
      </c>
      <c r="I243" s="231">
        <v>626.53333333333342</v>
      </c>
      <c r="J243" s="231">
        <v>633.41666666666663</v>
      </c>
      <c r="K243" s="230">
        <v>619.65</v>
      </c>
      <c r="L243" s="230">
        <v>608.4</v>
      </c>
      <c r="M243" s="230">
        <v>15.52366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31.75</v>
      </c>
      <c r="D244" s="231">
        <v>31.866666666666664</v>
      </c>
      <c r="E244" s="231">
        <v>31.383333333333326</v>
      </c>
      <c r="F244" s="231">
        <v>31.016666666666662</v>
      </c>
      <c r="G244" s="231">
        <v>30.533333333333324</v>
      </c>
      <c r="H244" s="231">
        <v>32.233333333333327</v>
      </c>
      <c r="I244" s="231">
        <v>32.716666666666669</v>
      </c>
      <c r="J244" s="231">
        <v>33.083333333333329</v>
      </c>
      <c r="K244" s="230">
        <v>32.35</v>
      </c>
      <c r="L244" s="230">
        <v>31.5</v>
      </c>
      <c r="M244" s="230">
        <v>945.69856000000004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1153.55</v>
      </c>
      <c r="D245" s="231">
        <v>1150.1833333333334</v>
      </c>
      <c r="E245" s="231">
        <v>1144.3666666666668</v>
      </c>
      <c r="F245" s="231">
        <v>1135.1833333333334</v>
      </c>
      <c r="G245" s="231">
        <v>1129.3666666666668</v>
      </c>
      <c r="H245" s="231">
        <v>1159.3666666666668</v>
      </c>
      <c r="I245" s="231">
        <v>1165.1833333333334</v>
      </c>
      <c r="J245" s="231">
        <v>1174.3666666666668</v>
      </c>
      <c r="K245" s="230">
        <v>1156</v>
      </c>
      <c r="L245" s="230">
        <v>1141</v>
      </c>
      <c r="M245" s="230">
        <v>0.35002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323.45</v>
      </c>
      <c r="D246" s="231">
        <v>320.86666666666662</v>
      </c>
      <c r="E246" s="231">
        <v>316.28333333333325</v>
      </c>
      <c r="F246" s="231">
        <v>309.11666666666662</v>
      </c>
      <c r="G246" s="231">
        <v>304.53333333333325</v>
      </c>
      <c r="H246" s="231">
        <v>328.03333333333325</v>
      </c>
      <c r="I246" s="231">
        <v>332.61666666666662</v>
      </c>
      <c r="J246" s="231">
        <v>339.78333333333325</v>
      </c>
      <c r="K246" s="230">
        <v>325.45</v>
      </c>
      <c r="L246" s="230">
        <v>313.7</v>
      </c>
      <c r="M246" s="230">
        <v>1.59267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495.3</v>
      </c>
      <c r="D247" s="231">
        <v>492.08333333333331</v>
      </c>
      <c r="E247" s="231">
        <v>488.21666666666664</v>
      </c>
      <c r="F247" s="231">
        <v>481.13333333333333</v>
      </c>
      <c r="G247" s="231">
        <v>477.26666666666665</v>
      </c>
      <c r="H247" s="231">
        <v>499.16666666666663</v>
      </c>
      <c r="I247" s="231">
        <v>503.0333333333333</v>
      </c>
      <c r="J247" s="231">
        <v>510.11666666666662</v>
      </c>
      <c r="K247" s="230">
        <v>495.95</v>
      </c>
      <c r="L247" s="230">
        <v>485</v>
      </c>
      <c r="M247" s="230">
        <v>23.332000000000001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155</v>
      </c>
      <c r="D248" s="231">
        <v>153.41666666666666</v>
      </c>
      <c r="E248" s="231">
        <v>146.43333333333331</v>
      </c>
      <c r="F248" s="231">
        <v>137.86666666666665</v>
      </c>
      <c r="G248" s="231">
        <v>130.8833333333333</v>
      </c>
      <c r="H248" s="231">
        <v>161.98333333333332</v>
      </c>
      <c r="I248" s="231">
        <v>168.96666666666667</v>
      </c>
      <c r="J248" s="231">
        <v>177.53333333333333</v>
      </c>
      <c r="K248" s="230">
        <v>160.4</v>
      </c>
      <c r="L248" s="230">
        <v>144.85</v>
      </c>
      <c r="M248" s="230">
        <v>461.24871000000002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1152.8</v>
      </c>
      <c r="D249" s="231">
        <v>1148.45</v>
      </c>
      <c r="E249" s="231">
        <v>1139.3500000000001</v>
      </c>
      <c r="F249" s="231">
        <v>1125.9000000000001</v>
      </c>
      <c r="G249" s="231">
        <v>1116.8000000000002</v>
      </c>
      <c r="H249" s="231">
        <v>1161.9000000000001</v>
      </c>
      <c r="I249" s="231">
        <v>1171</v>
      </c>
      <c r="J249" s="231">
        <v>1184.45</v>
      </c>
      <c r="K249" s="230">
        <v>1157.55</v>
      </c>
      <c r="L249" s="230">
        <v>1135</v>
      </c>
      <c r="M249" s="230">
        <v>22.39678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13.7</v>
      </c>
      <c r="D250" s="231">
        <v>13.85</v>
      </c>
      <c r="E250" s="231">
        <v>13.399999999999999</v>
      </c>
      <c r="F250" s="231">
        <v>13.1</v>
      </c>
      <c r="G250" s="231">
        <v>12.649999999999999</v>
      </c>
      <c r="H250" s="231">
        <v>14.149999999999999</v>
      </c>
      <c r="I250" s="231">
        <v>14.599999999999998</v>
      </c>
      <c r="J250" s="231">
        <v>14.899999999999999</v>
      </c>
      <c r="K250" s="230">
        <v>14.3</v>
      </c>
      <c r="L250" s="230">
        <v>13.55</v>
      </c>
      <c r="M250" s="230">
        <v>120.11157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3776.2</v>
      </c>
      <c r="D251" s="231">
        <v>3762.3166666666671</v>
      </c>
      <c r="E251" s="231">
        <v>3731.983333333334</v>
      </c>
      <c r="F251" s="231">
        <v>3687.7666666666669</v>
      </c>
      <c r="G251" s="231">
        <v>3657.4333333333338</v>
      </c>
      <c r="H251" s="231">
        <v>3806.5333333333342</v>
      </c>
      <c r="I251" s="231">
        <v>3836.8666666666672</v>
      </c>
      <c r="J251" s="231">
        <v>3881.0833333333344</v>
      </c>
      <c r="K251" s="230">
        <v>3792.65</v>
      </c>
      <c r="L251" s="230">
        <v>3718.1</v>
      </c>
      <c r="M251" s="230">
        <v>1.6374299999999999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1252.75</v>
      </c>
      <c r="D252" s="231">
        <v>1252.2333333333333</v>
      </c>
      <c r="E252" s="231">
        <v>1245.4666666666667</v>
      </c>
      <c r="F252" s="231">
        <v>1238.1833333333334</v>
      </c>
      <c r="G252" s="231">
        <v>1231.4166666666667</v>
      </c>
      <c r="H252" s="231">
        <v>1259.5166666666667</v>
      </c>
      <c r="I252" s="231">
        <v>1266.2833333333335</v>
      </c>
      <c r="J252" s="231">
        <v>1273.5666666666666</v>
      </c>
      <c r="K252" s="230">
        <v>1259</v>
      </c>
      <c r="L252" s="230">
        <v>1244.95</v>
      </c>
      <c r="M252" s="230">
        <v>101.18277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445.9</v>
      </c>
      <c r="D253" s="231">
        <v>445.48333333333335</v>
      </c>
      <c r="E253" s="231">
        <v>440.4666666666667</v>
      </c>
      <c r="F253" s="231">
        <v>435.03333333333336</v>
      </c>
      <c r="G253" s="231">
        <v>430.01666666666671</v>
      </c>
      <c r="H253" s="231">
        <v>450.91666666666669</v>
      </c>
      <c r="I253" s="231">
        <v>455.93333333333334</v>
      </c>
      <c r="J253" s="231">
        <v>461.36666666666667</v>
      </c>
      <c r="K253" s="230">
        <v>450.5</v>
      </c>
      <c r="L253" s="230">
        <v>440.05</v>
      </c>
      <c r="M253" s="230">
        <v>4.3349599999999997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2020.95</v>
      </c>
      <c r="D254" s="231">
        <v>2021.8666666666668</v>
      </c>
      <c r="E254" s="231">
        <v>2006.2833333333335</v>
      </c>
      <c r="F254" s="231">
        <v>1991.6166666666668</v>
      </c>
      <c r="G254" s="231">
        <v>1976.0333333333335</v>
      </c>
      <c r="H254" s="231">
        <v>2036.5333333333335</v>
      </c>
      <c r="I254" s="231">
        <v>2052.1166666666668</v>
      </c>
      <c r="J254" s="231">
        <v>2066.7833333333338</v>
      </c>
      <c r="K254" s="230">
        <v>2037.45</v>
      </c>
      <c r="L254" s="230">
        <v>2007.2</v>
      </c>
      <c r="M254" s="230">
        <v>5.7927299999999997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710.15</v>
      </c>
      <c r="D255" s="231">
        <v>706.83333333333337</v>
      </c>
      <c r="E255" s="231">
        <v>700.31666666666672</v>
      </c>
      <c r="F255" s="231">
        <v>690.48333333333335</v>
      </c>
      <c r="G255" s="231">
        <v>683.9666666666667</v>
      </c>
      <c r="H255" s="231">
        <v>716.66666666666674</v>
      </c>
      <c r="I255" s="231">
        <v>723.18333333333339</v>
      </c>
      <c r="J255" s="231">
        <v>733.01666666666677</v>
      </c>
      <c r="K255" s="230">
        <v>713.35</v>
      </c>
      <c r="L255" s="230">
        <v>697</v>
      </c>
      <c r="M255" s="230">
        <v>12.631449999999999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2129.85</v>
      </c>
      <c r="D256" s="231">
        <v>2131.1333333333337</v>
      </c>
      <c r="E256" s="231">
        <v>2110.2666666666673</v>
      </c>
      <c r="F256" s="231">
        <v>2090.6833333333338</v>
      </c>
      <c r="G256" s="231">
        <v>2069.8166666666675</v>
      </c>
      <c r="H256" s="231">
        <v>2150.7166666666672</v>
      </c>
      <c r="I256" s="231">
        <v>2171.583333333333</v>
      </c>
      <c r="J256" s="231">
        <v>2191.166666666667</v>
      </c>
      <c r="K256" s="230">
        <v>2152</v>
      </c>
      <c r="L256" s="230">
        <v>2111.5500000000002</v>
      </c>
      <c r="M256" s="230">
        <v>1.1404099999999999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2993.3</v>
      </c>
      <c r="D257" s="231">
        <v>2971.7666666666664</v>
      </c>
      <c r="E257" s="231">
        <v>2943.5333333333328</v>
      </c>
      <c r="F257" s="231">
        <v>2893.7666666666664</v>
      </c>
      <c r="G257" s="231">
        <v>2865.5333333333328</v>
      </c>
      <c r="H257" s="231">
        <v>3021.5333333333328</v>
      </c>
      <c r="I257" s="231">
        <v>3049.7666666666664</v>
      </c>
      <c r="J257" s="231">
        <v>3099.5333333333328</v>
      </c>
      <c r="K257" s="230">
        <v>3000</v>
      </c>
      <c r="L257" s="230">
        <v>2922</v>
      </c>
      <c r="M257" s="230">
        <v>1.0646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802.65</v>
      </c>
      <c r="D258" s="231">
        <v>807.58333333333337</v>
      </c>
      <c r="E258" s="231">
        <v>790.16666666666674</v>
      </c>
      <c r="F258" s="231">
        <v>777.68333333333339</v>
      </c>
      <c r="G258" s="231">
        <v>760.26666666666677</v>
      </c>
      <c r="H258" s="231">
        <v>820.06666666666672</v>
      </c>
      <c r="I258" s="231">
        <v>837.48333333333346</v>
      </c>
      <c r="J258" s="231">
        <v>849.9666666666667</v>
      </c>
      <c r="K258" s="230">
        <v>825</v>
      </c>
      <c r="L258" s="230">
        <v>795.1</v>
      </c>
      <c r="M258" s="230">
        <v>3.7998400000000001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782.15</v>
      </c>
      <c r="D259" s="231">
        <v>785.75</v>
      </c>
      <c r="E259" s="231">
        <v>773.05</v>
      </c>
      <c r="F259" s="231">
        <v>763.94999999999993</v>
      </c>
      <c r="G259" s="231">
        <v>751.24999999999989</v>
      </c>
      <c r="H259" s="231">
        <v>794.85</v>
      </c>
      <c r="I259" s="231">
        <v>807.55000000000007</v>
      </c>
      <c r="J259" s="231">
        <v>816.65000000000009</v>
      </c>
      <c r="K259" s="230">
        <v>798.45</v>
      </c>
      <c r="L259" s="230">
        <v>776.65</v>
      </c>
      <c r="M259" s="230">
        <v>1.1681900000000001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377.3</v>
      </c>
      <c r="D260" s="231">
        <v>376.15000000000003</v>
      </c>
      <c r="E260" s="231">
        <v>373.25000000000006</v>
      </c>
      <c r="F260" s="231">
        <v>369.20000000000005</v>
      </c>
      <c r="G260" s="231">
        <v>366.30000000000007</v>
      </c>
      <c r="H260" s="231">
        <v>380.20000000000005</v>
      </c>
      <c r="I260" s="231">
        <v>383.1</v>
      </c>
      <c r="J260" s="231">
        <v>387.15000000000003</v>
      </c>
      <c r="K260" s="230">
        <v>379.05</v>
      </c>
      <c r="L260" s="230">
        <v>372.1</v>
      </c>
      <c r="M260" s="230">
        <v>5.1431899999999997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60.65</v>
      </c>
      <c r="D261" s="231">
        <v>61.333333333333336</v>
      </c>
      <c r="E261" s="231">
        <v>59.716666666666669</v>
      </c>
      <c r="F261" s="231">
        <v>58.783333333333331</v>
      </c>
      <c r="G261" s="231">
        <v>57.166666666666664</v>
      </c>
      <c r="H261" s="231">
        <v>62.266666666666673</v>
      </c>
      <c r="I261" s="231">
        <v>63.883333333333333</v>
      </c>
      <c r="J261" s="231">
        <v>64.816666666666677</v>
      </c>
      <c r="K261" s="230">
        <v>62.95</v>
      </c>
      <c r="L261" s="230">
        <v>60.4</v>
      </c>
      <c r="M261" s="230">
        <v>44.673659999999998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260.7</v>
      </c>
      <c r="D262" s="231">
        <v>260.01666666666671</v>
      </c>
      <c r="E262" s="231">
        <v>257.78333333333342</v>
      </c>
      <c r="F262" s="231">
        <v>254.86666666666673</v>
      </c>
      <c r="G262" s="231">
        <v>252.63333333333344</v>
      </c>
      <c r="H262" s="231">
        <v>262.93333333333339</v>
      </c>
      <c r="I262" s="231">
        <v>265.16666666666663</v>
      </c>
      <c r="J262" s="231">
        <v>268.08333333333337</v>
      </c>
      <c r="K262" s="230">
        <v>262.25</v>
      </c>
      <c r="L262" s="230">
        <v>257.10000000000002</v>
      </c>
      <c r="M262" s="230">
        <v>7.7946600000000004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725.3</v>
      </c>
      <c r="D263" s="231">
        <v>727.61666666666667</v>
      </c>
      <c r="E263" s="231">
        <v>719.23333333333335</v>
      </c>
      <c r="F263" s="231">
        <v>713.16666666666663</v>
      </c>
      <c r="G263" s="231">
        <v>704.7833333333333</v>
      </c>
      <c r="H263" s="231">
        <v>733.68333333333339</v>
      </c>
      <c r="I263" s="231">
        <v>742.06666666666683</v>
      </c>
      <c r="J263" s="231">
        <v>748.13333333333344</v>
      </c>
      <c r="K263" s="230">
        <v>736</v>
      </c>
      <c r="L263" s="230">
        <v>721.55</v>
      </c>
      <c r="M263" s="230">
        <v>15.93083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104.65</v>
      </c>
      <c r="D264" s="231">
        <v>104.55</v>
      </c>
      <c r="E264" s="231">
        <v>103.8</v>
      </c>
      <c r="F264" s="231">
        <v>102.95</v>
      </c>
      <c r="G264" s="231">
        <v>102.2</v>
      </c>
      <c r="H264" s="231">
        <v>105.39999999999999</v>
      </c>
      <c r="I264" s="231">
        <v>106.14999999999999</v>
      </c>
      <c r="J264" s="231">
        <v>106.99999999999999</v>
      </c>
      <c r="K264" s="230">
        <v>105.3</v>
      </c>
      <c r="L264" s="230">
        <v>103.7</v>
      </c>
      <c r="M264" s="230">
        <v>2.7303500000000001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281.89999999999998</v>
      </c>
      <c r="D265" s="231">
        <v>281.10000000000002</v>
      </c>
      <c r="E265" s="231">
        <v>274.40000000000003</v>
      </c>
      <c r="F265" s="231">
        <v>266.90000000000003</v>
      </c>
      <c r="G265" s="231">
        <v>260.20000000000005</v>
      </c>
      <c r="H265" s="231">
        <v>288.60000000000002</v>
      </c>
      <c r="I265" s="231">
        <v>295.30000000000007</v>
      </c>
      <c r="J265" s="231">
        <v>302.8</v>
      </c>
      <c r="K265" s="230">
        <v>287.8</v>
      </c>
      <c r="L265" s="230">
        <v>273.60000000000002</v>
      </c>
      <c r="M265" s="230">
        <v>9.7309800000000006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582.85</v>
      </c>
      <c r="D266" s="231">
        <v>582.01666666666677</v>
      </c>
      <c r="E266" s="231">
        <v>578.83333333333348</v>
      </c>
      <c r="F266" s="231">
        <v>574.81666666666672</v>
      </c>
      <c r="G266" s="231">
        <v>571.63333333333344</v>
      </c>
      <c r="H266" s="231">
        <v>586.03333333333353</v>
      </c>
      <c r="I266" s="231">
        <v>589.2166666666667</v>
      </c>
      <c r="J266" s="231">
        <v>593.23333333333358</v>
      </c>
      <c r="K266" s="230">
        <v>585.20000000000005</v>
      </c>
      <c r="L266" s="230">
        <v>578</v>
      </c>
      <c r="M266" s="230">
        <v>17.337810000000001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446.45</v>
      </c>
      <c r="D267" s="231">
        <v>445.61666666666662</v>
      </c>
      <c r="E267" s="231">
        <v>443.23333333333323</v>
      </c>
      <c r="F267" s="231">
        <v>440.01666666666659</v>
      </c>
      <c r="G267" s="231">
        <v>437.63333333333321</v>
      </c>
      <c r="H267" s="231">
        <v>448.83333333333326</v>
      </c>
      <c r="I267" s="231">
        <v>451.21666666666658</v>
      </c>
      <c r="J267" s="231">
        <v>454.43333333333328</v>
      </c>
      <c r="K267" s="230">
        <v>448</v>
      </c>
      <c r="L267" s="230">
        <v>442.4</v>
      </c>
      <c r="M267" s="230">
        <v>15.725899999999999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421.45</v>
      </c>
      <c r="D268" s="231">
        <v>418.45</v>
      </c>
      <c r="E268" s="231">
        <v>413</v>
      </c>
      <c r="F268" s="231">
        <v>404.55</v>
      </c>
      <c r="G268" s="231">
        <v>399.1</v>
      </c>
      <c r="H268" s="231">
        <v>426.9</v>
      </c>
      <c r="I268" s="231">
        <v>432.34999999999991</v>
      </c>
      <c r="J268" s="231">
        <v>440.79999999999995</v>
      </c>
      <c r="K268" s="230">
        <v>423.9</v>
      </c>
      <c r="L268" s="230">
        <v>410</v>
      </c>
      <c r="M268" s="230">
        <v>5.1063900000000002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311.75</v>
      </c>
      <c r="D269" s="231">
        <v>309.01666666666665</v>
      </c>
      <c r="E269" s="231">
        <v>304.63333333333333</v>
      </c>
      <c r="F269" s="231">
        <v>297.51666666666665</v>
      </c>
      <c r="G269" s="231">
        <v>293.13333333333333</v>
      </c>
      <c r="H269" s="231">
        <v>316.13333333333333</v>
      </c>
      <c r="I269" s="231">
        <v>320.51666666666665</v>
      </c>
      <c r="J269" s="231">
        <v>327.63333333333333</v>
      </c>
      <c r="K269" s="230">
        <v>313.39999999999998</v>
      </c>
      <c r="L269" s="230">
        <v>301.89999999999998</v>
      </c>
      <c r="M269" s="230">
        <v>0.97470999999999997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675</v>
      </c>
      <c r="D270" s="231">
        <v>673.98333333333335</v>
      </c>
      <c r="E270" s="231">
        <v>670.01666666666665</v>
      </c>
      <c r="F270" s="231">
        <v>665.0333333333333</v>
      </c>
      <c r="G270" s="231">
        <v>661.06666666666661</v>
      </c>
      <c r="H270" s="231">
        <v>678.9666666666667</v>
      </c>
      <c r="I270" s="231">
        <v>682.93333333333339</v>
      </c>
      <c r="J270" s="231">
        <v>687.91666666666674</v>
      </c>
      <c r="K270" s="230">
        <v>677.95</v>
      </c>
      <c r="L270" s="230">
        <v>669</v>
      </c>
      <c r="M270" s="230">
        <v>1.3463099999999999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194.75</v>
      </c>
      <c r="D271" s="231">
        <v>194.21666666666667</v>
      </c>
      <c r="E271" s="231">
        <v>192.68333333333334</v>
      </c>
      <c r="F271" s="231">
        <v>190.61666666666667</v>
      </c>
      <c r="G271" s="231">
        <v>189.08333333333334</v>
      </c>
      <c r="H271" s="231">
        <v>196.28333333333333</v>
      </c>
      <c r="I271" s="231">
        <v>197.81666666666669</v>
      </c>
      <c r="J271" s="231">
        <v>199.88333333333333</v>
      </c>
      <c r="K271" s="230">
        <v>195.75</v>
      </c>
      <c r="L271" s="230">
        <v>192.15</v>
      </c>
      <c r="M271" s="230">
        <v>1.62446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600.95000000000005</v>
      </c>
      <c r="D272" s="231">
        <v>603.35</v>
      </c>
      <c r="E272" s="231">
        <v>593.70000000000005</v>
      </c>
      <c r="F272" s="231">
        <v>586.45000000000005</v>
      </c>
      <c r="G272" s="231">
        <v>576.80000000000007</v>
      </c>
      <c r="H272" s="231">
        <v>610.6</v>
      </c>
      <c r="I272" s="231">
        <v>620.24999999999989</v>
      </c>
      <c r="J272" s="231">
        <v>627.5</v>
      </c>
      <c r="K272" s="230">
        <v>613</v>
      </c>
      <c r="L272" s="230">
        <v>596.1</v>
      </c>
      <c r="M272" s="230">
        <v>1.7486600000000001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1895.05</v>
      </c>
      <c r="D273" s="231">
        <v>1900.2166666666665</v>
      </c>
      <c r="E273" s="231">
        <v>1877.883333333333</v>
      </c>
      <c r="F273" s="231">
        <v>1860.7166666666665</v>
      </c>
      <c r="G273" s="231">
        <v>1838.383333333333</v>
      </c>
      <c r="H273" s="231">
        <v>1917.383333333333</v>
      </c>
      <c r="I273" s="231">
        <v>1939.7166666666665</v>
      </c>
      <c r="J273" s="231">
        <v>1956.883333333333</v>
      </c>
      <c r="K273" s="230">
        <v>1922.55</v>
      </c>
      <c r="L273" s="230">
        <v>1883.05</v>
      </c>
      <c r="M273" s="230">
        <v>2.7539400000000001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240.2</v>
      </c>
      <c r="D274" s="231">
        <v>240.33333333333334</v>
      </c>
      <c r="E274" s="231">
        <v>238.36666666666667</v>
      </c>
      <c r="F274" s="231">
        <v>236.53333333333333</v>
      </c>
      <c r="G274" s="231">
        <v>234.56666666666666</v>
      </c>
      <c r="H274" s="231">
        <v>242.16666666666669</v>
      </c>
      <c r="I274" s="231">
        <v>244.13333333333333</v>
      </c>
      <c r="J274" s="231">
        <v>245.9666666666667</v>
      </c>
      <c r="K274" s="230">
        <v>242.3</v>
      </c>
      <c r="L274" s="230">
        <v>238.5</v>
      </c>
      <c r="M274" s="230">
        <v>1.8331200000000001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916.8</v>
      </c>
      <c r="D275" s="231">
        <v>923.26666666666677</v>
      </c>
      <c r="E275" s="231">
        <v>904.03333333333353</v>
      </c>
      <c r="F275" s="231">
        <v>891.26666666666677</v>
      </c>
      <c r="G275" s="231">
        <v>872.03333333333353</v>
      </c>
      <c r="H275" s="231">
        <v>936.03333333333353</v>
      </c>
      <c r="I275" s="231">
        <v>955.26666666666688</v>
      </c>
      <c r="J275" s="231">
        <v>968.03333333333353</v>
      </c>
      <c r="K275" s="230">
        <v>942.5</v>
      </c>
      <c r="L275" s="230">
        <v>910.5</v>
      </c>
      <c r="M275" s="230">
        <v>13.32189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396.25</v>
      </c>
      <c r="D276" s="231">
        <v>392.91666666666669</v>
      </c>
      <c r="E276" s="231">
        <v>387.18333333333339</v>
      </c>
      <c r="F276" s="231">
        <v>378.11666666666673</v>
      </c>
      <c r="G276" s="231">
        <v>372.38333333333344</v>
      </c>
      <c r="H276" s="231">
        <v>401.98333333333335</v>
      </c>
      <c r="I276" s="231">
        <v>407.71666666666658</v>
      </c>
      <c r="J276" s="231">
        <v>416.7833333333333</v>
      </c>
      <c r="K276" s="230">
        <v>398.65</v>
      </c>
      <c r="L276" s="230">
        <v>383.85</v>
      </c>
      <c r="M276" s="230">
        <v>6.2235100000000001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1094.8</v>
      </c>
      <c r="D277" s="231">
        <v>1097.1499999999999</v>
      </c>
      <c r="E277" s="231">
        <v>1085.6999999999998</v>
      </c>
      <c r="F277" s="231">
        <v>1076.5999999999999</v>
      </c>
      <c r="G277" s="231">
        <v>1065.1499999999999</v>
      </c>
      <c r="H277" s="231">
        <v>1106.2499999999998</v>
      </c>
      <c r="I277" s="231">
        <v>1117.7</v>
      </c>
      <c r="J277" s="231">
        <v>1126.7999999999997</v>
      </c>
      <c r="K277" s="230">
        <v>1108.5999999999999</v>
      </c>
      <c r="L277" s="230">
        <v>1088.05</v>
      </c>
      <c r="M277" s="230">
        <v>0.89653000000000005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539.95000000000005</v>
      </c>
      <c r="D278" s="231">
        <v>538.80000000000007</v>
      </c>
      <c r="E278" s="231">
        <v>535.60000000000014</v>
      </c>
      <c r="F278" s="231">
        <v>531.25000000000011</v>
      </c>
      <c r="G278" s="231">
        <v>528.05000000000018</v>
      </c>
      <c r="H278" s="231">
        <v>543.15000000000009</v>
      </c>
      <c r="I278" s="231">
        <v>546.35000000000014</v>
      </c>
      <c r="J278" s="231">
        <v>550.70000000000005</v>
      </c>
      <c r="K278" s="230">
        <v>542</v>
      </c>
      <c r="L278" s="230">
        <v>534.45000000000005</v>
      </c>
      <c r="M278" s="230">
        <v>0.97941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102.7</v>
      </c>
      <c r="D279" s="231">
        <v>103.98333333333333</v>
      </c>
      <c r="E279" s="231">
        <v>100.76666666666667</v>
      </c>
      <c r="F279" s="231">
        <v>98.833333333333329</v>
      </c>
      <c r="G279" s="231">
        <v>95.61666666666666</v>
      </c>
      <c r="H279" s="231">
        <v>105.91666666666667</v>
      </c>
      <c r="I279" s="231">
        <v>109.13333333333334</v>
      </c>
      <c r="J279" s="231">
        <v>111.06666666666668</v>
      </c>
      <c r="K279" s="230">
        <v>107.2</v>
      </c>
      <c r="L279" s="230">
        <v>102.05</v>
      </c>
      <c r="M279" s="230">
        <v>67.996960000000001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380.15</v>
      </c>
      <c r="D280" s="231">
        <v>381.65000000000003</v>
      </c>
      <c r="E280" s="231">
        <v>378.00000000000006</v>
      </c>
      <c r="F280" s="231">
        <v>375.85</v>
      </c>
      <c r="G280" s="231">
        <v>372.20000000000005</v>
      </c>
      <c r="H280" s="231">
        <v>383.80000000000007</v>
      </c>
      <c r="I280" s="231">
        <v>387.45000000000005</v>
      </c>
      <c r="J280" s="231">
        <v>389.60000000000008</v>
      </c>
      <c r="K280" s="230">
        <v>385.3</v>
      </c>
      <c r="L280" s="230">
        <v>379.5</v>
      </c>
      <c r="M280" s="230">
        <v>1.32392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97.8</v>
      </c>
      <c r="D281" s="231">
        <v>97.383333333333326</v>
      </c>
      <c r="E281" s="231">
        <v>96.416666666666657</v>
      </c>
      <c r="F281" s="231">
        <v>95.033333333333331</v>
      </c>
      <c r="G281" s="231">
        <v>94.066666666666663</v>
      </c>
      <c r="H281" s="231">
        <v>98.766666666666652</v>
      </c>
      <c r="I281" s="231">
        <v>99.73333333333332</v>
      </c>
      <c r="J281" s="231">
        <v>101.11666666666665</v>
      </c>
      <c r="K281" s="230">
        <v>98.35</v>
      </c>
      <c r="L281" s="230">
        <v>96</v>
      </c>
      <c r="M281" s="230">
        <v>26.996410000000001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458.95</v>
      </c>
      <c r="D282" s="231">
        <v>459.43333333333334</v>
      </c>
      <c r="E282" s="231">
        <v>456.81666666666666</v>
      </c>
      <c r="F282" s="231">
        <v>454.68333333333334</v>
      </c>
      <c r="G282" s="231">
        <v>452.06666666666666</v>
      </c>
      <c r="H282" s="231">
        <v>461.56666666666666</v>
      </c>
      <c r="I282" s="231">
        <v>464.18333333333334</v>
      </c>
      <c r="J282" s="231">
        <v>466.31666666666666</v>
      </c>
      <c r="K282" s="230">
        <v>462.05</v>
      </c>
      <c r="L282" s="230">
        <v>457.3</v>
      </c>
      <c r="M282" s="230">
        <v>4.3260100000000001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1938.05</v>
      </c>
      <c r="D283" s="231">
        <v>1925.8166666666666</v>
      </c>
      <c r="E283" s="231">
        <v>1908.3333333333333</v>
      </c>
      <c r="F283" s="231">
        <v>1878.6166666666666</v>
      </c>
      <c r="G283" s="231">
        <v>1861.1333333333332</v>
      </c>
      <c r="H283" s="231">
        <v>1955.5333333333333</v>
      </c>
      <c r="I283" s="231">
        <v>1973.0166666666669</v>
      </c>
      <c r="J283" s="231">
        <v>2002.7333333333333</v>
      </c>
      <c r="K283" s="230">
        <v>1943.3</v>
      </c>
      <c r="L283" s="230">
        <v>1896.1</v>
      </c>
      <c r="M283" s="230">
        <v>43.676119999999997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1510.55</v>
      </c>
      <c r="D284" s="231">
        <v>1500.55</v>
      </c>
      <c r="E284" s="231">
        <v>1481.1</v>
      </c>
      <c r="F284" s="231">
        <v>1451.6499999999999</v>
      </c>
      <c r="G284" s="231">
        <v>1432.1999999999998</v>
      </c>
      <c r="H284" s="231">
        <v>1530</v>
      </c>
      <c r="I284" s="231">
        <v>1549.4500000000003</v>
      </c>
      <c r="J284" s="231">
        <v>1578.9</v>
      </c>
      <c r="K284" s="230">
        <v>1520</v>
      </c>
      <c r="L284" s="230">
        <v>1471.1</v>
      </c>
      <c r="M284" s="230">
        <v>0.10531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92.55</v>
      </c>
      <c r="D285" s="231">
        <v>92.166666666666671</v>
      </c>
      <c r="E285" s="231">
        <v>91.38333333333334</v>
      </c>
      <c r="F285" s="231">
        <v>90.216666666666669</v>
      </c>
      <c r="G285" s="231">
        <v>89.433333333333337</v>
      </c>
      <c r="H285" s="231">
        <v>93.333333333333343</v>
      </c>
      <c r="I285" s="231">
        <v>94.116666666666674</v>
      </c>
      <c r="J285" s="231">
        <v>95.283333333333346</v>
      </c>
      <c r="K285" s="230">
        <v>92.95</v>
      </c>
      <c r="L285" s="230">
        <v>91</v>
      </c>
      <c r="M285" s="230">
        <v>60.583190000000002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3775.25</v>
      </c>
      <c r="D286" s="231">
        <v>3789.9166666666665</v>
      </c>
      <c r="E286" s="231">
        <v>3706.333333333333</v>
      </c>
      <c r="F286" s="231">
        <v>3637.4166666666665</v>
      </c>
      <c r="G286" s="231">
        <v>3553.833333333333</v>
      </c>
      <c r="H286" s="231">
        <v>3858.833333333333</v>
      </c>
      <c r="I286" s="231">
        <v>3942.4166666666661</v>
      </c>
      <c r="J286" s="231">
        <v>4011.333333333333</v>
      </c>
      <c r="K286" s="230">
        <v>3873.5</v>
      </c>
      <c r="L286" s="230">
        <v>3721</v>
      </c>
      <c r="M286" s="230">
        <v>8.5566099999999992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344.2</v>
      </c>
      <c r="D287" s="231">
        <v>342.81666666666666</v>
      </c>
      <c r="E287" s="231">
        <v>340.13333333333333</v>
      </c>
      <c r="F287" s="231">
        <v>336.06666666666666</v>
      </c>
      <c r="G287" s="231">
        <v>333.38333333333333</v>
      </c>
      <c r="H287" s="231">
        <v>346.88333333333333</v>
      </c>
      <c r="I287" s="231">
        <v>349.56666666666661</v>
      </c>
      <c r="J287" s="231">
        <v>353.63333333333333</v>
      </c>
      <c r="K287" s="230">
        <v>345.5</v>
      </c>
      <c r="L287" s="230">
        <v>338.75</v>
      </c>
      <c r="M287" s="230">
        <v>25.620270000000001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4419.45</v>
      </c>
      <c r="D288" s="231">
        <v>4382.45</v>
      </c>
      <c r="E288" s="231">
        <v>4321.45</v>
      </c>
      <c r="F288" s="231">
        <v>4223.45</v>
      </c>
      <c r="G288" s="231">
        <v>4162.45</v>
      </c>
      <c r="H288" s="231">
        <v>4480.45</v>
      </c>
      <c r="I288" s="231">
        <v>4541.45</v>
      </c>
      <c r="J288" s="231">
        <v>4639.45</v>
      </c>
      <c r="K288" s="230">
        <v>4443.45</v>
      </c>
      <c r="L288" s="230">
        <v>4284.45</v>
      </c>
      <c r="M288" s="230">
        <v>11.382999999999999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10673.8</v>
      </c>
      <c r="D289" s="231">
        <v>10636.300000000001</v>
      </c>
      <c r="E289" s="231">
        <v>10467.600000000002</v>
      </c>
      <c r="F289" s="231">
        <v>10261.400000000001</v>
      </c>
      <c r="G289" s="231">
        <v>10092.700000000003</v>
      </c>
      <c r="H289" s="231">
        <v>10842.500000000002</v>
      </c>
      <c r="I289" s="231">
        <v>11011.200000000003</v>
      </c>
      <c r="J289" s="231">
        <v>11217.400000000001</v>
      </c>
      <c r="K289" s="230">
        <v>10805</v>
      </c>
      <c r="L289" s="230">
        <v>10430.1</v>
      </c>
      <c r="M289" s="230">
        <v>0.26280999999999999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2364.4</v>
      </c>
      <c r="D290" s="231">
        <v>2348.5666666666666</v>
      </c>
      <c r="E290" s="231">
        <v>2328.1333333333332</v>
      </c>
      <c r="F290" s="231">
        <v>2291.8666666666668</v>
      </c>
      <c r="G290" s="231">
        <v>2271.4333333333334</v>
      </c>
      <c r="H290" s="231">
        <v>2384.833333333333</v>
      </c>
      <c r="I290" s="231">
        <v>2405.2666666666664</v>
      </c>
      <c r="J290" s="231">
        <v>2441.5333333333328</v>
      </c>
      <c r="K290" s="230">
        <v>2369</v>
      </c>
      <c r="L290" s="230">
        <v>2312.3000000000002</v>
      </c>
      <c r="M290" s="230">
        <v>28.849609999999998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360.4</v>
      </c>
      <c r="D291" s="231">
        <v>360.0333333333333</v>
      </c>
      <c r="E291" s="231">
        <v>357.56666666666661</v>
      </c>
      <c r="F291" s="231">
        <v>354.73333333333329</v>
      </c>
      <c r="G291" s="231">
        <v>352.26666666666659</v>
      </c>
      <c r="H291" s="231">
        <v>362.86666666666662</v>
      </c>
      <c r="I291" s="231">
        <v>365.33333333333331</v>
      </c>
      <c r="J291" s="231">
        <v>368.16666666666663</v>
      </c>
      <c r="K291" s="230">
        <v>362.5</v>
      </c>
      <c r="L291" s="230">
        <v>357.2</v>
      </c>
      <c r="M291" s="230">
        <v>1.51617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307.60000000000002</v>
      </c>
      <c r="D292" s="231">
        <v>299.28333333333336</v>
      </c>
      <c r="E292" s="231">
        <v>287.16666666666674</v>
      </c>
      <c r="F292" s="231">
        <v>266.73333333333341</v>
      </c>
      <c r="G292" s="231">
        <v>254.61666666666679</v>
      </c>
      <c r="H292" s="231">
        <v>319.7166666666667</v>
      </c>
      <c r="I292" s="231">
        <v>331.83333333333337</v>
      </c>
      <c r="J292" s="231">
        <v>352.26666666666665</v>
      </c>
      <c r="K292" s="230">
        <v>311.39999999999998</v>
      </c>
      <c r="L292" s="230">
        <v>278.85000000000002</v>
      </c>
      <c r="M292" s="230">
        <v>158.52449999999999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281.14999999999998</v>
      </c>
      <c r="D293" s="231">
        <v>281.51666666666665</v>
      </c>
      <c r="E293" s="231">
        <v>277.83333333333331</v>
      </c>
      <c r="F293" s="231">
        <v>274.51666666666665</v>
      </c>
      <c r="G293" s="231">
        <v>270.83333333333331</v>
      </c>
      <c r="H293" s="231">
        <v>284.83333333333331</v>
      </c>
      <c r="I293" s="231">
        <v>288.51666666666671</v>
      </c>
      <c r="J293" s="231">
        <v>291.83333333333331</v>
      </c>
      <c r="K293" s="230">
        <v>285.2</v>
      </c>
      <c r="L293" s="230">
        <v>278.2</v>
      </c>
      <c r="M293" s="230">
        <v>6.4220600000000001</v>
      </c>
      <c r="N293" s="1"/>
      <c r="O293" s="1"/>
    </row>
    <row r="294" spans="1:15" ht="12.75" customHeight="1">
      <c r="A294" s="30">
        <v>284</v>
      </c>
      <c r="B294" s="216" t="s">
        <v>878</v>
      </c>
      <c r="C294" s="230">
        <v>88.05</v>
      </c>
      <c r="D294" s="231">
        <v>88.333333333333329</v>
      </c>
      <c r="E294" s="231">
        <v>86.266666666666652</v>
      </c>
      <c r="F294" s="231">
        <v>84.48333333333332</v>
      </c>
      <c r="G294" s="231">
        <v>82.416666666666643</v>
      </c>
      <c r="H294" s="231">
        <v>90.11666666666666</v>
      </c>
      <c r="I294" s="231">
        <v>92.183333333333351</v>
      </c>
      <c r="J294" s="231">
        <v>93.966666666666669</v>
      </c>
      <c r="K294" s="230">
        <v>90.4</v>
      </c>
      <c r="L294" s="230">
        <v>86.55</v>
      </c>
      <c r="M294" s="230">
        <v>87.900069999999999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549.9</v>
      </c>
      <c r="D295" s="231">
        <v>549.74999999999989</v>
      </c>
      <c r="E295" s="231">
        <v>546.69999999999982</v>
      </c>
      <c r="F295" s="231">
        <v>543.49999999999989</v>
      </c>
      <c r="G295" s="231">
        <v>540.44999999999982</v>
      </c>
      <c r="H295" s="231">
        <v>552.94999999999982</v>
      </c>
      <c r="I295" s="231">
        <v>555.99999999999977</v>
      </c>
      <c r="J295" s="231">
        <v>559.19999999999982</v>
      </c>
      <c r="K295" s="230">
        <v>552.79999999999995</v>
      </c>
      <c r="L295" s="230">
        <v>546.54999999999995</v>
      </c>
      <c r="M295" s="230">
        <v>12.3124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3984.45</v>
      </c>
      <c r="D296" s="231">
        <v>3967.1666666666665</v>
      </c>
      <c r="E296" s="231">
        <v>3929.333333333333</v>
      </c>
      <c r="F296" s="231">
        <v>3874.2166666666667</v>
      </c>
      <c r="G296" s="231">
        <v>3836.3833333333332</v>
      </c>
      <c r="H296" s="231">
        <v>4022.2833333333328</v>
      </c>
      <c r="I296" s="231">
        <v>4060.1166666666659</v>
      </c>
      <c r="J296" s="231">
        <v>4115.2333333333327</v>
      </c>
      <c r="K296" s="230">
        <v>4005</v>
      </c>
      <c r="L296" s="230">
        <v>3912.05</v>
      </c>
      <c r="M296" s="230">
        <v>0.3044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709.5</v>
      </c>
      <c r="D297" s="231">
        <v>705.2833333333333</v>
      </c>
      <c r="E297" s="231">
        <v>700.21666666666658</v>
      </c>
      <c r="F297" s="231">
        <v>690.93333333333328</v>
      </c>
      <c r="G297" s="231">
        <v>685.86666666666656</v>
      </c>
      <c r="H297" s="231">
        <v>714.56666666666661</v>
      </c>
      <c r="I297" s="231">
        <v>719.63333333333321</v>
      </c>
      <c r="J297" s="231">
        <v>728.91666666666663</v>
      </c>
      <c r="K297" s="230">
        <v>710.35</v>
      </c>
      <c r="L297" s="230">
        <v>696</v>
      </c>
      <c r="M297" s="230">
        <v>9.5787200000000006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1362.1</v>
      </c>
      <c r="D298" s="231">
        <v>1363.4833333333333</v>
      </c>
      <c r="E298" s="231">
        <v>1349.1666666666667</v>
      </c>
      <c r="F298" s="231">
        <v>1336.2333333333333</v>
      </c>
      <c r="G298" s="231">
        <v>1321.9166666666667</v>
      </c>
      <c r="H298" s="231">
        <v>1376.4166666666667</v>
      </c>
      <c r="I298" s="231">
        <v>1390.7333333333333</v>
      </c>
      <c r="J298" s="231">
        <v>1403.6666666666667</v>
      </c>
      <c r="K298" s="230">
        <v>1377.8</v>
      </c>
      <c r="L298" s="230">
        <v>1350.55</v>
      </c>
      <c r="M298" s="230">
        <v>0.42263000000000001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28.25</v>
      </c>
      <c r="D299" s="231">
        <v>29.099999999999998</v>
      </c>
      <c r="E299" s="231">
        <v>25.449999999999996</v>
      </c>
      <c r="F299" s="231">
        <v>22.65</v>
      </c>
      <c r="G299" s="231">
        <v>18.999999999999996</v>
      </c>
      <c r="H299" s="231">
        <v>31.899999999999995</v>
      </c>
      <c r="I299" s="231">
        <v>35.549999999999997</v>
      </c>
      <c r="J299" s="231">
        <v>38.349999999999994</v>
      </c>
      <c r="K299" s="230">
        <v>32.75</v>
      </c>
      <c r="L299" s="230">
        <v>26.3</v>
      </c>
      <c r="M299" s="230">
        <v>150.30368999999999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156.69999999999999</v>
      </c>
      <c r="D300" s="231">
        <v>156.68333333333334</v>
      </c>
      <c r="E300" s="231">
        <v>155.71666666666667</v>
      </c>
      <c r="F300" s="231">
        <v>154.73333333333332</v>
      </c>
      <c r="G300" s="231">
        <v>153.76666666666665</v>
      </c>
      <c r="H300" s="231">
        <v>157.66666666666669</v>
      </c>
      <c r="I300" s="231">
        <v>158.63333333333338</v>
      </c>
      <c r="J300" s="231">
        <v>159.6166666666667</v>
      </c>
      <c r="K300" s="230">
        <v>157.65</v>
      </c>
      <c r="L300" s="230">
        <v>155.69999999999999</v>
      </c>
      <c r="M300" s="230">
        <v>0.87053999999999998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89006.8</v>
      </c>
      <c r="D301" s="231">
        <v>88560.933333333334</v>
      </c>
      <c r="E301" s="231">
        <v>87821.866666666669</v>
      </c>
      <c r="F301" s="231">
        <v>86636.933333333334</v>
      </c>
      <c r="G301" s="231">
        <v>85897.866666666669</v>
      </c>
      <c r="H301" s="231">
        <v>89745.866666666669</v>
      </c>
      <c r="I301" s="231">
        <v>90484.933333333349</v>
      </c>
      <c r="J301" s="231">
        <v>91669.866666666669</v>
      </c>
      <c r="K301" s="230">
        <v>89300</v>
      </c>
      <c r="L301" s="230">
        <v>87376</v>
      </c>
      <c r="M301" s="230">
        <v>7.6200000000000004E-2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1812.8</v>
      </c>
      <c r="D302" s="231">
        <v>1784.2333333333333</v>
      </c>
      <c r="E302" s="231">
        <v>1745.5666666666666</v>
      </c>
      <c r="F302" s="231">
        <v>1678.3333333333333</v>
      </c>
      <c r="G302" s="231">
        <v>1639.6666666666665</v>
      </c>
      <c r="H302" s="231">
        <v>1851.4666666666667</v>
      </c>
      <c r="I302" s="231">
        <v>1890.1333333333332</v>
      </c>
      <c r="J302" s="231">
        <v>1957.3666666666668</v>
      </c>
      <c r="K302" s="230">
        <v>1822.9</v>
      </c>
      <c r="L302" s="230">
        <v>1717</v>
      </c>
      <c r="M302" s="230">
        <v>2.6098499999999998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928.9</v>
      </c>
      <c r="D303" s="231">
        <v>932.38333333333321</v>
      </c>
      <c r="E303" s="231">
        <v>912.56666666666638</v>
      </c>
      <c r="F303" s="231">
        <v>896.23333333333312</v>
      </c>
      <c r="G303" s="231">
        <v>876.41666666666629</v>
      </c>
      <c r="H303" s="231">
        <v>948.71666666666647</v>
      </c>
      <c r="I303" s="231">
        <v>968.5333333333333</v>
      </c>
      <c r="J303" s="231">
        <v>984.86666666666656</v>
      </c>
      <c r="K303" s="230">
        <v>952.2</v>
      </c>
      <c r="L303" s="230">
        <v>916.05</v>
      </c>
      <c r="M303" s="230">
        <v>7.0218600000000002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1008.65</v>
      </c>
      <c r="D304" s="231">
        <v>1007.8833333333333</v>
      </c>
      <c r="E304" s="231">
        <v>1000.7666666666667</v>
      </c>
      <c r="F304" s="231">
        <v>992.88333333333333</v>
      </c>
      <c r="G304" s="231">
        <v>985.76666666666665</v>
      </c>
      <c r="H304" s="231">
        <v>1015.7666666666667</v>
      </c>
      <c r="I304" s="231">
        <v>1022.8833333333332</v>
      </c>
      <c r="J304" s="231">
        <v>1030.7666666666667</v>
      </c>
      <c r="K304" s="230">
        <v>1015</v>
      </c>
      <c r="L304" s="230">
        <v>1000</v>
      </c>
      <c r="M304" s="230">
        <v>3.3379099999999999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259</v>
      </c>
      <c r="D305" s="231">
        <v>257.26666666666671</v>
      </c>
      <c r="E305" s="231">
        <v>254.83333333333343</v>
      </c>
      <c r="F305" s="231">
        <v>250.66666666666671</v>
      </c>
      <c r="G305" s="231">
        <v>248.23333333333343</v>
      </c>
      <c r="H305" s="231">
        <v>261.43333333333339</v>
      </c>
      <c r="I305" s="231">
        <v>263.86666666666667</v>
      </c>
      <c r="J305" s="231">
        <v>268.03333333333342</v>
      </c>
      <c r="K305" s="230">
        <v>259.7</v>
      </c>
      <c r="L305" s="230">
        <v>253.1</v>
      </c>
      <c r="M305" s="230">
        <v>40.29363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1226.9000000000001</v>
      </c>
      <c r="D306" s="231">
        <v>1222.3833333333334</v>
      </c>
      <c r="E306" s="231">
        <v>1216.0166666666669</v>
      </c>
      <c r="F306" s="231">
        <v>1205.1333333333334</v>
      </c>
      <c r="G306" s="231">
        <v>1198.7666666666669</v>
      </c>
      <c r="H306" s="231">
        <v>1233.2666666666669</v>
      </c>
      <c r="I306" s="231">
        <v>1239.6333333333332</v>
      </c>
      <c r="J306" s="231">
        <v>1250.5166666666669</v>
      </c>
      <c r="K306" s="230">
        <v>1228.75</v>
      </c>
      <c r="L306" s="230">
        <v>1211.5</v>
      </c>
      <c r="M306" s="230">
        <v>23.331019999999999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398.8</v>
      </c>
      <c r="D307" s="231">
        <v>402.34999999999997</v>
      </c>
      <c r="E307" s="231">
        <v>388.94999999999993</v>
      </c>
      <c r="F307" s="231">
        <v>379.09999999999997</v>
      </c>
      <c r="G307" s="231">
        <v>365.69999999999993</v>
      </c>
      <c r="H307" s="231">
        <v>412.19999999999993</v>
      </c>
      <c r="I307" s="231">
        <v>425.59999999999991</v>
      </c>
      <c r="J307" s="231">
        <v>435.44999999999993</v>
      </c>
      <c r="K307" s="230">
        <v>415.75</v>
      </c>
      <c r="L307" s="230">
        <v>392.5</v>
      </c>
      <c r="M307" s="230">
        <v>31.283100000000001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301.25</v>
      </c>
      <c r="D308" s="231">
        <v>303.4666666666667</v>
      </c>
      <c r="E308" s="231">
        <v>297.83333333333337</v>
      </c>
      <c r="F308" s="231">
        <v>294.41666666666669</v>
      </c>
      <c r="G308" s="231">
        <v>288.78333333333336</v>
      </c>
      <c r="H308" s="231">
        <v>306.88333333333338</v>
      </c>
      <c r="I308" s="231">
        <v>312.51666666666671</v>
      </c>
      <c r="J308" s="231">
        <v>315.93333333333339</v>
      </c>
      <c r="K308" s="230">
        <v>309.10000000000002</v>
      </c>
      <c r="L308" s="230">
        <v>300.05</v>
      </c>
      <c r="M308" s="230">
        <v>3.7969900000000001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372.1</v>
      </c>
      <c r="D309" s="231">
        <v>368.8</v>
      </c>
      <c r="E309" s="231">
        <v>362.65000000000003</v>
      </c>
      <c r="F309" s="231">
        <v>353.20000000000005</v>
      </c>
      <c r="G309" s="231">
        <v>347.05000000000007</v>
      </c>
      <c r="H309" s="231">
        <v>378.25</v>
      </c>
      <c r="I309" s="231">
        <v>384.4</v>
      </c>
      <c r="J309" s="231">
        <v>393.84999999999997</v>
      </c>
      <c r="K309" s="230">
        <v>374.95</v>
      </c>
      <c r="L309" s="230">
        <v>359.35</v>
      </c>
      <c r="M309" s="230">
        <v>5.6252599999999999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369.85</v>
      </c>
      <c r="D310" s="231">
        <v>369.76666666666665</v>
      </c>
      <c r="E310" s="231">
        <v>367.5333333333333</v>
      </c>
      <c r="F310" s="231">
        <v>365.21666666666664</v>
      </c>
      <c r="G310" s="231">
        <v>362.98333333333329</v>
      </c>
      <c r="H310" s="231">
        <v>372.08333333333331</v>
      </c>
      <c r="I310" s="231">
        <v>374.31666666666666</v>
      </c>
      <c r="J310" s="231">
        <v>376.63333333333333</v>
      </c>
      <c r="K310" s="230">
        <v>372</v>
      </c>
      <c r="L310" s="230">
        <v>367.45</v>
      </c>
      <c r="M310" s="230">
        <v>0.43247999999999998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129.69999999999999</v>
      </c>
      <c r="D311" s="231">
        <v>129.1</v>
      </c>
      <c r="E311" s="231">
        <v>128.19999999999999</v>
      </c>
      <c r="F311" s="231">
        <v>126.69999999999999</v>
      </c>
      <c r="G311" s="231">
        <v>125.79999999999998</v>
      </c>
      <c r="H311" s="231">
        <v>130.6</v>
      </c>
      <c r="I311" s="231">
        <v>131.50000000000003</v>
      </c>
      <c r="J311" s="231">
        <v>133</v>
      </c>
      <c r="K311" s="230">
        <v>130</v>
      </c>
      <c r="L311" s="230">
        <v>127.6</v>
      </c>
      <c r="M311" s="230">
        <v>32.924309999999998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64.25</v>
      </c>
      <c r="D312" s="231">
        <v>63.916666666666664</v>
      </c>
      <c r="E312" s="231">
        <v>61.533333333333331</v>
      </c>
      <c r="F312" s="231">
        <v>58.81666666666667</v>
      </c>
      <c r="G312" s="231">
        <v>56.433333333333337</v>
      </c>
      <c r="H312" s="231">
        <v>66.633333333333326</v>
      </c>
      <c r="I312" s="231">
        <v>69.016666666666666</v>
      </c>
      <c r="J312" s="231">
        <v>71.73333333333332</v>
      </c>
      <c r="K312" s="230">
        <v>66.3</v>
      </c>
      <c r="L312" s="230">
        <v>61.2</v>
      </c>
      <c r="M312" s="230">
        <v>523.71104000000003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496.4</v>
      </c>
      <c r="D313" s="231">
        <v>496.7166666666667</v>
      </c>
      <c r="E313" s="231">
        <v>493.53333333333342</v>
      </c>
      <c r="F313" s="231">
        <v>490.66666666666674</v>
      </c>
      <c r="G313" s="231">
        <v>487.48333333333346</v>
      </c>
      <c r="H313" s="231">
        <v>499.58333333333337</v>
      </c>
      <c r="I313" s="231">
        <v>502.76666666666665</v>
      </c>
      <c r="J313" s="231">
        <v>505.63333333333333</v>
      </c>
      <c r="K313" s="230">
        <v>499.9</v>
      </c>
      <c r="L313" s="230">
        <v>493.85</v>
      </c>
      <c r="M313" s="230">
        <v>12.937670000000001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8589.5499999999993</v>
      </c>
      <c r="D314" s="231">
        <v>8579.0333333333328</v>
      </c>
      <c r="E314" s="231">
        <v>8545.616666666665</v>
      </c>
      <c r="F314" s="231">
        <v>8501.6833333333325</v>
      </c>
      <c r="G314" s="231">
        <v>8468.2666666666646</v>
      </c>
      <c r="H314" s="231">
        <v>8622.9666666666653</v>
      </c>
      <c r="I314" s="231">
        <v>8656.3833333333332</v>
      </c>
      <c r="J314" s="231">
        <v>8700.3166666666657</v>
      </c>
      <c r="K314" s="230">
        <v>8612.4500000000007</v>
      </c>
      <c r="L314" s="230">
        <v>8535.1</v>
      </c>
      <c r="M314" s="230">
        <v>3.8756699999999999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1720.85</v>
      </c>
      <c r="D315" s="231">
        <v>1720.3166666666666</v>
      </c>
      <c r="E315" s="231">
        <v>1710.7833333333333</v>
      </c>
      <c r="F315" s="231">
        <v>1700.7166666666667</v>
      </c>
      <c r="G315" s="231">
        <v>1691.1833333333334</v>
      </c>
      <c r="H315" s="231">
        <v>1730.3833333333332</v>
      </c>
      <c r="I315" s="231">
        <v>1739.9166666666665</v>
      </c>
      <c r="J315" s="231">
        <v>1749.9833333333331</v>
      </c>
      <c r="K315" s="230">
        <v>1729.85</v>
      </c>
      <c r="L315" s="230">
        <v>1710.25</v>
      </c>
      <c r="M315" s="230">
        <v>0.81467000000000001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639.75</v>
      </c>
      <c r="D316" s="231">
        <v>634.36666666666667</v>
      </c>
      <c r="E316" s="231">
        <v>626.0333333333333</v>
      </c>
      <c r="F316" s="231">
        <v>612.31666666666661</v>
      </c>
      <c r="G316" s="231">
        <v>603.98333333333323</v>
      </c>
      <c r="H316" s="231">
        <v>648.08333333333337</v>
      </c>
      <c r="I316" s="231">
        <v>656.41666666666663</v>
      </c>
      <c r="J316" s="231">
        <v>670.13333333333344</v>
      </c>
      <c r="K316" s="230">
        <v>642.70000000000005</v>
      </c>
      <c r="L316" s="230">
        <v>620.65</v>
      </c>
      <c r="M316" s="230">
        <v>9.1759599999999999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460.05</v>
      </c>
      <c r="D317" s="231">
        <v>457.05</v>
      </c>
      <c r="E317" s="231">
        <v>452</v>
      </c>
      <c r="F317" s="231">
        <v>443.95</v>
      </c>
      <c r="G317" s="231">
        <v>438.9</v>
      </c>
      <c r="H317" s="231">
        <v>465.1</v>
      </c>
      <c r="I317" s="231">
        <v>470.15000000000009</v>
      </c>
      <c r="J317" s="231">
        <v>478.20000000000005</v>
      </c>
      <c r="K317" s="230">
        <v>462.1</v>
      </c>
      <c r="L317" s="230">
        <v>449</v>
      </c>
      <c r="M317" s="230">
        <v>11.11659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754.3</v>
      </c>
      <c r="D318" s="231">
        <v>754.01666666666677</v>
      </c>
      <c r="E318" s="231">
        <v>743.28333333333353</v>
      </c>
      <c r="F318" s="231">
        <v>732.26666666666677</v>
      </c>
      <c r="G318" s="231">
        <v>721.53333333333353</v>
      </c>
      <c r="H318" s="231">
        <v>765.03333333333353</v>
      </c>
      <c r="I318" s="231">
        <v>775.76666666666688</v>
      </c>
      <c r="J318" s="231">
        <v>786.78333333333353</v>
      </c>
      <c r="K318" s="230">
        <v>764.75</v>
      </c>
      <c r="L318" s="230">
        <v>743</v>
      </c>
      <c r="M318" s="230">
        <v>10.1806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739.55</v>
      </c>
      <c r="D319" s="231">
        <v>736.2166666666667</v>
      </c>
      <c r="E319" s="231">
        <v>727.43333333333339</v>
      </c>
      <c r="F319" s="231">
        <v>715.31666666666672</v>
      </c>
      <c r="G319" s="231">
        <v>706.53333333333342</v>
      </c>
      <c r="H319" s="231">
        <v>748.33333333333337</v>
      </c>
      <c r="I319" s="231">
        <v>757.11666666666667</v>
      </c>
      <c r="J319" s="231">
        <v>769.23333333333335</v>
      </c>
      <c r="K319" s="230">
        <v>745</v>
      </c>
      <c r="L319" s="230">
        <v>724.1</v>
      </c>
      <c r="M319" s="230">
        <v>0.16696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865.5</v>
      </c>
      <c r="D320" s="231">
        <v>866.76666666666677</v>
      </c>
      <c r="E320" s="231">
        <v>859.73333333333358</v>
      </c>
      <c r="F320" s="231">
        <v>853.96666666666681</v>
      </c>
      <c r="G320" s="231">
        <v>846.93333333333362</v>
      </c>
      <c r="H320" s="231">
        <v>872.53333333333353</v>
      </c>
      <c r="I320" s="231">
        <v>879.56666666666661</v>
      </c>
      <c r="J320" s="231">
        <v>885.33333333333348</v>
      </c>
      <c r="K320" s="230">
        <v>873.8</v>
      </c>
      <c r="L320" s="230">
        <v>861</v>
      </c>
      <c r="M320" s="230">
        <v>4.5483399999999996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1251.5</v>
      </c>
      <c r="D321" s="231">
        <v>1245.8333333333333</v>
      </c>
      <c r="E321" s="231">
        <v>1232.6666666666665</v>
      </c>
      <c r="F321" s="231">
        <v>1213.8333333333333</v>
      </c>
      <c r="G321" s="231">
        <v>1200.6666666666665</v>
      </c>
      <c r="H321" s="231">
        <v>1264.6666666666665</v>
      </c>
      <c r="I321" s="231">
        <v>1277.833333333333</v>
      </c>
      <c r="J321" s="231">
        <v>1296.6666666666665</v>
      </c>
      <c r="K321" s="230">
        <v>1259</v>
      </c>
      <c r="L321" s="230">
        <v>1227</v>
      </c>
      <c r="M321" s="230">
        <v>2.1412499999999999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53.75</v>
      </c>
      <c r="D322" s="231">
        <v>53.366666666666674</v>
      </c>
      <c r="E322" s="231">
        <v>52.83333333333335</v>
      </c>
      <c r="F322" s="231">
        <v>51.916666666666679</v>
      </c>
      <c r="G322" s="231">
        <v>51.383333333333354</v>
      </c>
      <c r="H322" s="231">
        <v>54.283333333333346</v>
      </c>
      <c r="I322" s="231">
        <v>54.816666666666677</v>
      </c>
      <c r="J322" s="231">
        <v>55.733333333333341</v>
      </c>
      <c r="K322" s="230">
        <v>53.9</v>
      </c>
      <c r="L322" s="230">
        <v>52.45</v>
      </c>
      <c r="M322" s="230">
        <v>35.194180000000003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618.54999999999995</v>
      </c>
      <c r="D323" s="231">
        <v>613.83333333333326</v>
      </c>
      <c r="E323" s="231">
        <v>602.76666666666654</v>
      </c>
      <c r="F323" s="231">
        <v>586.98333333333323</v>
      </c>
      <c r="G323" s="231">
        <v>575.91666666666652</v>
      </c>
      <c r="H323" s="231">
        <v>629.61666666666656</v>
      </c>
      <c r="I323" s="231">
        <v>640.68333333333317</v>
      </c>
      <c r="J323" s="231">
        <v>656.46666666666658</v>
      </c>
      <c r="K323" s="230">
        <v>624.9</v>
      </c>
      <c r="L323" s="230">
        <v>598.04999999999995</v>
      </c>
      <c r="M323" s="230">
        <v>1.9168400000000001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1814.45</v>
      </c>
      <c r="D324" s="231">
        <v>1803.05</v>
      </c>
      <c r="E324" s="231">
        <v>1762.3999999999999</v>
      </c>
      <c r="F324" s="231">
        <v>1710.35</v>
      </c>
      <c r="G324" s="231">
        <v>1669.6999999999998</v>
      </c>
      <c r="H324" s="231">
        <v>1855.1</v>
      </c>
      <c r="I324" s="231">
        <v>1895.75</v>
      </c>
      <c r="J324" s="231">
        <v>1947.8</v>
      </c>
      <c r="K324" s="230">
        <v>1843.7</v>
      </c>
      <c r="L324" s="230">
        <v>1751</v>
      </c>
      <c r="M324" s="230">
        <v>10.43873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1399.4</v>
      </c>
      <c r="D325" s="231">
        <v>1398.3000000000002</v>
      </c>
      <c r="E325" s="231">
        <v>1389.6500000000003</v>
      </c>
      <c r="F325" s="231">
        <v>1379.9</v>
      </c>
      <c r="G325" s="231">
        <v>1371.2500000000002</v>
      </c>
      <c r="H325" s="231">
        <v>1408.0500000000004</v>
      </c>
      <c r="I325" s="231">
        <v>1416.7</v>
      </c>
      <c r="J325" s="231">
        <v>1426.4500000000005</v>
      </c>
      <c r="K325" s="230">
        <v>1406.95</v>
      </c>
      <c r="L325" s="230">
        <v>1388.55</v>
      </c>
      <c r="M325" s="230">
        <v>4.4419399999999998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1020.7</v>
      </c>
      <c r="D326" s="231">
        <v>1019.0500000000001</v>
      </c>
      <c r="E326" s="231">
        <v>1014.6000000000001</v>
      </c>
      <c r="F326" s="231">
        <v>1008.5000000000001</v>
      </c>
      <c r="G326" s="231">
        <v>1004.0500000000002</v>
      </c>
      <c r="H326" s="231">
        <v>1025.1500000000001</v>
      </c>
      <c r="I326" s="231">
        <v>1029.6000000000001</v>
      </c>
      <c r="J326" s="231">
        <v>1035.7</v>
      </c>
      <c r="K326" s="230">
        <v>1023.5</v>
      </c>
      <c r="L326" s="230">
        <v>1012.95</v>
      </c>
      <c r="M326" s="230">
        <v>8.3737600000000008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574.95000000000005</v>
      </c>
      <c r="D327" s="231">
        <v>573.2833333333333</v>
      </c>
      <c r="E327" s="231">
        <v>569.66666666666663</v>
      </c>
      <c r="F327" s="231">
        <v>564.38333333333333</v>
      </c>
      <c r="G327" s="231">
        <v>560.76666666666665</v>
      </c>
      <c r="H327" s="231">
        <v>578.56666666666661</v>
      </c>
      <c r="I327" s="231">
        <v>582.18333333333339</v>
      </c>
      <c r="J327" s="231">
        <v>587.46666666666658</v>
      </c>
      <c r="K327" s="230">
        <v>576.9</v>
      </c>
      <c r="L327" s="230">
        <v>568</v>
      </c>
      <c r="M327" s="230">
        <v>2.31162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39.299999999999997</v>
      </c>
      <c r="D328" s="231">
        <v>39.43333333333333</v>
      </c>
      <c r="E328" s="231">
        <v>38.666666666666657</v>
      </c>
      <c r="F328" s="231">
        <v>38.033333333333324</v>
      </c>
      <c r="G328" s="231">
        <v>37.266666666666652</v>
      </c>
      <c r="H328" s="231">
        <v>40.066666666666663</v>
      </c>
      <c r="I328" s="231">
        <v>40.833333333333329</v>
      </c>
      <c r="J328" s="231">
        <v>41.466666666666669</v>
      </c>
      <c r="K328" s="230">
        <v>40.200000000000003</v>
      </c>
      <c r="L328" s="230">
        <v>38.799999999999997</v>
      </c>
      <c r="M328" s="230">
        <v>69.297489999999996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119.8</v>
      </c>
      <c r="D329" s="231">
        <v>118.91666666666667</v>
      </c>
      <c r="E329" s="231">
        <v>117.83333333333334</v>
      </c>
      <c r="F329" s="231">
        <v>115.86666666666667</v>
      </c>
      <c r="G329" s="231">
        <v>114.78333333333335</v>
      </c>
      <c r="H329" s="231">
        <v>120.88333333333334</v>
      </c>
      <c r="I329" s="231">
        <v>121.96666666666668</v>
      </c>
      <c r="J329" s="231">
        <v>123.93333333333334</v>
      </c>
      <c r="K329" s="230">
        <v>120</v>
      </c>
      <c r="L329" s="230">
        <v>116.95</v>
      </c>
      <c r="M329" s="230">
        <v>53.979489999999998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44.25</v>
      </c>
      <c r="D330" s="231">
        <v>44.583333333333336</v>
      </c>
      <c r="E330" s="231">
        <v>43.716666666666669</v>
      </c>
      <c r="F330" s="231">
        <v>43.18333333333333</v>
      </c>
      <c r="G330" s="231">
        <v>42.316666666666663</v>
      </c>
      <c r="H330" s="231">
        <v>45.116666666666674</v>
      </c>
      <c r="I330" s="231">
        <v>45.983333333333334</v>
      </c>
      <c r="J330" s="231">
        <v>46.51666666666668</v>
      </c>
      <c r="K330" s="230">
        <v>45.45</v>
      </c>
      <c r="L330" s="230">
        <v>44.05</v>
      </c>
      <c r="M330" s="230">
        <v>116.69717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81.45</v>
      </c>
      <c r="D331" s="231">
        <v>81.100000000000009</v>
      </c>
      <c r="E331" s="231">
        <v>80.550000000000011</v>
      </c>
      <c r="F331" s="231">
        <v>79.650000000000006</v>
      </c>
      <c r="G331" s="231">
        <v>79.100000000000009</v>
      </c>
      <c r="H331" s="231">
        <v>82.000000000000014</v>
      </c>
      <c r="I331" s="231">
        <v>82.55</v>
      </c>
      <c r="J331" s="231">
        <v>83.450000000000017</v>
      </c>
      <c r="K331" s="230">
        <v>81.650000000000006</v>
      </c>
      <c r="L331" s="230">
        <v>80.2</v>
      </c>
      <c r="M331" s="230">
        <v>12.729100000000001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212.9</v>
      </c>
      <c r="D332" s="231">
        <v>213.11666666666665</v>
      </c>
      <c r="E332" s="231">
        <v>212.23333333333329</v>
      </c>
      <c r="F332" s="231">
        <v>211.56666666666663</v>
      </c>
      <c r="G332" s="231">
        <v>210.68333333333328</v>
      </c>
      <c r="H332" s="231">
        <v>213.7833333333333</v>
      </c>
      <c r="I332" s="231">
        <v>214.66666666666669</v>
      </c>
      <c r="J332" s="231">
        <v>215.33333333333331</v>
      </c>
      <c r="K332" s="230">
        <v>214</v>
      </c>
      <c r="L332" s="230">
        <v>212.45</v>
      </c>
      <c r="M332" s="230">
        <v>2.6589399999999999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172</v>
      </c>
      <c r="D333" s="231">
        <v>171.36666666666667</v>
      </c>
      <c r="E333" s="231">
        <v>170.23333333333335</v>
      </c>
      <c r="F333" s="231">
        <v>168.46666666666667</v>
      </c>
      <c r="G333" s="231">
        <v>167.33333333333334</v>
      </c>
      <c r="H333" s="231">
        <v>173.13333333333335</v>
      </c>
      <c r="I333" s="231">
        <v>174.26666666666668</v>
      </c>
      <c r="J333" s="231">
        <v>176.03333333333336</v>
      </c>
      <c r="K333" s="230">
        <v>172.5</v>
      </c>
      <c r="L333" s="230">
        <v>169.6</v>
      </c>
      <c r="M333" s="230">
        <v>215.52892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761.85</v>
      </c>
      <c r="D334" s="231">
        <v>759.08333333333337</v>
      </c>
      <c r="E334" s="231">
        <v>754.86666666666679</v>
      </c>
      <c r="F334" s="231">
        <v>747.88333333333344</v>
      </c>
      <c r="G334" s="231">
        <v>743.66666666666686</v>
      </c>
      <c r="H334" s="231">
        <v>766.06666666666672</v>
      </c>
      <c r="I334" s="231">
        <v>770.28333333333319</v>
      </c>
      <c r="J334" s="231">
        <v>777.26666666666665</v>
      </c>
      <c r="K334" s="230">
        <v>763.3</v>
      </c>
      <c r="L334" s="230">
        <v>752.1</v>
      </c>
      <c r="M334" s="230">
        <v>4.2129500000000002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82.9</v>
      </c>
      <c r="D335" s="231">
        <v>82.850000000000009</v>
      </c>
      <c r="E335" s="231">
        <v>82.200000000000017</v>
      </c>
      <c r="F335" s="231">
        <v>81.500000000000014</v>
      </c>
      <c r="G335" s="231">
        <v>80.850000000000023</v>
      </c>
      <c r="H335" s="231">
        <v>83.550000000000011</v>
      </c>
      <c r="I335" s="231">
        <v>84.200000000000017</v>
      </c>
      <c r="J335" s="231">
        <v>84.9</v>
      </c>
      <c r="K335" s="230">
        <v>83.5</v>
      </c>
      <c r="L335" s="230">
        <v>82.15</v>
      </c>
      <c r="M335" s="230">
        <v>79.937119999999993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4850.2</v>
      </c>
      <c r="D336" s="231">
        <v>4820.833333333333</v>
      </c>
      <c r="E336" s="231">
        <v>4776.6666666666661</v>
      </c>
      <c r="F336" s="231">
        <v>4703.1333333333332</v>
      </c>
      <c r="G336" s="231">
        <v>4658.9666666666662</v>
      </c>
      <c r="H336" s="231">
        <v>4894.3666666666659</v>
      </c>
      <c r="I336" s="231">
        <v>4938.5333333333319</v>
      </c>
      <c r="J336" s="231">
        <v>5012.0666666666657</v>
      </c>
      <c r="K336" s="230">
        <v>4865</v>
      </c>
      <c r="L336" s="230">
        <v>4747.3</v>
      </c>
      <c r="M336" s="230">
        <v>1.84155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551.70000000000005</v>
      </c>
      <c r="D337" s="231">
        <v>553.88333333333333</v>
      </c>
      <c r="E337" s="231">
        <v>547.81666666666661</v>
      </c>
      <c r="F337" s="231">
        <v>543.93333333333328</v>
      </c>
      <c r="G337" s="231">
        <v>537.86666666666656</v>
      </c>
      <c r="H337" s="231">
        <v>557.76666666666665</v>
      </c>
      <c r="I337" s="231">
        <v>563.83333333333348</v>
      </c>
      <c r="J337" s="231">
        <v>567.7166666666667</v>
      </c>
      <c r="K337" s="230">
        <v>559.95000000000005</v>
      </c>
      <c r="L337" s="230">
        <v>550</v>
      </c>
      <c r="M337" s="230">
        <v>1.70367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21761.4</v>
      </c>
      <c r="D338" s="231">
        <v>21580.333333333332</v>
      </c>
      <c r="E338" s="231">
        <v>21311.066666666666</v>
      </c>
      <c r="F338" s="231">
        <v>20860.733333333334</v>
      </c>
      <c r="G338" s="231">
        <v>20591.466666666667</v>
      </c>
      <c r="H338" s="231">
        <v>22030.666666666664</v>
      </c>
      <c r="I338" s="231">
        <v>22299.933333333334</v>
      </c>
      <c r="J338" s="231">
        <v>22750.266666666663</v>
      </c>
      <c r="K338" s="230">
        <v>21849.599999999999</v>
      </c>
      <c r="L338" s="230">
        <v>21130</v>
      </c>
      <c r="M338" s="230">
        <v>1.66516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58.05</v>
      </c>
      <c r="D339" s="231">
        <v>58.4</v>
      </c>
      <c r="E339" s="231">
        <v>57.4</v>
      </c>
      <c r="F339" s="231">
        <v>56.75</v>
      </c>
      <c r="G339" s="231">
        <v>55.75</v>
      </c>
      <c r="H339" s="231">
        <v>59.05</v>
      </c>
      <c r="I339" s="231">
        <v>60.05</v>
      </c>
      <c r="J339" s="231">
        <v>60.699999999999996</v>
      </c>
      <c r="K339" s="230">
        <v>59.4</v>
      </c>
      <c r="L339" s="230">
        <v>57.75</v>
      </c>
      <c r="M339" s="230">
        <v>13.33972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238.2</v>
      </c>
      <c r="D340" s="231">
        <v>237.86666666666667</v>
      </c>
      <c r="E340" s="231">
        <v>235.73333333333335</v>
      </c>
      <c r="F340" s="231">
        <v>233.26666666666668</v>
      </c>
      <c r="G340" s="231">
        <v>231.13333333333335</v>
      </c>
      <c r="H340" s="231">
        <v>240.33333333333334</v>
      </c>
      <c r="I340" s="231">
        <v>242.46666666666667</v>
      </c>
      <c r="J340" s="231">
        <v>244.93333333333334</v>
      </c>
      <c r="K340" s="230">
        <v>240</v>
      </c>
      <c r="L340" s="230">
        <v>235.4</v>
      </c>
      <c r="M340" s="230">
        <v>1.87723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329.9</v>
      </c>
      <c r="D341" s="231">
        <v>330.61666666666667</v>
      </c>
      <c r="E341" s="231">
        <v>328.13333333333333</v>
      </c>
      <c r="F341" s="231">
        <v>326.36666666666667</v>
      </c>
      <c r="G341" s="231">
        <v>323.88333333333333</v>
      </c>
      <c r="H341" s="231">
        <v>332.38333333333333</v>
      </c>
      <c r="I341" s="231">
        <v>334.86666666666667</v>
      </c>
      <c r="J341" s="231">
        <v>336.63333333333333</v>
      </c>
      <c r="K341" s="230">
        <v>333.1</v>
      </c>
      <c r="L341" s="230">
        <v>328.85</v>
      </c>
      <c r="M341" s="230">
        <v>2.68167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915.1</v>
      </c>
      <c r="D342" s="231">
        <v>917.69999999999993</v>
      </c>
      <c r="E342" s="231">
        <v>907.39999999999986</v>
      </c>
      <c r="F342" s="231">
        <v>899.69999999999993</v>
      </c>
      <c r="G342" s="231">
        <v>889.39999999999986</v>
      </c>
      <c r="H342" s="231">
        <v>925.39999999999986</v>
      </c>
      <c r="I342" s="231">
        <v>935.69999999999982</v>
      </c>
      <c r="J342" s="231">
        <v>943.39999999999986</v>
      </c>
      <c r="K342" s="230">
        <v>928</v>
      </c>
      <c r="L342" s="230">
        <v>910</v>
      </c>
      <c r="M342" s="230">
        <v>3.86511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158.94999999999999</v>
      </c>
      <c r="D343" s="231">
        <v>157.86666666666667</v>
      </c>
      <c r="E343" s="231">
        <v>155.93333333333334</v>
      </c>
      <c r="F343" s="231">
        <v>152.91666666666666</v>
      </c>
      <c r="G343" s="231">
        <v>150.98333333333332</v>
      </c>
      <c r="H343" s="231">
        <v>160.88333333333335</v>
      </c>
      <c r="I343" s="231">
        <v>162.81666666666669</v>
      </c>
      <c r="J343" s="231">
        <v>165.83333333333337</v>
      </c>
      <c r="K343" s="230">
        <v>159.80000000000001</v>
      </c>
      <c r="L343" s="230">
        <v>154.85</v>
      </c>
      <c r="M343" s="230">
        <v>126.56744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254.85</v>
      </c>
      <c r="D344" s="231">
        <v>256.3</v>
      </c>
      <c r="E344" s="231">
        <v>253</v>
      </c>
      <c r="F344" s="231">
        <v>251.14999999999998</v>
      </c>
      <c r="G344" s="231">
        <v>247.84999999999997</v>
      </c>
      <c r="H344" s="231">
        <v>258.15000000000003</v>
      </c>
      <c r="I344" s="231">
        <v>261.4500000000001</v>
      </c>
      <c r="J344" s="231">
        <v>263.30000000000007</v>
      </c>
      <c r="K344" s="230">
        <v>259.60000000000002</v>
      </c>
      <c r="L344" s="230">
        <v>254.45</v>
      </c>
      <c r="M344" s="230">
        <v>11.13714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661.45</v>
      </c>
      <c r="D345" s="231">
        <v>658.66666666666663</v>
      </c>
      <c r="E345" s="231">
        <v>648.43333333333328</v>
      </c>
      <c r="F345" s="231">
        <v>635.41666666666663</v>
      </c>
      <c r="G345" s="231">
        <v>625.18333333333328</v>
      </c>
      <c r="H345" s="231">
        <v>671.68333333333328</v>
      </c>
      <c r="I345" s="231">
        <v>681.91666666666663</v>
      </c>
      <c r="J345" s="231">
        <v>694.93333333333328</v>
      </c>
      <c r="K345" s="230">
        <v>668.9</v>
      </c>
      <c r="L345" s="230">
        <v>645.65</v>
      </c>
      <c r="M345" s="230">
        <v>7.75467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653.6</v>
      </c>
      <c r="D346" s="231">
        <v>650.18333333333339</v>
      </c>
      <c r="E346" s="231">
        <v>644.56666666666683</v>
      </c>
      <c r="F346" s="231">
        <v>635.53333333333342</v>
      </c>
      <c r="G346" s="231">
        <v>629.91666666666686</v>
      </c>
      <c r="H346" s="231">
        <v>659.21666666666681</v>
      </c>
      <c r="I346" s="231">
        <v>664.83333333333337</v>
      </c>
      <c r="J346" s="231">
        <v>673.86666666666679</v>
      </c>
      <c r="K346" s="230">
        <v>655.8</v>
      </c>
      <c r="L346" s="230">
        <v>641.15</v>
      </c>
      <c r="M346" s="230">
        <v>27.325849999999999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3561.85</v>
      </c>
      <c r="D347" s="231">
        <v>3559.2666666666664</v>
      </c>
      <c r="E347" s="231">
        <v>3527.583333333333</v>
      </c>
      <c r="F347" s="231">
        <v>3493.3166666666666</v>
      </c>
      <c r="G347" s="231">
        <v>3461.6333333333332</v>
      </c>
      <c r="H347" s="231">
        <v>3593.5333333333328</v>
      </c>
      <c r="I347" s="231">
        <v>3625.2166666666662</v>
      </c>
      <c r="J347" s="231">
        <v>3659.4833333333327</v>
      </c>
      <c r="K347" s="230">
        <v>3590.95</v>
      </c>
      <c r="L347" s="230">
        <v>3525</v>
      </c>
      <c r="M347" s="230">
        <v>1.80372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222.7</v>
      </c>
      <c r="D348" s="231">
        <v>222.58333333333334</v>
      </c>
      <c r="E348" s="231">
        <v>221.16666666666669</v>
      </c>
      <c r="F348" s="231">
        <v>219.63333333333335</v>
      </c>
      <c r="G348" s="231">
        <v>218.2166666666667</v>
      </c>
      <c r="H348" s="231">
        <v>224.11666666666667</v>
      </c>
      <c r="I348" s="231">
        <v>225.53333333333336</v>
      </c>
      <c r="J348" s="231">
        <v>227.06666666666666</v>
      </c>
      <c r="K348" s="230">
        <v>224</v>
      </c>
      <c r="L348" s="230">
        <v>221.05</v>
      </c>
      <c r="M348" s="230">
        <v>2.1104400000000001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600.1</v>
      </c>
      <c r="D349" s="231">
        <v>599.9666666666667</v>
      </c>
      <c r="E349" s="231">
        <v>585.13333333333344</v>
      </c>
      <c r="F349" s="231">
        <v>570.16666666666674</v>
      </c>
      <c r="G349" s="231">
        <v>555.33333333333348</v>
      </c>
      <c r="H349" s="231">
        <v>614.93333333333339</v>
      </c>
      <c r="I349" s="231">
        <v>629.76666666666665</v>
      </c>
      <c r="J349" s="231">
        <v>644.73333333333335</v>
      </c>
      <c r="K349" s="230">
        <v>614.79999999999995</v>
      </c>
      <c r="L349" s="230">
        <v>585</v>
      </c>
      <c r="M349" s="230">
        <v>29.29927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128.30000000000001</v>
      </c>
      <c r="D350" s="231">
        <v>127.13333333333333</v>
      </c>
      <c r="E350" s="231">
        <v>125.31666666666666</v>
      </c>
      <c r="F350" s="231">
        <v>122.33333333333334</v>
      </c>
      <c r="G350" s="231">
        <v>120.51666666666668</v>
      </c>
      <c r="H350" s="231">
        <v>130.11666666666665</v>
      </c>
      <c r="I350" s="231">
        <v>131.93333333333331</v>
      </c>
      <c r="J350" s="231">
        <v>134.91666666666663</v>
      </c>
      <c r="K350" s="230">
        <v>128.94999999999999</v>
      </c>
      <c r="L350" s="230">
        <v>124.15</v>
      </c>
      <c r="M350" s="230">
        <v>26.47738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3384.5</v>
      </c>
      <c r="D351" s="231">
        <v>3362.25</v>
      </c>
      <c r="E351" s="231">
        <v>3262.25</v>
      </c>
      <c r="F351" s="231">
        <v>3140</v>
      </c>
      <c r="G351" s="231">
        <v>3040</v>
      </c>
      <c r="H351" s="231">
        <v>3484.5</v>
      </c>
      <c r="I351" s="231">
        <v>3584.5</v>
      </c>
      <c r="J351" s="231">
        <v>3706.75</v>
      </c>
      <c r="K351" s="230">
        <v>3462.25</v>
      </c>
      <c r="L351" s="230">
        <v>3240</v>
      </c>
      <c r="M351" s="230">
        <v>29.401050000000001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445.9</v>
      </c>
      <c r="D352" s="231">
        <v>446.33333333333331</v>
      </c>
      <c r="E352" s="231">
        <v>440.66666666666663</v>
      </c>
      <c r="F352" s="231">
        <v>435.43333333333334</v>
      </c>
      <c r="G352" s="231">
        <v>429.76666666666665</v>
      </c>
      <c r="H352" s="231">
        <v>451.56666666666661</v>
      </c>
      <c r="I352" s="231">
        <v>457.23333333333323</v>
      </c>
      <c r="J352" s="231">
        <v>462.46666666666658</v>
      </c>
      <c r="K352" s="230">
        <v>452</v>
      </c>
      <c r="L352" s="230">
        <v>441.1</v>
      </c>
      <c r="M352" s="230">
        <v>4.50528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283.39999999999998</v>
      </c>
      <c r="D353" s="231">
        <v>283.61666666666662</v>
      </c>
      <c r="E353" s="231">
        <v>281.53333333333325</v>
      </c>
      <c r="F353" s="231">
        <v>279.66666666666663</v>
      </c>
      <c r="G353" s="231">
        <v>277.58333333333326</v>
      </c>
      <c r="H353" s="231">
        <v>285.48333333333323</v>
      </c>
      <c r="I353" s="231">
        <v>287.56666666666661</v>
      </c>
      <c r="J353" s="231">
        <v>289.43333333333322</v>
      </c>
      <c r="K353" s="230">
        <v>285.7</v>
      </c>
      <c r="L353" s="230">
        <v>281.75</v>
      </c>
      <c r="M353" s="230">
        <v>3.0428999999999999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1463.15</v>
      </c>
      <c r="D354" s="231">
        <v>1464.4333333333334</v>
      </c>
      <c r="E354" s="231">
        <v>1452.7166666666667</v>
      </c>
      <c r="F354" s="231">
        <v>1442.2833333333333</v>
      </c>
      <c r="G354" s="231">
        <v>1430.5666666666666</v>
      </c>
      <c r="H354" s="231">
        <v>1474.8666666666668</v>
      </c>
      <c r="I354" s="231">
        <v>1486.5833333333335</v>
      </c>
      <c r="J354" s="231">
        <v>1497.0166666666669</v>
      </c>
      <c r="K354" s="230">
        <v>1476.15</v>
      </c>
      <c r="L354" s="230">
        <v>1454</v>
      </c>
      <c r="M354" s="230">
        <v>6.3895099999999996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40320.699999999997</v>
      </c>
      <c r="D355" s="231">
        <v>40149.366666666661</v>
      </c>
      <c r="E355" s="231">
        <v>39476.283333333326</v>
      </c>
      <c r="F355" s="231">
        <v>38631.866666666661</v>
      </c>
      <c r="G355" s="231">
        <v>37958.783333333326</v>
      </c>
      <c r="H355" s="231">
        <v>40993.783333333326</v>
      </c>
      <c r="I355" s="231">
        <v>41666.866666666654</v>
      </c>
      <c r="J355" s="231">
        <v>42511.283333333326</v>
      </c>
      <c r="K355" s="230">
        <v>40822.449999999997</v>
      </c>
      <c r="L355" s="230">
        <v>39304.949999999997</v>
      </c>
      <c r="M355" s="230">
        <v>0.33885999999999999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942.9</v>
      </c>
      <c r="D356" s="231">
        <v>935.65</v>
      </c>
      <c r="E356" s="231">
        <v>926.4</v>
      </c>
      <c r="F356" s="231">
        <v>909.9</v>
      </c>
      <c r="G356" s="231">
        <v>900.65</v>
      </c>
      <c r="H356" s="231">
        <v>952.15</v>
      </c>
      <c r="I356" s="231">
        <v>961.4</v>
      </c>
      <c r="J356" s="231">
        <v>977.9</v>
      </c>
      <c r="K356" s="230">
        <v>944.9</v>
      </c>
      <c r="L356" s="230">
        <v>919.15</v>
      </c>
      <c r="M356" s="230">
        <v>1.2164999999999999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4737.25</v>
      </c>
      <c r="D357" s="231">
        <v>4699.0333333333328</v>
      </c>
      <c r="E357" s="231">
        <v>4628.2666666666655</v>
      </c>
      <c r="F357" s="231">
        <v>4519.2833333333328</v>
      </c>
      <c r="G357" s="231">
        <v>4448.5166666666655</v>
      </c>
      <c r="H357" s="231">
        <v>4808.0166666666655</v>
      </c>
      <c r="I357" s="231">
        <v>4878.7833333333319</v>
      </c>
      <c r="J357" s="231">
        <v>4987.7666666666655</v>
      </c>
      <c r="K357" s="230">
        <v>4769.8</v>
      </c>
      <c r="L357" s="230">
        <v>4590.05</v>
      </c>
      <c r="M357" s="230">
        <v>5.8475200000000003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236.9</v>
      </c>
      <c r="D358" s="231">
        <v>236.43333333333331</v>
      </c>
      <c r="E358" s="231">
        <v>234.71666666666661</v>
      </c>
      <c r="F358" s="231">
        <v>232.5333333333333</v>
      </c>
      <c r="G358" s="231">
        <v>230.81666666666661</v>
      </c>
      <c r="H358" s="231">
        <v>238.61666666666662</v>
      </c>
      <c r="I358" s="231">
        <v>240.33333333333331</v>
      </c>
      <c r="J358" s="231">
        <v>242.51666666666662</v>
      </c>
      <c r="K358" s="230">
        <v>238.15</v>
      </c>
      <c r="L358" s="230">
        <v>234.25</v>
      </c>
      <c r="M358" s="230">
        <v>40.70505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3751.65</v>
      </c>
      <c r="D359" s="231">
        <v>3758.4</v>
      </c>
      <c r="E359" s="231">
        <v>3736.75</v>
      </c>
      <c r="F359" s="231">
        <v>3721.85</v>
      </c>
      <c r="G359" s="231">
        <v>3700.2</v>
      </c>
      <c r="H359" s="231">
        <v>3773.3</v>
      </c>
      <c r="I359" s="231">
        <v>3794.9500000000007</v>
      </c>
      <c r="J359" s="231">
        <v>3809.8500000000004</v>
      </c>
      <c r="K359" s="230">
        <v>3780.05</v>
      </c>
      <c r="L359" s="230">
        <v>3743.5</v>
      </c>
      <c r="M359" s="230">
        <v>5.7709999999999997E-2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1445.7</v>
      </c>
      <c r="D360" s="231">
        <v>1436.4833333333333</v>
      </c>
      <c r="E360" s="231">
        <v>1424.2666666666667</v>
      </c>
      <c r="F360" s="231">
        <v>1402.8333333333333</v>
      </c>
      <c r="G360" s="231">
        <v>1390.6166666666666</v>
      </c>
      <c r="H360" s="231">
        <v>1457.9166666666667</v>
      </c>
      <c r="I360" s="231">
        <v>1470.1333333333334</v>
      </c>
      <c r="J360" s="231">
        <v>1491.5666666666668</v>
      </c>
      <c r="K360" s="230">
        <v>1448.7</v>
      </c>
      <c r="L360" s="230">
        <v>1415.05</v>
      </c>
      <c r="M360" s="230">
        <v>1.3537999999999999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2419.25</v>
      </c>
      <c r="D361" s="231">
        <v>2405.9166666666665</v>
      </c>
      <c r="E361" s="231">
        <v>2389.333333333333</v>
      </c>
      <c r="F361" s="231">
        <v>2359.4166666666665</v>
      </c>
      <c r="G361" s="231">
        <v>2342.833333333333</v>
      </c>
      <c r="H361" s="231">
        <v>2435.833333333333</v>
      </c>
      <c r="I361" s="231">
        <v>2452.4166666666661</v>
      </c>
      <c r="J361" s="231">
        <v>2482.333333333333</v>
      </c>
      <c r="K361" s="230">
        <v>2422.5</v>
      </c>
      <c r="L361" s="230">
        <v>2376</v>
      </c>
      <c r="M361" s="230">
        <v>3.7843900000000001</v>
      </c>
      <c r="N361" s="1"/>
      <c r="O361" s="1"/>
    </row>
    <row r="362" spans="1:15" ht="12.75" customHeight="1">
      <c r="A362" s="30">
        <v>352</v>
      </c>
      <c r="B362" s="216" t="s">
        <v>879</v>
      </c>
      <c r="C362" s="230">
        <v>70.8</v>
      </c>
      <c r="D362" s="231">
        <v>70.933333333333323</v>
      </c>
      <c r="E362" s="231">
        <v>70.266666666666652</v>
      </c>
      <c r="F362" s="231">
        <v>69.733333333333334</v>
      </c>
      <c r="G362" s="231">
        <v>69.066666666666663</v>
      </c>
      <c r="H362" s="231">
        <v>71.46666666666664</v>
      </c>
      <c r="I362" s="231">
        <v>72.133333333333297</v>
      </c>
      <c r="J362" s="231">
        <v>72.666666666666629</v>
      </c>
      <c r="K362" s="230">
        <v>71.599999999999994</v>
      </c>
      <c r="L362" s="230">
        <v>70.400000000000006</v>
      </c>
      <c r="M362" s="230">
        <v>35.484070000000003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978.8</v>
      </c>
      <c r="D363" s="231">
        <v>977.66666666666663</v>
      </c>
      <c r="E363" s="231">
        <v>971.13333333333321</v>
      </c>
      <c r="F363" s="231">
        <v>963.46666666666658</v>
      </c>
      <c r="G363" s="231">
        <v>956.93333333333317</v>
      </c>
      <c r="H363" s="231">
        <v>985.33333333333326</v>
      </c>
      <c r="I363" s="231">
        <v>991.86666666666679</v>
      </c>
      <c r="J363" s="231">
        <v>999.5333333333333</v>
      </c>
      <c r="K363" s="230">
        <v>984.2</v>
      </c>
      <c r="L363" s="230">
        <v>970</v>
      </c>
      <c r="M363" s="230">
        <v>0.24282000000000001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3205.35</v>
      </c>
      <c r="D364" s="231">
        <v>3200.8166666666671</v>
      </c>
      <c r="E364" s="231">
        <v>3188.6333333333341</v>
      </c>
      <c r="F364" s="231">
        <v>3171.916666666667</v>
      </c>
      <c r="G364" s="231">
        <v>3159.733333333334</v>
      </c>
      <c r="H364" s="231">
        <v>3217.5333333333342</v>
      </c>
      <c r="I364" s="231">
        <v>3229.7166666666676</v>
      </c>
      <c r="J364" s="231">
        <v>3246.4333333333343</v>
      </c>
      <c r="K364" s="230">
        <v>3213</v>
      </c>
      <c r="L364" s="230">
        <v>3184.1</v>
      </c>
      <c r="M364" s="230">
        <v>1.9292100000000001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1358.55</v>
      </c>
      <c r="D365" s="231">
        <v>1333.5333333333335</v>
      </c>
      <c r="E365" s="231">
        <v>1290.0666666666671</v>
      </c>
      <c r="F365" s="231">
        <v>1221.5833333333335</v>
      </c>
      <c r="G365" s="231">
        <v>1178.116666666667</v>
      </c>
      <c r="H365" s="231">
        <v>1402.0166666666671</v>
      </c>
      <c r="I365" s="231">
        <v>1445.4833333333338</v>
      </c>
      <c r="J365" s="231">
        <v>1513.9666666666672</v>
      </c>
      <c r="K365" s="230">
        <v>1377</v>
      </c>
      <c r="L365" s="230">
        <v>1265.05</v>
      </c>
      <c r="M365" s="230">
        <v>6.0876900000000003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323.14999999999998</v>
      </c>
      <c r="D366" s="231">
        <v>322.66666666666669</v>
      </c>
      <c r="E366" s="231">
        <v>318.58333333333337</v>
      </c>
      <c r="F366" s="231">
        <v>314.01666666666671</v>
      </c>
      <c r="G366" s="231">
        <v>309.93333333333339</v>
      </c>
      <c r="H366" s="231">
        <v>327.23333333333335</v>
      </c>
      <c r="I366" s="231">
        <v>331.31666666666672</v>
      </c>
      <c r="J366" s="231">
        <v>335.88333333333333</v>
      </c>
      <c r="K366" s="230">
        <v>326.75</v>
      </c>
      <c r="L366" s="230">
        <v>318.10000000000002</v>
      </c>
      <c r="M366" s="230">
        <v>30.732600000000001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169.9</v>
      </c>
      <c r="D367" s="231">
        <v>168.35000000000002</v>
      </c>
      <c r="E367" s="231">
        <v>166.40000000000003</v>
      </c>
      <c r="F367" s="231">
        <v>162.9</v>
      </c>
      <c r="G367" s="231">
        <v>160.95000000000002</v>
      </c>
      <c r="H367" s="231">
        <v>171.85000000000005</v>
      </c>
      <c r="I367" s="231">
        <v>173.80000000000004</v>
      </c>
      <c r="J367" s="231">
        <v>177.30000000000007</v>
      </c>
      <c r="K367" s="230">
        <v>170.3</v>
      </c>
      <c r="L367" s="230">
        <v>164.85</v>
      </c>
      <c r="M367" s="230">
        <v>148.09357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237.25</v>
      </c>
      <c r="D368" s="231">
        <v>236.1</v>
      </c>
      <c r="E368" s="231">
        <v>234.25</v>
      </c>
      <c r="F368" s="231">
        <v>231.25</v>
      </c>
      <c r="G368" s="231">
        <v>229.4</v>
      </c>
      <c r="H368" s="231">
        <v>239.1</v>
      </c>
      <c r="I368" s="231">
        <v>240.94999999999996</v>
      </c>
      <c r="J368" s="231">
        <v>243.95</v>
      </c>
      <c r="K368" s="230">
        <v>237.95</v>
      </c>
      <c r="L368" s="230">
        <v>233.1</v>
      </c>
      <c r="M368" s="230">
        <v>79.391159999999999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355.45</v>
      </c>
      <c r="D369" s="231">
        <v>353.83333333333331</v>
      </c>
      <c r="E369" s="231">
        <v>350.66666666666663</v>
      </c>
      <c r="F369" s="231">
        <v>345.88333333333333</v>
      </c>
      <c r="G369" s="231">
        <v>342.71666666666664</v>
      </c>
      <c r="H369" s="231">
        <v>358.61666666666662</v>
      </c>
      <c r="I369" s="231">
        <v>361.78333333333325</v>
      </c>
      <c r="J369" s="231">
        <v>366.56666666666661</v>
      </c>
      <c r="K369" s="230">
        <v>357</v>
      </c>
      <c r="L369" s="230">
        <v>349.05</v>
      </c>
      <c r="M369" s="230">
        <v>5.1246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490.7</v>
      </c>
      <c r="D370" s="231">
        <v>491.56666666666666</v>
      </c>
      <c r="E370" s="231">
        <v>487.68333333333334</v>
      </c>
      <c r="F370" s="231">
        <v>484.66666666666669</v>
      </c>
      <c r="G370" s="231">
        <v>480.78333333333336</v>
      </c>
      <c r="H370" s="231">
        <v>494.58333333333331</v>
      </c>
      <c r="I370" s="231">
        <v>498.46666666666664</v>
      </c>
      <c r="J370" s="231">
        <v>501.48333333333329</v>
      </c>
      <c r="K370" s="230">
        <v>495.45</v>
      </c>
      <c r="L370" s="230">
        <v>488.55</v>
      </c>
      <c r="M370" s="230">
        <v>3.1147900000000002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591.54999999999995</v>
      </c>
      <c r="D371" s="231">
        <v>593.2833333333333</v>
      </c>
      <c r="E371" s="231">
        <v>583.01666666666665</v>
      </c>
      <c r="F371" s="231">
        <v>574.48333333333335</v>
      </c>
      <c r="G371" s="231">
        <v>564.2166666666667</v>
      </c>
      <c r="H371" s="231">
        <v>601.81666666666661</v>
      </c>
      <c r="I371" s="231">
        <v>612.08333333333326</v>
      </c>
      <c r="J371" s="231">
        <v>620.61666666666656</v>
      </c>
      <c r="K371" s="230">
        <v>603.54999999999995</v>
      </c>
      <c r="L371" s="230">
        <v>584.75</v>
      </c>
      <c r="M371" s="230">
        <v>0.96126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124.15</v>
      </c>
      <c r="D372" s="231">
        <v>124.56666666666666</v>
      </c>
      <c r="E372" s="231">
        <v>121.58333333333333</v>
      </c>
      <c r="F372" s="231">
        <v>119.01666666666667</v>
      </c>
      <c r="G372" s="231">
        <v>116.03333333333333</v>
      </c>
      <c r="H372" s="231">
        <v>127.13333333333333</v>
      </c>
      <c r="I372" s="231">
        <v>130.11666666666667</v>
      </c>
      <c r="J372" s="231">
        <v>132.68333333333334</v>
      </c>
      <c r="K372" s="230">
        <v>127.55</v>
      </c>
      <c r="L372" s="230">
        <v>122</v>
      </c>
      <c r="M372" s="230">
        <v>4.3408600000000002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1069.3</v>
      </c>
      <c r="D373" s="231">
        <v>1069.6000000000001</v>
      </c>
      <c r="E373" s="231">
        <v>1059.7000000000003</v>
      </c>
      <c r="F373" s="231">
        <v>1050.1000000000001</v>
      </c>
      <c r="G373" s="231">
        <v>1040.2000000000003</v>
      </c>
      <c r="H373" s="231">
        <v>1079.2000000000003</v>
      </c>
      <c r="I373" s="231">
        <v>1089.1000000000004</v>
      </c>
      <c r="J373" s="231">
        <v>1098.7000000000003</v>
      </c>
      <c r="K373" s="230">
        <v>1079.5</v>
      </c>
      <c r="L373" s="230">
        <v>1060</v>
      </c>
      <c r="M373" s="230">
        <v>0.12277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4658.8</v>
      </c>
      <c r="D374" s="231">
        <v>4667.9000000000005</v>
      </c>
      <c r="E374" s="231">
        <v>4625.7000000000007</v>
      </c>
      <c r="F374" s="231">
        <v>4592.6000000000004</v>
      </c>
      <c r="G374" s="231">
        <v>4550.4000000000005</v>
      </c>
      <c r="H374" s="231">
        <v>4701.0000000000009</v>
      </c>
      <c r="I374" s="231">
        <v>4743.2</v>
      </c>
      <c r="J374" s="231">
        <v>4776.3000000000011</v>
      </c>
      <c r="K374" s="230">
        <v>4710.1000000000004</v>
      </c>
      <c r="L374" s="230">
        <v>4634.8</v>
      </c>
      <c r="M374" s="230">
        <v>0.11070000000000001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14005.1</v>
      </c>
      <c r="D375" s="231">
        <v>14026.716666666667</v>
      </c>
      <c r="E375" s="231">
        <v>13923.833333333334</v>
      </c>
      <c r="F375" s="231">
        <v>13842.566666666668</v>
      </c>
      <c r="G375" s="231">
        <v>13739.683333333334</v>
      </c>
      <c r="H375" s="231">
        <v>14107.983333333334</v>
      </c>
      <c r="I375" s="231">
        <v>14210.866666666665</v>
      </c>
      <c r="J375" s="231">
        <v>14292.133333333333</v>
      </c>
      <c r="K375" s="230">
        <v>14129.6</v>
      </c>
      <c r="L375" s="230">
        <v>13945.45</v>
      </c>
      <c r="M375" s="230">
        <v>3.2629999999999999E-2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52.25</v>
      </c>
      <c r="D376" s="231">
        <v>51.75</v>
      </c>
      <c r="E376" s="231">
        <v>51</v>
      </c>
      <c r="F376" s="231">
        <v>49.75</v>
      </c>
      <c r="G376" s="231">
        <v>49</v>
      </c>
      <c r="H376" s="231">
        <v>53</v>
      </c>
      <c r="I376" s="231">
        <v>53.75</v>
      </c>
      <c r="J376" s="231">
        <v>55</v>
      </c>
      <c r="K376" s="230">
        <v>52.5</v>
      </c>
      <c r="L376" s="230">
        <v>50.5</v>
      </c>
      <c r="M376" s="230">
        <v>585.79597999999999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362.95</v>
      </c>
      <c r="D377" s="231">
        <v>363.18333333333334</v>
      </c>
      <c r="E377" s="231">
        <v>360.76666666666665</v>
      </c>
      <c r="F377" s="231">
        <v>358.58333333333331</v>
      </c>
      <c r="G377" s="231">
        <v>356.16666666666663</v>
      </c>
      <c r="H377" s="231">
        <v>365.36666666666667</v>
      </c>
      <c r="I377" s="231">
        <v>367.7833333333333</v>
      </c>
      <c r="J377" s="231">
        <v>369.9666666666667</v>
      </c>
      <c r="K377" s="230">
        <v>365.6</v>
      </c>
      <c r="L377" s="230">
        <v>361</v>
      </c>
      <c r="M377" s="230">
        <v>1.9107000000000001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161.80000000000001</v>
      </c>
      <c r="D378" s="231">
        <v>161.46666666666667</v>
      </c>
      <c r="E378" s="231">
        <v>159.58333333333334</v>
      </c>
      <c r="F378" s="231">
        <v>157.36666666666667</v>
      </c>
      <c r="G378" s="231">
        <v>155.48333333333335</v>
      </c>
      <c r="H378" s="231">
        <v>163.68333333333334</v>
      </c>
      <c r="I378" s="231">
        <v>165.56666666666666</v>
      </c>
      <c r="J378" s="231">
        <v>167.78333333333333</v>
      </c>
      <c r="K378" s="230">
        <v>163.35</v>
      </c>
      <c r="L378" s="230">
        <v>159.25</v>
      </c>
      <c r="M378" s="230">
        <v>90.101100000000002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132.15</v>
      </c>
      <c r="D379" s="231">
        <v>129.9</v>
      </c>
      <c r="E379" s="231">
        <v>127.4</v>
      </c>
      <c r="F379" s="231">
        <v>122.65</v>
      </c>
      <c r="G379" s="231">
        <v>120.15</v>
      </c>
      <c r="H379" s="231">
        <v>134.65</v>
      </c>
      <c r="I379" s="231">
        <v>137.15</v>
      </c>
      <c r="J379" s="231">
        <v>141.9</v>
      </c>
      <c r="K379" s="230">
        <v>132.4</v>
      </c>
      <c r="L379" s="230">
        <v>125.15</v>
      </c>
      <c r="M379" s="230">
        <v>240.29372000000001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641.95000000000005</v>
      </c>
      <c r="D380" s="231">
        <v>643.55000000000007</v>
      </c>
      <c r="E380" s="231">
        <v>638.05000000000018</v>
      </c>
      <c r="F380" s="231">
        <v>634.15000000000009</v>
      </c>
      <c r="G380" s="231">
        <v>628.6500000000002</v>
      </c>
      <c r="H380" s="231">
        <v>647.45000000000016</v>
      </c>
      <c r="I380" s="231">
        <v>652.94999999999993</v>
      </c>
      <c r="J380" s="231">
        <v>656.85000000000014</v>
      </c>
      <c r="K380" s="230">
        <v>649.04999999999995</v>
      </c>
      <c r="L380" s="230">
        <v>639.65</v>
      </c>
      <c r="M380" s="230">
        <v>0.67118999999999995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385.2</v>
      </c>
      <c r="D381" s="231">
        <v>388.66666666666669</v>
      </c>
      <c r="E381" s="231">
        <v>378.73333333333335</v>
      </c>
      <c r="F381" s="231">
        <v>372.26666666666665</v>
      </c>
      <c r="G381" s="231">
        <v>362.33333333333331</v>
      </c>
      <c r="H381" s="231">
        <v>395.13333333333338</v>
      </c>
      <c r="I381" s="231">
        <v>405.06666666666666</v>
      </c>
      <c r="J381" s="231">
        <v>411.53333333333342</v>
      </c>
      <c r="K381" s="230">
        <v>398.6</v>
      </c>
      <c r="L381" s="230">
        <v>382.2</v>
      </c>
      <c r="M381" s="230">
        <v>7.7262000000000004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1127.25</v>
      </c>
      <c r="D382" s="231">
        <v>1129.9333333333334</v>
      </c>
      <c r="E382" s="231">
        <v>1111.5666666666668</v>
      </c>
      <c r="F382" s="231">
        <v>1095.8833333333334</v>
      </c>
      <c r="G382" s="231">
        <v>1077.5166666666669</v>
      </c>
      <c r="H382" s="231">
        <v>1145.6166666666668</v>
      </c>
      <c r="I382" s="231">
        <v>1163.9833333333336</v>
      </c>
      <c r="J382" s="231">
        <v>1179.6666666666667</v>
      </c>
      <c r="K382" s="230">
        <v>1148.3</v>
      </c>
      <c r="L382" s="230">
        <v>1114.25</v>
      </c>
      <c r="M382" s="230">
        <v>1.2794099999999999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107.55</v>
      </c>
      <c r="D383" s="231">
        <v>107.45</v>
      </c>
      <c r="E383" s="231">
        <v>103.9</v>
      </c>
      <c r="F383" s="231">
        <v>100.25</v>
      </c>
      <c r="G383" s="231">
        <v>96.7</v>
      </c>
      <c r="H383" s="231">
        <v>111.10000000000001</v>
      </c>
      <c r="I383" s="231">
        <v>114.64999999999999</v>
      </c>
      <c r="J383" s="231">
        <v>118.30000000000001</v>
      </c>
      <c r="K383" s="230">
        <v>111</v>
      </c>
      <c r="L383" s="230">
        <v>103.8</v>
      </c>
      <c r="M383" s="230">
        <v>1096.8244299999999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162.4</v>
      </c>
      <c r="D384" s="231">
        <v>161.25000000000003</v>
      </c>
      <c r="E384" s="231">
        <v>159.70000000000005</v>
      </c>
      <c r="F384" s="231">
        <v>157.00000000000003</v>
      </c>
      <c r="G384" s="231">
        <v>155.45000000000005</v>
      </c>
      <c r="H384" s="231">
        <v>163.95000000000005</v>
      </c>
      <c r="I384" s="231">
        <v>165.50000000000006</v>
      </c>
      <c r="J384" s="231">
        <v>168.20000000000005</v>
      </c>
      <c r="K384" s="230">
        <v>162.80000000000001</v>
      </c>
      <c r="L384" s="230">
        <v>158.55000000000001</v>
      </c>
      <c r="M384" s="230">
        <v>20.484490000000001</v>
      </c>
      <c r="N384" s="1"/>
      <c r="O384" s="1"/>
    </row>
    <row r="385" spans="1:15" ht="12.75" customHeight="1">
      <c r="A385" s="30">
        <v>375</v>
      </c>
      <c r="B385" s="216" t="s">
        <v>880</v>
      </c>
      <c r="C385" s="230">
        <v>791.35</v>
      </c>
      <c r="D385" s="231">
        <v>790.71666666666658</v>
      </c>
      <c r="E385" s="231">
        <v>781.43333333333317</v>
      </c>
      <c r="F385" s="231">
        <v>771.51666666666654</v>
      </c>
      <c r="G385" s="231">
        <v>762.23333333333312</v>
      </c>
      <c r="H385" s="231">
        <v>800.63333333333321</v>
      </c>
      <c r="I385" s="231">
        <v>809.91666666666674</v>
      </c>
      <c r="J385" s="231">
        <v>819.83333333333326</v>
      </c>
      <c r="K385" s="230">
        <v>800</v>
      </c>
      <c r="L385" s="230">
        <v>780.8</v>
      </c>
      <c r="M385" s="230">
        <v>0.57599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557.95000000000005</v>
      </c>
      <c r="D386" s="231">
        <v>560.23333333333335</v>
      </c>
      <c r="E386" s="231">
        <v>548.7166666666667</v>
      </c>
      <c r="F386" s="231">
        <v>539.48333333333335</v>
      </c>
      <c r="G386" s="231">
        <v>527.9666666666667</v>
      </c>
      <c r="H386" s="231">
        <v>569.4666666666667</v>
      </c>
      <c r="I386" s="231">
        <v>580.98333333333335</v>
      </c>
      <c r="J386" s="231">
        <v>590.2166666666667</v>
      </c>
      <c r="K386" s="230">
        <v>571.75</v>
      </c>
      <c r="L386" s="230">
        <v>551</v>
      </c>
      <c r="M386" s="230">
        <v>9.0362899999999993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189.45</v>
      </c>
      <c r="D387" s="231">
        <v>189.19999999999996</v>
      </c>
      <c r="E387" s="231">
        <v>187.44999999999993</v>
      </c>
      <c r="F387" s="231">
        <v>185.44999999999996</v>
      </c>
      <c r="G387" s="231">
        <v>183.69999999999993</v>
      </c>
      <c r="H387" s="231">
        <v>191.19999999999993</v>
      </c>
      <c r="I387" s="231">
        <v>192.95</v>
      </c>
      <c r="J387" s="231">
        <v>194.94999999999993</v>
      </c>
      <c r="K387" s="230">
        <v>190.95</v>
      </c>
      <c r="L387" s="230">
        <v>187.2</v>
      </c>
      <c r="M387" s="230">
        <v>7.1962299999999999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109</v>
      </c>
      <c r="D388" s="231">
        <v>109.26666666666667</v>
      </c>
      <c r="E388" s="231">
        <v>108.03333333333333</v>
      </c>
      <c r="F388" s="231">
        <v>107.06666666666666</v>
      </c>
      <c r="G388" s="231">
        <v>105.83333333333333</v>
      </c>
      <c r="H388" s="231">
        <v>110.23333333333333</v>
      </c>
      <c r="I388" s="231">
        <v>111.46666666666665</v>
      </c>
      <c r="J388" s="231">
        <v>112.43333333333334</v>
      </c>
      <c r="K388" s="230">
        <v>110.5</v>
      </c>
      <c r="L388" s="230">
        <v>108.3</v>
      </c>
      <c r="M388" s="230">
        <v>27.509209999999999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2149.6999999999998</v>
      </c>
      <c r="D389" s="231">
        <v>2155.6833333333329</v>
      </c>
      <c r="E389" s="231">
        <v>2139.016666666666</v>
      </c>
      <c r="F389" s="231">
        <v>2128.333333333333</v>
      </c>
      <c r="G389" s="231">
        <v>2111.6666666666661</v>
      </c>
      <c r="H389" s="231">
        <v>2166.3666666666659</v>
      </c>
      <c r="I389" s="231">
        <v>2183.0333333333328</v>
      </c>
      <c r="J389" s="231">
        <v>2193.7166666666658</v>
      </c>
      <c r="K389" s="230">
        <v>2172.35</v>
      </c>
      <c r="L389" s="230">
        <v>2145</v>
      </c>
      <c r="M389" s="230">
        <v>0.19528000000000001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39.799999999999997</v>
      </c>
      <c r="D390" s="231">
        <v>39.833333333333336</v>
      </c>
      <c r="E390" s="231">
        <v>39.466666666666669</v>
      </c>
      <c r="F390" s="231">
        <v>39.133333333333333</v>
      </c>
      <c r="G390" s="231">
        <v>38.766666666666666</v>
      </c>
      <c r="H390" s="231">
        <v>40.166666666666671</v>
      </c>
      <c r="I390" s="231">
        <v>40.533333333333331</v>
      </c>
      <c r="J390" s="231">
        <v>40.866666666666674</v>
      </c>
      <c r="K390" s="230">
        <v>40.200000000000003</v>
      </c>
      <c r="L390" s="230">
        <v>39.5</v>
      </c>
      <c r="M390" s="230">
        <v>8.9263700000000004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1592.25</v>
      </c>
      <c r="D391" s="231">
        <v>1627.0833333333333</v>
      </c>
      <c r="E391" s="231">
        <v>1540.1666666666665</v>
      </c>
      <c r="F391" s="231">
        <v>1488.0833333333333</v>
      </c>
      <c r="G391" s="231">
        <v>1401.1666666666665</v>
      </c>
      <c r="H391" s="231">
        <v>1679.1666666666665</v>
      </c>
      <c r="I391" s="231">
        <v>1766.083333333333</v>
      </c>
      <c r="J391" s="231">
        <v>1818.1666666666665</v>
      </c>
      <c r="K391" s="230">
        <v>1714</v>
      </c>
      <c r="L391" s="230">
        <v>1575</v>
      </c>
      <c r="M391" s="230">
        <v>18.353819999999999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168.4</v>
      </c>
      <c r="D392" s="231">
        <v>168</v>
      </c>
      <c r="E392" s="231">
        <v>167</v>
      </c>
      <c r="F392" s="231">
        <v>165.6</v>
      </c>
      <c r="G392" s="231">
        <v>164.6</v>
      </c>
      <c r="H392" s="231">
        <v>169.4</v>
      </c>
      <c r="I392" s="231">
        <v>170.4</v>
      </c>
      <c r="J392" s="231">
        <v>171.8</v>
      </c>
      <c r="K392" s="230">
        <v>169</v>
      </c>
      <c r="L392" s="230">
        <v>166.6</v>
      </c>
      <c r="M392" s="230">
        <v>12.201460000000001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843.25</v>
      </c>
      <c r="D393" s="231">
        <v>840.51666666666677</v>
      </c>
      <c r="E393" s="231">
        <v>834.78333333333353</v>
      </c>
      <c r="F393" s="231">
        <v>826.31666666666672</v>
      </c>
      <c r="G393" s="231">
        <v>820.58333333333348</v>
      </c>
      <c r="H393" s="231">
        <v>848.98333333333358</v>
      </c>
      <c r="I393" s="231">
        <v>854.71666666666692</v>
      </c>
      <c r="J393" s="231">
        <v>863.18333333333362</v>
      </c>
      <c r="K393" s="230">
        <v>846.25</v>
      </c>
      <c r="L393" s="230">
        <v>832.05</v>
      </c>
      <c r="M393" s="230">
        <v>0.67766999999999999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2420.5</v>
      </c>
      <c r="D394" s="231">
        <v>2408.7166666666667</v>
      </c>
      <c r="E394" s="231">
        <v>2393.5333333333333</v>
      </c>
      <c r="F394" s="231">
        <v>2366.5666666666666</v>
      </c>
      <c r="G394" s="231">
        <v>2351.3833333333332</v>
      </c>
      <c r="H394" s="231">
        <v>2435.6833333333334</v>
      </c>
      <c r="I394" s="231">
        <v>2450.8666666666668</v>
      </c>
      <c r="J394" s="231">
        <v>2477.8333333333335</v>
      </c>
      <c r="K394" s="230">
        <v>2423.9</v>
      </c>
      <c r="L394" s="230">
        <v>2381.75</v>
      </c>
      <c r="M394" s="230">
        <v>71.833420000000004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102.2</v>
      </c>
      <c r="D395" s="231">
        <v>101.81666666666666</v>
      </c>
      <c r="E395" s="231">
        <v>100.68333333333332</v>
      </c>
      <c r="F395" s="231">
        <v>99.166666666666657</v>
      </c>
      <c r="G395" s="231">
        <v>98.033333333333317</v>
      </c>
      <c r="H395" s="231">
        <v>103.33333333333333</v>
      </c>
      <c r="I395" s="231">
        <v>104.46666666666665</v>
      </c>
      <c r="J395" s="231">
        <v>105.98333333333333</v>
      </c>
      <c r="K395" s="230">
        <v>102.95</v>
      </c>
      <c r="L395" s="230">
        <v>100.3</v>
      </c>
      <c r="M395" s="230">
        <v>4.0782800000000003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686.8</v>
      </c>
      <c r="D396" s="231">
        <v>686.58333333333337</v>
      </c>
      <c r="E396" s="231">
        <v>675.2166666666667</v>
      </c>
      <c r="F396" s="231">
        <v>663.63333333333333</v>
      </c>
      <c r="G396" s="231">
        <v>652.26666666666665</v>
      </c>
      <c r="H396" s="231">
        <v>698.16666666666674</v>
      </c>
      <c r="I396" s="231">
        <v>709.5333333333333</v>
      </c>
      <c r="J396" s="231">
        <v>721.11666666666679</v>
      </c>
      <c r="K396" s="230">
        <v>697.95</v>
      </c>
      <c r="L396" s="230">
        <v>675</v>
      </c>
      <c r="M396" s="230">
        <v>0.61617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1270.75</v>
      </c>
      <c r="D397" s="231">
        <v>1268.05</v>
      </c>
      <c r="E397" s="231">
        <v>1261.8</v>
      </c>
      <c r="F397" s="231">
        <v>1252.8499999999999</v>
      </c>
      <c r="G397" s="231">
        <v>1246.5999999999999</v>
      </c>
      <c r="H397" s="231">
        <v>1277</v>
      </c>
      <c r="I397" s="231">
        <v>1283.25</v>
      </c>
      <c r="J397" s="231">
        <v>1292.2</v>
      </c>
      <c r="K397" s="230">
        <v>1274.3</v>
      </c>
      <c r="L397" s="230">
        <v>1259.0999999999999</v>
      </c>
      <c r="M397" s="230">
        <v>0.89727000000000001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772.25</v>
      </c>
      <c r="D398" s="231">
        <v>771.83333333333337</v>
      </c>
      <c r="E398" s="231">
        <v>758.66666666666674</v>
      </c>
      <c r="F398" s="231">
        <v>745.08333333333337</v>
      </c>
      <c r="G398" s="231">
        <v>731.91666666666674</v>
      </c>
      <c r="H398" s="231">
        <v>785.41666666666674</v>
      </c>
      <c r="I398" s="231">
        <v>798.58333333333348</v>
      </c>
      <c r="J398" s="231">
        <v>812.16666666666674</v>
      </c>
      <c r="K398" s="230">
        <v>785</v>
      </c>
      <c r="L398" s="230">
        <v>758.25</v>
      </c>
      <c r="M398" s="230">
        <v>14.044969999999999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1140.0999999999999</v>
      </c>
      <c r="D399" s="231">
        <v>1139.4166666666667</v>
      </c>
      <c r="E399" s="231">
        <v>1130.8333333333335</v>
      </c>
      <c r="F399" s="231">
        <v>1121.5666666666668</v>
      </c>
      <c r="G399" s="231">
        <v>1112.9833333333336</v>
      </c>
      <c r="H399" s="231">
        <v>1148.6833333333334</v>
      </c>
      <c r="I399" s="231">
        <v>1157.2666666666669</v>
      </c>
      <c r="J399" s="231">
        <v>1166.5333333333333</v>
      </c>
      <c r="K399" s="230">
        <v>1148</v>
      </c>
      <c r="L399" s="230">
        <v>1130.1500000000001</v>
      </c>
      <c r="M399" s="230">
        <v>13.80448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384.65</v>
      </c>
      <c r="D400" s="231">
        <v>383.66666666666669</v>
      </c>
      <c r="E400" s="231">
        <v>380.13333333333338</v>
      </c>
      <c r="F400" s="231">
        <v>375.61666666666667</v>
      </c>
      <c r="G400" s="231">
        <v>372.08333333333337</v>
      </c>
      <c r="H400" s="231">
        <v>388.18333333333339</v>
      </c>
      <c r="I400" s="231">
        <v>391.7166666666667</v>
      </c>
      <c r="J400" s="231">
        <v>396.23333333333341</v>
      </c>
      <c r="K400" s="230">
        <v>387.2</v>
      </c>
      <c r="L400" s="230">
        <v>379.15</v>
      </c>
      <c r="M400" s="230">
        <v>0.48969000000000001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35.549999999999997</v>
      </c>
      <c r="D401" s="231">
        <v>35.666666666666664</v>
      </c>
      <c r="E401" s="231">
        <v>35.18333333333333</v>
      </c>
      <c r="F401" s="231">
        <v>34.816666666666663</v>
      </c>
      <c r="G401" s="231">
        <v>34.333333333333329</v>
      </c>
      <c r="H401" s="231">
        <v>36.033333333333331</v>
      </c>
      <c r="I401" s="231">
        <v>36.516666666666666</v>
      </c>
      <c r="J401" s="231">
        <v>36.883333333333333</v>
      </c>
      <c r="K401" s="230">
        <v>36.15</v>
      </c>
      <c r="L401" s="230">
        <v>35.299999999999997</v>
      </c>
      <c r="M401" s="230">
        <v>33.584760000000003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4168.3999999999996</v>
      </c>
      <c r="D402" s="231">
        <v>4157.8166666666666</v>
      </c>
      <c r="E402" s="231">
        <v>4130.6333333333332</v>
      </c>
      <c r="F402" s="231">
        <v>4092.8666666666668</v>
      </c>
      <c r="G402" s="231">
        <v>4065.6833333333334</v>
      </c>
      <c r="H402" s="231">
        <v>4195.583333333333</v>
      </c>
      <c r="I402" s="231">
        <v>4222.7666666666655</v>
      </c>
      <c r="J402" s="231">
        <v>4260.5333333333328</v>
      </c>
      <c r="K402" s="230">
        <v>4185</v>
      </c>
      <c r="L402" s="230">
        <v>4120.05</v>
      </c>
      <c r="M402" s="230">
        <v>0.17887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2540.25</v>
      </c>
      <c r="D403" s="231">
        <v>2525.5666666666666</v>
      </c>
      <c r="E403" s="231">
        <v>2506.1333333333332</v>
      </c>
      <c r="F403" s="231">
        <v>2472.0166666666664</v>
      </c>
      <c r="G403" s="231">
        <v>2452.583333333333</v>
      </c>
      <c r="H403" s="231">
        <v>2559.6833333333334</v>
      </c>
      <c r="I403" s="231">
        <v>2579.1166666666668</v>
      </c>
      <c r="J403" s="231">
        <v>2613.2333333333336</v>
      </c>
      <c r="K403" s="230">
        <v>2545</v>
      </c>
      <c r="L403" s="230">
        <v>2491.4499999999998</v>
      </c>
      <c r="M403" s="230">
        <v>4.8456299999999999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73.400000000000006</v>
      </c>
      <c r="D404" s="231">
        <v>73.25</v>
      </c>
      <c r="E404" s="231">
        <v>72.650000000000006</v>
      </c>
      <c r="F404" s="231">
        <v>71.900000000000006</v>
      </c>
      <c r="G404" s="231">
        <v>71.300000000000011</v>
      </c>
      <c r="H404" s="231">
        <v>74</v>
      </c>
      <c r="I404" s="231">
        <v>74.599999999999994</v>
      </c>
      <c r="J404" s="231">
        <v>75.349999999999994</v>
      </c>
      <c r="K404" s="230">
        <v>73.849999999999994</v>
      </c>
      <c r="L404" s="230">
        <v>72.5</v>
      </c>
      <c r="M404" s="230">
        <v>83.958929999999995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5570.1</v>
      </c>
      <c r="D405" s="231">
        <v>5585.05</v>
      </c>
      <c r="E405" s="231">
        <v>5535.05</v>
      </c>
      <c r="F405" s="231">
        <v>5500</v>
      </c>
      <c r="G405" s="231">
        <v>5450</v>
      </c>
      <c r="H405" s="231">
        <v>5620.1</v>
      </c>
      <c r="I405" s="231">
        <v>5670.1</v>
      </c>
      <c r="J405" s="231">
        <v>5705.1500000000005</v>
      </c>
      <c r="K405" s="230">
        <v>5635.05</v>
      </c>
      <c r="L405" s="230">
        <v>5550</v>
      </c>
      <c r="M405" s="230">
        <v>0.56016999999999995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1195.8499999999999</v>
      </c>
      <c r="D406" s="231">
        <v>1188.9333333333334</v>
      </c>
      <c r="E406" s="231">
        <v>1176.9166666666667</v>
      </c>
      <c r="F406" s="231">
        <v>1157.9833333333333</v>
      </c>
      <c r="G406" s="231">
        <v>1145.9666666666667</v>
      </c>
      <c r="H406" s="231">
        <v>1207.8666666666668</v>
      </c>
      <c r="I406" s="231">
        <v>1219.8833333333332</v>
      </c>
      <c r="J406" s="231">
        <v>1238.8166666666668</v>
      </c>
      <c r="K406" s="230">
        <v>1200.95</v>
      </c>
      <c r="L406" s="230">
        <v>1170</v>
      </c>
      <c r="M406" s="230">
        <v>0.75790000000000002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2774.65</v>
      </c>
      <c r="D407" s="231">
        <v>2784.0333333333333</v>
      </c>
      <c r="E407" s="231">
        <v>2746.6166666666668</v>
      </c>
      <c r="F407" s="231">
        <v>2718.5833333333335</v>
      </c>
      <c r="G407" s="231">
        <v>2681.166666666667</v>
      </c>
      <c r="H407" s="231">
        <v>2812.0666666666666</v>
      </c>
      <c r="I407" s="231">
        <v>2849.4833333333336</v>
      </c>
      <c r="J407" s="231">
        <v>2877.5166666666664</v>
      </c>
      <c r="K407" s="230">
        <v>2821.45</v>
      </c>
      <c r="L407" s="230">
        <v>2756</v>
      </c>
      <c r="M407" s="230">
        <v>1.54939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464.1</v>
      </c>
      <c r="D408" s="231">
        <v>459.51666666666665</v>
      </c>
      <c r="E408" s="231">
        <v>452.63333333333333</v>
      </c>
      <c r="F408" s="231">
        <v>441.16666666666669</v>
      </c>
      <c r="G408" s="231">
        <v>434.28333333333336</v>
      </c>
      <c r="H408" s="231">
        <v>470.98333333333329</v>
      </c>
      <c r="I408" s="231">
        <v>477.86666666666662</v>
      </c>
      <c r="J408" s="231">
        <v>489.33333333333326</v>
      </c>
      <c r="K408" s="230">
        <v>466.4</v>
      </c>
      <c r="L408" s="230">
        <v>448.05</v>
      </c>
      <c r="M408" s="230">
        <v>1.2143200000000001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1045.1500000000001</v>
      </c>
      <c r="D409" s="231">
        <v>1042.9833333333333</v>
      </c>
      <c r="E409" s="231">
        <v>1030.1666666666667</v>
      </c>
      <c r="F409" s="231">
        <v>1015.1833333333334</v>
      </c>
      <c r="G409" s="231">
        <v>1002.3666666666668</v>
      </c>
      <c r="H409" s="231">
        <v>1057.9666666666667</v>
      </c>
      <c r="I409" s="231">
        <v>1070.7833333333333</v>
      </c>
      <c r="J409" s="231">
        <v>1085.7666666666667</v>
      </c>
      <c r="K409" s="230">
        <v>1055.8</v>
      </c>
      <c r="L409" s="230">
        <v>1028</v>
      </c>
      <c r="M409" s="230">
        <v>0.15573999999999999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256.55</v>
      </c>
      <c r="D410" s="231">
        <v>257.08333333333331</v>
      </c>
      <c r="E410" s="231">
        <v>254.76666666666665</v>
      </c>
      <c r="F410" s="231">
        <v>252.98333333333335</v>
      </c>
      <c r="G410" s="231">
        <v>250.66666666666669</v>
      </c>
      <c r="H410" s="231">
        <v>258.86666666666662</v>
      </c>
      <c r="I410" s="231">
        <v>261.18333333333334</v>
      </c>
      <c r="J410" s="231">
        <v>262.96666666666658</v>
      </c>
      <c r="K410" s="230">
        <v>259.39999999999998</v>
      </c>
      <c r="L410" s="230">
        <v>255.3</v>
      </c>
      <c r="M410" s="230">
        <v>1.9589300000000001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663.1</v>
      </c>
      <c r="D411" s="231">
        <v>658.7833333333333</v>
      </c>
      <c r="E411" s="231">
        <v>644.56666666666661</v>
      </c>
      <c r="F411" s="231">
        <v>626.0333333333333</v>
      </c>
      <c r="G411" s="231">
        <v>611.81666666666661</v>
      </c>
      <c r="H411" s="231">
        <v>677.31666666666661</v>
      </c>
      <c r="I411" s="231">
        <v>691.5333333333333</v>
      </c>
      <c r="J411" s="231">
        <v>710.06666666666661</v>
      </c>
      <c r="K411" s="230">
        <v>673</v>
      </c>
      <c r="L411" s="230">
        <v>640.25</v>
      </c>
      <c r="M411" s="230">
        <v>3.4196300000000002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24334.45</v>
      </c>
      <c r="D412" s="231">
        <v>24136.149999999998</v>
      </c>
      <c r="E412" s="231">
        <v>23872.299999999996</v>
      </c>
      <c r="F412" s="231">
        <v>23410.149999999998</v>
      </c>
      <c r="G412" s="231">
        <v>23146.299999999996</v>
      </c>
      <c r="H412" s="231">
        <v>24598.299999999996</v>
      </c>
      <c r="I412" s="231">
        <v>24862.149999999994</v>
      </c>
      <c r="J412" s="231">
        <v>25324.299999999996</v>
      </c>
      <c r="K412" s="230">
        <v>24400</v>
      </c>
      <c r="L412" s="230">
        <v>23674</v>
      </c>
      <c r="M412" s="230">
        <v>0.33989000000000003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46.85</v>
      </c>
      <c r="D413" s="231">
        <v>47.083333333333336</v>
      </c>
      <c r="E413" s="231">
        <v>46.31666666666667</v>
      </c>
      <c r="F413" s="231">
        <v>45.783333333333331</v>
      </c>
      <c r="G413" s="231">
        <v>45.016666666666666</v>
      </c>
      <c r="H413" s="231">
        <v>47.616666666666674</v>
      </c>
      <c r="I413" s="231">
        <v>48.38333333333334</v>
      </c>
      <c r="J413" s="231">
        <v>48.916666666666679</v>
      </c>
      <c r="K413" s="230">
        <v>47.85</v>
      </c>
      <c r="L413" s="230">
        <v>46.55</v>
      </c>
      <c r="M413" s="230">
        <v>60.881959999999999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1332.6</v>
      </c>
      <c r="D414" s="231">
        <v>1335.5333333333333</v>
      </c>
      <c r="E414" s="231">
        <v>1306.0666666666666</v>
      </c>
      <c r="F414" s="231">
        <v>1279.5333333333333</v>
      </c>
      <c r="G414" s="231">
        <v>1250.0666666666666</v>
      </c>
      <c r="H414" s="231">
        <v>1362.0666666666666</v>
      </c>
      <c r="I414" s="231">
        <v>1391.5333333333333</v>
      </c>
      <c r="J414" s="231">
        <v>1418.0666666666666</v>
      </c>
      <c r="K414" s="230">
        <v>1365</v>
      </c>
      <c r="L414" s="230">
        <v>1309</v>
      </c>
      <c r="M414" s="230">
        <v>30.756489999999999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294.3</v>
      </c>
      <c r="D415" s="276">
        <v>294.75</v>
      </c>
      <c r="E415" s="276">
        <v>292.55</v>
      </c>
      <c r="F415" s="276">
        <v>290.8</v>
      </c>
      <c r="G415" s="276">
        <v>288.60000000000002</v>
      </c>
      <c r="H415" s="276">
        <v>296.5</v>
      </c>
      <c r="I415" s="276">
        <v>298.70000000000005</v>
      </c>
      <c r="J415" s="276">
        <v>300.45</v>
      </c>
      <c r="K415" s="275">
        <v>296.95</v>
      </c>
      <c r="L415" s="275">
        <v>293</v>
      </c>
      <c r="M415" s="275">
        <v>0.69786000000000004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3449.6</v>
      </c>
      <c r="D416" s="231">
        <v>3449.8666666666663</v>
      </c>
      <c r="E416" s="231">
        <v>3430.7833333333328</v>
      </c>
      <c r="F416" s="231">
        <v>3411.9666666666667</v>
      </c>
      <c r="G416" s="231">
        <v>3392.8833333333332</v>
      </c>
      <c r="H416" s="231">
        <v>3468.6833333333325</v>
      </c>
      <c r="I416" s="231">
        <v>3487.7666666666655</v>
      </c>
      <c r="J416" s="231">
        <v>3506.5833333333321</v>
      </c>
      <c r="K416" s="230">
        <v>3468.95</v>
      </c>
      <c r="L416" s="230">
        <v>3431.05</v>
      </c>
      <c r="M416" s="230">
        <v>4.5147000000000004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458.55</v>
      </c>
      <c r="D417" s="231">
        <v>458.8</v>
      </c>
      <c r="E417" s="231">
        <v>441.90000000000003</v>
      </c>
      <c r="F417" s="231">
        <v>425.25</v>
      </c>
      <c r="G417" s="231">
        <v>408.35</v>
      </c>
      <c r="H417" s="231">
        <v>475.45000000000005</v>
      </c>
      <c r="I417" s="231">
        <v>492.35</v>
      </c>
      <c r="J417" s="231">
        <v>509.00000000000006</v>
      </c>
      <c r="K417" s="230">
        <v>475.7</v>
      </c>
      <c r="L417" s="230">
        <v>442.15</v>
      </c>
      <c r="M417" s="230">
        <v>6.7542499999999999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3823.8</v>
      </c>
      <c r="D418" s="231">
        <v>3816.2999999999997</v>
      </c>
      <c r="E418" s="231">
        <v>3787.5999999999995</v>
      </c>
      <c r="F418" s="231">
        <v>3751.3999999999996</v>
      </c>
      <c r="G418" s="231">
        <v>3722.6999999999994</v>
      </c>
      <c r="H418" s="231">
        <v>3852.4999999999995</v>
      </c>
      <c r="I418" s="231">
        <v>3881.1999999999994</v>
      </c>
      <c r="J418" s="231">
        <v>3917.3999999999996</v>
      </c>
      <c r="K418" s="230">
        <v>3845</v>
      </c>
      <c r="L418" s="230">
        <v>3780.1</v>
      </c>
      <c r="M418" s="230">
        <v>0.41439999999999999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480</v>
      </c>
      <c r="D419" s="231">
        <v>481.45</v>
      </c>
      <c r="E419" s="231">
        <v>472.9</v>
      </c>
      <c r="F419" s="231">
        <v>465.8</v>
      </c>
      <c r="G419" s="231">
        <v>457.25</v>
      </c>
      <c r="H419" s="231">
        <v>488.54999999999995</v>
      </c>
      <c r="I419" s="231">
        <v>497.1</v>
      </c>
      <c r="J419" s="231">
        <v>504.19999999999993</v>
      </c>
      <c r="K419" s="230">
        <v>490</v>
      </c>
      <c r="L419" s="230">
        <v>474.35</v>
      </c>
      <c r="M419" s="230">
        <v>26.07948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854.75</v>
      </c>
      <c r="D420" s="231">
        <v>850.94999999999993</v>
      </c>
      <c r="E420" s="231">
        <v>841.89999999999986</v>
      </c>
      <c r="F420" s="231">
        <v>829.05</v>
      </c>
      <c r="G420" s="231">
        <v>819.99999999999989</v>
      </c>
      <c r="H420" s="231">
        <v>863.79999999999984</v>
      </c>
      <c r="I420" s="231">
        <v>872.8499999999998</v>
      </c>
      <c r="J420" s="231">
        <v>885.69999999999982</v>
      </c>
      <c r="K420" s="230">
        <v>860</v>
      </c>
      <c r="L420" s="230">
        <v>838.1</v>
      </c>
      <c r="M420" s="230">
        <v>3.4160699999999999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591.20000000000005</v>
      </c>
      <c r="D421" s="231">
        <v>592.86666666666667</v>
      </c>
      <c r="E421" s="231">
        <v>576.73333333333335</v>
      </c>
      <c r="F421" s="231">
        <v>562.26666666666665</v>
      </c>
      <c r="G421" s="231">
        <v>546.13333333333333</v>
      </c>
      <c r="H421" s="231">
        <v>607.33333333333337</v>
      </c>
      <c r="I421" s="231">
        <v>623.46666666666681</v>
      </c>
      <c r="J421" s="231">
        <v>637.93333333333339</v>
      </c>
      <c r="K421" s="230">
        <v>609</v>
      </c>
      <c r="L421" s="230">
        <v>578.4</v>
      </c>
      <c r="M421" s="230">
        <v>7.4847000000000001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578.29999999999995</v>
      </c>
      <c r="D422" s="231">
        <v>574.75</v>
      </c>
      <c r="E422" s="231">
        <v>569.04999999999995</v>
      </c>
      <c r="F422" s="231">
        <v>559.79999999999995</v>
      </c>
      <c r="G422" s="231">
        <v>554.09999999999991</v>
      </c>
      <c r="H422" s="231">
        <v>584</v>
      </c>
      <c r="I422" s="231">
        <v>589.70000000000005</v>
      </c>
      <c r="J422" s="231">
        <v>598.95000000000005</v>
      </c>
      <c r="K422" s="230">
        <v>580.45000000000005</v>
      </c>
      <c r="L422" s="230">
        <v>565.5</v>
      </c>
      <c r="M422" s="230">
        <v>161.83422999999999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82.8</v>
      </c>
      <c r="D423" s="231">
        <v>82.533333333333331</v>
      </c>
      <c r="E423" s="231">
        <v>82.166666666666657</v>
      </c>
      <c r="F423" s="231">
        <v>81.533333333333331</v>
      </c>
      <c r="G423" s="231">
        <v>81.166666666666657</v>
      </c>
      <c r="H423" s="231">
        <v>83.166666666666657</v>
      </c>
      <c r="I423" s="231">
        <v>83.533333333333331</v>
      </c>
      <c r="J423" s="231">
        <v>84.166666666666657</v>
      </c>
      <c r="K423" s="230">
        <v>82.9</v>
      </c>
      <c r="L423" s="230">
        <v>81.900000000000006</v>
      </c>
      <c r="M423" s="230">
        <v>114.38678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297.05</v>
      </c>
      <c r="D424" s="231">
        <v>296.01666666666665</v>
      </c>
      <c r="E424" s="231">
        <v>293.33333333333331</v>
      </c>
      <c r="F424" s="231">
        <v>289.61666666666667</v>
      </c>
      <c r="G424" s="231">
        <v>286.93333333333334</v>
      </c>
      <c r="H424" s="231">
        <v>299.73333333333329</v>
      </c>
      <c r="I424" s="231">
        <v>302.41666666666669</v>
      </c>
      <c r="J424" s="231">
        <v>306.13333333333327</v>
      </c>
      <c r="K424" s="230">
        <v>298.7</v>
      </c>
      <c r="L424" s="230">
        <v>292.3</v>
      </c>
      <c r="M424" s="230">
        <v>1.7308699999999999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160.19999999999999</v>
      </c>
      <c r="D425" s="231">
        <v>159.76666666666668</v>
      </c>
      <c r="E425" s="231">
        <v>158.73333333333335</v>
      </c>
      <c r="F425" s="231">
        <v>157.26666666666668</v>
      </c>
      <c r="G425" s="231">
        <v>156.23333333333335</v>
      </c>
      <c r="H425" s="231">
        <v>161.23333333333335</v>
      </c>
      <c r="I425" s="231">
        <v>162.26666666666671</v>
      </c>
      <c r="J425" s="231">
        <v>163.73333333333335</v>
      </c>
      <c r="K425" s="230">
        <v>160.80000000000001</v>
      </c>
      <c r="L425" s="230">
        <v>158.30000000000001</v>
      </c>
      <c r="M425" s="230">
        <v>3.4894799999999999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412.6</v>
      </c>
      <c r="D426" s="231">
        <v>412.84999999999997</v>
      </c>
      <c r="E426" s="231">
        <v>409.74999999999994</v>
      </c>
      <c r="F426" s="231">
        <v>406.9</v>
      </c>
      <c r="G426" s="231">
        <v>403.79999999999995</v>
      </c>
      <c r="H426" s="231">
        <v>415.69999999999993</v>
      </c>
      <c r="I426" s="231">
        <v>418.79999999999995</v>
      </c>
      <c r="J426" s="231">
        <v>421.64999999999992</v>
      </c>
      <c r="K426" s="230">
        <v>415.95</v>
      </c>
      <c r="L426" s="230">
        <v>410</v>
      </c>
      <c r="M426" s="230">
        <v>0.53225999999999996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402.8</v>
      </c>
      <c r="D427" s="231">
        <v>403.23333333333335</v>
      </c>
      <c r="E427" s="231">
        <v>398.56666666666672</v>
      </c>
      <c r="F427" s="231">
        <v>394.33333333333337</v>
      </c>
      <c r="G427" s="231">
        <v>389.66666666666674</v>
      </c>
      <c r="H427" s="231">
        <v>407.4666666666667</v>
      </c>
      <c r="I427" s="231">
        <v>412.13333333333333</v>
      </c>
      <c r="J427" s="231">
        <v>416.36666666666667</v>
      </c>
      <c r="K427" s="230">
        <v>407.9</v>
      </c>
      <c r="L427" s="230">
        <v>399</v>
      </c>
      <c r="M427" s="230">
        <v>8.1275200000000005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194.7</v>
      </c>
      <c r="D428" s="231">
        <v>195.1</v>
      </c>
      <c r="E428" s="231">
        <v>192.29999999999998</v>
      </c>
      <c r="F428" s="231">
        <v>189.89999999999998</v>
      </c>
      <c r="G428" s="231">
        <v>187.09999999999997</v>
      </c>
      <c r="H428" s="231">
        <v>197.5</v>
      </c>
      <c r="I428" s="231">
        <v>200.3</v>
      </c>
      <c r="J428" s="231">
        <v>202.70000000000002</v>
      </c>
      <c r="K428" s="230">
        <v>197.9</v>
      </c>
      <c r="L428" s="230">
        <v>192.7</v>
      </c>
      <c r="M428" s="230">
        <v>4.7939499999999997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987.65</v>
      </c>
      <c r="D429" s="231">
        <v>986.43333333333339</v>
      </c>
      <c r="E429" s="231">
        <v>980.36666666666679</v>
      </c>
      <c r="F429" s="231">
        <v>973.08333333333337</v>
      </c>
      <c r="G429" s="231">
        <v>967.01666666666677</v>
      </c>
      <c r="H429" s="231">
        <v>993.71666666666681</v>
      </c>
      <c r="I429" s="231">
        <v>999.78333333333342</v>
      </c>
      <c r="J429" s="231">
        <v>1007.0666666666668</v>
      </c>
      <c r="K429" s="230">
        <v>992.5</v>
      </c>
      <c r="L429" s="230">
        <v>979.15</v>
      </c>
      <c r="M429" s="230">
        <v>20.09995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431.8</v>
      </c>
      <c r="D430" s="231">
        <v>430.8</v>
      </c>
      <c r="E430" s="231">
        <v>428.75</v>
      </c>
      <c r="F430" s="231">
        <v>425.7</v>
      </c>
      <c r="G430" s="231">
        <v>423.65</v>
      </c>
      <c r="H430" s="231">
        <v>433.85</v>
      </c>
      <c r="I430" s="231">
        <v>435.90000000000009</v>
      </c>
      <c r="J430" s="231">
        <v>438.95000000000005</v>
      </c>
      <c r="K430" s="230">
        <v>432.85</v>
      </c>
      <c r="L430" s="230">
        <v>427.75</v>
      </c>
      <c r="M430" s="230">
        <v>3.5659299999999998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2355.35</v>
      </c>
      <c r="D431" s="231">
        <v>2348.3333333333335</v>
      </c>
      <c r="E431" s="231">
        <v>2327.0166666666669</v>
      </c>
      <c r="F431" s="231">
        <v>2298.6833333333334</v>
      </c>
      <c r="G431" s="231">
        <v>2277.3666666666668</v>
      </c>
      <c r="H431" s="231">
        <v>2376.666666666667</v>
      </c>
      <c r="I431" s="231">
        <v>2397.9833333333336</v>
      </c>
      <c r="J431" s="231">
        <v>2426.3166666666671</v>
      </c>
      <c r="K431" s="230">
        <v>2369.65</v>
      </c>
      <c r="L431" s="230">
        <v>2320</v>
      </c>
      <c r="M431" s="230">
        <v>0.12383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1046.0999999999999</v>
      </c>
      <c r="D432" s="231">
        <v>1034.7</v>
      </c>
      <c r="E432" s="231">
        <v>1017.4000000000001</v>
      </c>
      <c r="F432" s="231">
        <v>988.7</v>
      </c>
      <c r="G432" s="231">
        <v>971.40000000000009</v>
      </c>
      <c r="H432" s="231">
        <v>1063.4000000000001</v>
      </c>
      <c r="I432" s="231">
        <v>1080.6999999999998</v>
      </c>
      <c r="J432" s="231">
        <v>1109.4000000000001</v>
      </c>
      <c r="K432" s="230">
        <v>1052</v>
      </c>
      <c r="L432" s="230">
        <v>1006</v>
      </c>
      <c r="M432" s="230">
        <v>0.71301999999999999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303</v>
      </c>
      <c r="D433" s="231">
        <v>302.31666666666666</v>
      </c>
      <c r="E433" s="231">
        <v>298.88333333333333</v>
      </c>
      <c r="F433" s="231">
        <v>294.76666666666665</v>
      </c>
      <c r="G433" s="231">
        <v>291.33333333333331</v>
      </c>
      <c r="H433" s="231">
        <v>306.43333333333334</v>
      </c>
      <c r="I433" s="231">
        <v>309.86666666666662</v>
      </c>
      <c r="J433" s="231">
        <v>313.98333333333335</v>
      </c>
      <c r="K433" s="230">
        <v>305.75</v>
      </c>
      <c r="L433" s="230">
        <v>298.2</v>
      </c>
      <c r="M433" s="230">
        <v>1.47946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357.6</v>
      </c>
      <c r="D434" s="231">
        <v>357.26666666666671</v>
      </c>
      <c r="E434" s="231">
        <v>354.98333333333341</v>
      </c>
      <c r="F434" s="231">
        <v>352.36666666666667</v>
      </c>
      <c r="G434" s="231">
        <v>350.08333333333337</v>
      </c>
      <c r="H434" s="231">
        <v>359.88333333333344</v>
      </c>
      <c r="I434" s="231">
        <v>362.16666666666674</v>
      </c>
      <c r="J434" s="231">
        <v>364.78333333333347</v>
      </c>
      <c r="K434" s="230">
        <v>359.55</v>
      </c>
      <c r="L434" s="230">
        <v>354.65</v>
      </c>
      <c r="M434" s="230">
        <v>1.76627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2721.8</v>
      </c>
      <c r="D435" s="231">
        <v>2690.2666666666669</v>
      </c>
      <c r="E435" s="231">
        <v>2640.5333333333338</v>
      </c>
      <c r="F435" s="231">
        <v>2559.2666666666669</v>
      </c>
      <c r="G435" s="231">
        <v>2509.5333333333338</v>
      </c>
      <c r="H435" s="231">
        <v>2771.5333333333338</v>
      </c>
      <c r="I435" s="231">
        <v>2821.2666666666664</v>
      </c>
      <c r="J435" s="231">
        <v>2902.5333333333338</v>
      </c>
      <c r="K435" s="230">
        <v>2740</v>
      </c>
      <c r="L435" s="230">
        <v>2609</v>
      </c>
      <c r="M435" s="230">
        <v>1.6331899999999999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471.9</v>
      </c>
      <c r="D436" s="231">
        <v>471.63333333333327</v>
      </c>
      <c r="E436" s="231">
        <v>470.31666666666655</v>
      </c>
      <c r="F436" s="231">
        <v>468.73333333333329</v>
      </c>
      <c r="G436" s="231">
        <v>467.41666666666657</v>
      </c>
      <c r="H436" s="231">
        <v>473.21666666666653</v>
      </c>
      <c r="I436" s="231">
        <v>474.53333333333325</v>
      </c>
      <c r="J436" s="231">
        <v>476.1166666666665</v>
      </c>
      <c r="K436" s="230">
        <v>472.95</v>
      </c>
      <c r="L436" s="230">
        <v>470.05</v>
      </c>
      <c r="M436" s="230">
        <v>0.87827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8.3000000000000007</v>
      </c>
      <c r="D437" s="231">
        <v>8.2999999999999989</v>
      </c>
      <c r="E437" s="231">
        <v>8.1499999999999986</v>
      </c>
      <c r="F437" s="231">
        <v>8</v>
      </c>
      <c r="G437" s="231">
        <v>7.85</v>
      </c>
      <c r="H437" s="231">
        <v>8.4499999999999975</v>
      </c>
      <c r="I437" s="231">
        <v>8.6</v>
      </c>
      <c r="J437" s="231">
        <v>8.7499999999999964</v>
      </c>
      <c r="K437" s="230">
        <v>8.4499999999999993</v>
      </c>
      <c r="L437" s="230">
        <v>8.15</v>
      </c>
      <c r="M437" s="230">
        <v>572.66827000000001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220.9</v>
      </c>
      <c r="D438" s="231">
        <v>218.79999999999998</v>
      </c>
      <c r="E438" s="231">
        <v>214.09999999999997</v>
      </c>
      <c r="F438" s="231">
        <v>207.29999999999998</v>
      </c>
      <c r="G438" s="231">
        <v>202.59999999999997</v>
      </c>
      <c r="H438" s="231">
        <v>225.59999999999997</v>
      </c>
      <c r="I438" s="231">
        <v>230.29999999999995</v>
      </c>
      <c r="J438" s="231">
        <v>237.09999999999997</v>
      </c>
      <c r="K438" s="230">
        <v>223.5</v>
      </c>
      <c r="L438" s="230">
        <v>212</v>
      </c>
      <c r="M438" s="230">
        <v>3.17571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981.5</v>
      </c>
      <c r="D439" s="231">
        <v>982.5</v>
      </c>
      <c r="E439" s="231">
        <v>975</v>
      </c>
      <c r="F439" s="231">
        <v>968.5</v>
      </c>
      <c r="G439" s="231">
        <v>961</v>
      </c>
      <c r="H439" s="231">
        <v>989</v>
      </c>
      <c r="I439" s="231">
        <v>996.5</v>
      </c>
      <c r="J439" s="231">
        <v>1003</v>
      </c>
      <c r="K439" s="230">
        <v>990</v>
      </c>
      <c r="L439" s="230">
        <v>976</v>
      </c>
      <c r="M439" s="230">
        <v>0.37439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677</v>
      </c>
      <c r="D440" s="231">
        <v>671.9</v>
      </c>
      <c r="E440" s="231">
        <v>658.09999999999991</v>
      </c>
      <c r="F440" s="231">
        <v>639.19999999999993</v>
      </c>
      <c r="G440" s="231">
        <v>625.39999999999986</v>
      </c>
      <c r="H440" s="231">
        <v>690.8</v>
      </c>
      <c r="I440" s="231">
        <v>704.59999999999991</v>
      </c>
      <c r="J440" s="231">
        <v>723.5</v>
      </c>
      <c r="K440" s="230">
        <v>685.7</v>
      </c>
      <c r="L440" s="230">
        <v>653</v>
      </c>
      <c r="M440" s="230">
        <v>27.939219999999999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1473.75</v>
      </c>
      <c r="D441" s="231">
        <v>1459.6000000000001</v>
      </c>
      <c r="E441" s="231">
        <v>1438.4500000000003</v>
      </c>
      <c r="F441" s="231">
        <v>1403.15</v>
      </c>
      <c r="G441" s="231">
        <v>1382.0000000000002</v>
      </c>
      <c r="H441" s="231">
        <v>1494.9000000000003</v>
      </c>
      <c r="I441" s="231">
        <v>1516.0500000000004</v>
      </c>
      <c r="J441" s="231">
        <v>1551.3500000000004</v>
      </c>
      <c r="K441" s="230">
        <v>1480.75</v>
      </c>
      <c r="L441" s="230">
        <v>1424.3</v>
      </c>
      <c r="M441" s="230">
        <v>0.23319999999999999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492.8</v>
      </c>
      <c r="D442" s="231">
        <v>485.5333333333333</v>
      </c>
      <c r="E442" s="231">
        <v>473.26666666666659</v>
      </c>
      <c r="F442" s="231">
        <v>453.73333333333329</v>
      </c>
      <c r="G442" s="231">
        <v>441.46666666666658</v>
      </c>
      <c r="H442" s="231">
        <v>505.06666666666661</v>
      </c>
      <c r="I442" s="231">
        <v>517.33333333333326</v>
      </c>
      <c r="J442" s="231">
        <v>536.86666666666656</v>
      </c>
      <c r="K442" s="230">
        <v>497.8</v>
      </c>
      <c r="L442" s="230">
        <v>466</v>
      </c>
      <c r="M442" s="230">
        <v>1.92072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731.6</v>
      </c>
      <c r="D443" s="231">
        <v>729.06666666666661</v>
      </c>
      <c r="E443" s="231">
        <v>724.08333333333326</v>
      </c>
      <c r="F443" s="231">
        <v>716.56666666666661</v>
      </c>
      <c r="G443" s="231">
        <v>711.58333333333326</v>
      </c>
      <c r="H443" s="231">
        <v>736.58333333333326</v>
      </c>
      <c r="I443" s="231">
        <v>741.56666666666661</v>
      </c>
      <c r="J443" s="231">
        <v>749.08333333333326</v>
      </c>
      <c r="K443" s="230">
        <v>734.05</v>
      </c>
      <c r="L443" s="230">
        <v>721.55</v>
      </c>
      <c r="M443" s="230">
        <v>0.24277000000000001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30.25</v>
      </c>
      <c r="D444" s="231">
        <v>30.3</v>
      </c>
      <c r="E444" s="231">
        <v>29.950000000000003</v>
      </c>
      <c r="F444" s="231">
        <v>29.650000000000002</v>
      </c>
      <c r="G444" s="231">
        <v>29.300000000000004</v>
      </c>
      <c r="H444" s="231">
        <v>30.6</v>
      </c>
      <c r="I444" s="231">
        <v>30.950000000000003</v>
      </c>
      <c r="J444" s="231">
        <v>31.25</v>
      </c>
      <c r="K444" s="230">
        <v>30.65</v>
      </c>
      <c r="L444" s="230">
        <v>30</v>
      </c>
      <c r="M444" s="230">
        <v>50.969880000000003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1138.3499999999999</v>
      </c>
      <c r="D445" s="231">
        <v>1135.3166666666666</v>
      </c>
      <c r="E445" s="231">
        <v>1129.0333333333333</v>
      </c>
      <c r="F445" s="231">
        <v>1119.7166666666667</v>
      </c>
      <c r="G445" s="231">
        <v>1113.4333333333334</v>
      </c>
      <c r="H445" s="231">
        <v>1144.6333333333332</v>
      </c>
      <c r="I445" s="231">
        <v>1150.9166666666665</v>
      </c>
      <c r="J445" s="231">
        <v>1160.2333333333331</v>
      </c>
      <c r="K445" s="230">
        <v>1141.5999999999999</v>
      </c>
      <c r="L445" s="230">
        <v>1126</v>
      </c>
      <c r="M445" s="230">
        <v>7.1304600000000002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676.25</v>
      </c>
      <c r="D446" s="231">
        <v>684.61666666666667</v>
      </c>
      <c r="E446" s="231">
        <v>662.7833333333333</v>
      </c>
      <c r="F446" s="231">
        <v>649.31666666666661</v>
      </c>
      <c r="G446" s="231">
        <v>627.48333333333323</v>
      </c>
      <c r="H446" s="231">
        <v>698.08333333333337</v>
      </c>
      <c r="I446" s="231">
        <v>719.91666666666663</v>
      </c>
      <c r="J446" s="231">
        <v>733.38333333333344</v>
      </c>
      <c r="K446" s="230">
        <v>706.45</v>
      </c>
      <c r="L446" s="230">
        <v>671.15</v>
      </c>
      <c r="M446" s="230">
        <v>8.3897499999999994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952.7</v>
      </c>
      <c r="D447" s="231">
        <v>951.9</v>
      </c>
      <c r="E447" s="231">
        <v>944.8</v>
      </c>
      <c r="F447" s="231">
        <v>936.9</v>
      </c>
      <c r="G447" s="231">
        <v>929.8</v>
      </c>
      <c r="H447" s="231">
        <v>959.8</v>
      </c>
      <c r="I447" s="231">
        <v>966.90000000000009</v>
      </c>
      <c r="J447" s="231">
        <v>974.8</v>
      </c>
      <c r="K447" s="230">
        <v>959</v>
      </c>
      <c r="L447" s="230">
        <v>944</v>
      </c>
      <c r="M447" s="230">
        <v>7.3734599999999997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220.85</v>
      </c>
      <c r="D448" s="231">
        <v>220.16666666666666</v>
      </c>
      <c r="E448" s="231">
        <v>219.18333333333331</v>
      </c>
      <c r="F448" s="231">
        <v>217.51666666666665</v>
      </c>
      <c r="G448" s="231">
        <v>216.5333333333333</v>
      </c>
      <c r="H448" s="231">
        <v>221.83333333333331</v>
      </c>
      <c r="I448" s="231">
        <v>222.81666666666666</v>
      </c>
      <c r="J448" s="231">
        <v>224.48333333333332</v>
      </c>
      <c r="K448" s="230">
        <v>221.15</v>
      </c>
      <c r="L448" s="230">
        <v>218.5</v>
      </c>
      <c r="M448" s="230">
        <v>5.4520900000000001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1269.5</v>
      </c>
      <c r="D449" s="231">
        <v>1267.55</v>
      </c>
      <c r="E449" s="231">
        <v>1257.0999999999999</v>
      </c>
      <c r="F449" s="231">
        <v>1244.7</v>
      </c>
      <c r="G449" s="231">
        <v>1234.25</v>
      </c>
      <c r="H449" s="231">
        <v>1279.9499999999998</v>
      </c>
      <c r="I449" s="231">
        <v>1290.4000000000001</v>
      </c>
      <c r="J449" s="231">
        <v>1302.7999999999997</v>
      </c>
      <c r="K449" s="230">
        <v>1278</v>
      </c>
      <c r="L449" s="230">
        <v>1255.1500000000001</v>
      </c>
      <c r="M449" s="230">
        <v>3.8763100000000001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3219.25</v>
      </c>
      <c r="D450" s="231">
        <v>3214.25</v>
      </c>
      <c r="E450" s="231">
        <v>3201.25</v>
      </c>
      <c r="F450" s="231">
        <v>3183.25</v>
      </c>
      <c r="G450" s="231">
        <v>3170.25</v>
      </c>
      <c r="H450" s="231">
        <v>3232.25</v>
      </c>
      <c r="I450" s="231">
        <v>3245.25</v>
      </c>
      <c r="J450" s="231">
        <v>3263.25</v>
      </c>
      <c r="K450" s="230">
        <v>3227.25</v>
      </c>
      <c r="L450" s="230">
        <v>3196.25</v>
      </c>
      <c r="M450" s="230">
        <v>29.313120000000001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763.85</v>
      </c>
      <c r="D451" s="231">
        <v>760.11666666666667</v>
      </c>
      <c r="E451" s="231">
        <v>755.23333333333335</v>
      </c>
      <c r="F451" s="231">
        <v>746.61666666666667</v>
      </c>
      <c r="G451" s="231">
        <v>741.73333333333335</v>
      </c>
      <c r="H451" s="231">
        <v>768.73333333333335</v>
      </c>
      <c r="I451" s="231">
        <v>773.61666666666679</v>
      </c>
      <c r="J451" s="231">
        <v>782.23333333333335</v>
      </c>
      <c r="K451" s="230">
        <v>765</v>
      </c>
      <c r="L451" s="230">
        <v>751.5</v>
      </c>
      <c r="M451" s="230">
        <v>12.61145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6643.6</v>
      </c>
      <c r="D452" s="231">
        <v>6632.083333333333</v>
      </c>
      <c r="E452" s="231">
        <v>6577.1666666666661</v>
      </c>
      <c r="F452" s="231">
        <v>6510.7333333333327</v>
      </c>
      <c r="G452" s="231">
        <v>6455.8166666666657</v>
      </c>
      <c r="H452" s="231">
        <v>6698.5166666666664</v>
      </c>
      <c r="I452" s="231">
        <v>6753.4333333333325</v>
      </c>
      <c r="J452" s="231">
        <v>6819.8666666666668</v>
      </c>
      <c r="K452" s="230">
        <v>6687</v>
      </c>
      <c r="L452" s="230">
        <v>6565.65</v>
      </c>
      <c r="M452" s="230">
        <v>1.9151899999999999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2161.15</v>
      </c>
      <c r="D453" s="231">
        <v>2158.0166666666669</v>
      </c>
      <c r="E453" s="231">
        <v>2145.1333333333337</v>
      </c>
      <c r="F453" s="231">
        <v>2129.1166666666668</v>
      </c>
      <c r="G453" s="231">
        <v>2116.2333333333336</v>
      </c>
      <c r="H453" s="231">
        <v>2174.0333333333338</v>
      </c>
      <c r="I453" s="231">
        <v>2186.916666666667</v>
      </c>
      <c r="J453" s="231">
        <v>2202.9333333333338</v>
      </c>
      <c r="K453" s="230">
        <v>2170.9</v>
      </c>
      <c r="L453" s="230">
        <v>2142</v>
      </c>
      <c r="M453" s="230">
        <v>0.31585999999999997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248.45</v>
      </c>
      <c r="D454" s="231">
        <v>247.51666666666665</v>
      </c>
      <c r="E454" s="231">
        <v>246.0333333333333</v>
      </c>
      <c r="F454" s="231">
        <v>243.61666666666665</v>
      </c>
      <c r="G454" s="231">
        <v>242.1333333333333</v>
      </c>
      <c r="H454" s="231">
        <v>249.93333333333331</v>
      </c>
      <c r="I454" s="231">
        <v>251.41666666666666</v>
      </c>
      <c r="J454" s="231">
        <v>253.83333333333331</v>
      </c>
      <c r="K454" s="230">
        <v>249</v>
      </c>
      <c r="L454" s="230">
        <v>245.1</v>
      </c>
      <c r="M454" s="230">
        <v>17.861840000000001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484.95</v>
      </c>
      <c r="D455" s="231">
        <v>483.76666666666671</v>
      </c>
      <c r="E455" s="231">
        <v>479.53333333333342</v>
      </c>
      <c r="F455" s="231">
        <v>474.11666666666673</v>
      </c>
      <c r="G455" s="231">
        <v>469.88333333333344</v>
      </c>
      <c r="H455" s="231">
        <v>489.18333333333339</v>
      </c>
      <c r="I455" s="231">
        <v>493.41666666666663</v>
      </c>
      <c r="J455" s="231">
        <v>498.83333333333337</v>
      </c>
      <c r="K455" s="230">
        <v>488</v>
      </c>
      <c r="L455" s="230">
        <v>478.35</v>
      </c>
      <c r="M455" s="230">
        <v>99.478129999999993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201.1</v>
      </c>
      <c r="D456" s="231">
        <v>200.54999999999998</v>
      </c>
      <c r="E456" s="231">
        <v>199.54999999999995</v>
      </c>
      <c r="F456" s="231">
        <v>197.99999999999997</v>
      </c>
      <c r="G456" s="231">
        <v>196.99999999999994</v>
      </c>
      <c r="H456" s="231">
        <v>202.09999999999997</v>
      </c>
      <c r="I456" s="231">
        <v>203.10000000000002</v>
      </c>
      <c r="J456" s="231">
        <v>204.64999999999998</v>
      </c>
      <c r="K456" s="230">
        <v>201.55</v>
      </c>
      <c r="L456" s="230">
        <v>199</v>
      </c>
      <c r="M456" s="230">
        <v>79.516450000000006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107.95</v>
      </c>
      <c r="D457" s="231">
        <v>107.91666666666667</v>
      </c>
      <c r="E457" s="231">
        <v>107.33333333333334</v>
      </c>
      <c r="F457" s="231">
        <v>106.71666666666667</v>
      </c>
      <c r="G457" s="231">
        <v>106.13333333333334</v>
      </c>
      <c r="H457" s="231">
        <v>108.53333333333335</v>
      </c>
      <c r="I457" s="231">
        <v>109.11666666666669</v>
      </c>
      <c r="J457" s="231">
        <v>109.73333333333335</v>
      </c>
      <c r="K457" s="230">
        <v>108.5</v>
      </c>
      <c r="L457" s="230">
        <v>107.3</v>
      </c>
      <c r="M457" s="230">
        <v>300.72919999999999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61.25</v>
      </c>
      <c r="D458" s="231">
        <v>61.449999999999996</v>
      </c>
      <c r="E458" s="231">
        <v>60.399999999999991</v>
      </c>
      <c r="F458" s="231">
        <v>59.55</v>
      </c>
      <c r="G458" s="231">
        <v>58.499999999999993</v>
      </c>
      <c r="H458" s="231">
        <v>62.29999999999999</v>
      </c>
      <c r="I458" s="231">
        <v>63.349999999999987</v>
      </c>
      <c r="J458" s="231">
        <v>64.199999999999989</v>
      </c>
      <c r="K458" s="230">
        <v>62.5</v>
      </c>
      <c r="L458" s="230">
        <v>60.6</v>
      </c>
      <c r="M458" s="230">
        <v>26.163609999999998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2129.8000000000002</v>
      </c>
      <c r="D459" s="231">
        <v>2138.9500000000003</v>
      </c>
      <c r="E459" s="231">
        <v>2116.9500000000007</v>
      </c>
      <c r="F459" s="231">
        <v>2104.1000000000004</v>
      </c>
      <c r="G459" s="231">
        <v>2082.1000000000008</v>
      </c>
      <c r="H459" s="231">
        <v>2151.8000000000006</v>
      </c>
      <c r="I459" s="231">
        <v>2173.7999999999997</v>
      </c>
      <c r="J459" s="231">
        <v>2186.6500000000005</v>
      </c>
      <c r="K459" s="230">
        <v>2160.9499999999998</v>
      </c>
      <c r="L459" s="230">
        <v>2126.1</v>
      </c>
      <c r="M459" s="230">
        <v>0.46551999999999999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1023.7</v>
      </c>
      <c r="D460" s="231">
        <v>1010.4833333333332</v>
      </c>
      <c r="E460" s="231">
        <v>994.26666666666642</v>
      </c>
      <c r="F460" s="231">
        <v>964.83333333333314</v>
      </c>
      <c r="G460" s="231">
        <v>948.61666666666633</v>
      </c>
      <c r="H460" s="231">
        <v>1039.9166666666665</v>
      </c>
      <c r="I460" s="231">
        <v>1056.1333333333334</v>
      </c>
      <c r="J460" s="231">
        <v>1085.5666666666666</v>
      </c>
      <c r="K460" s="230">
        <v>1026.7</v>
      </c>
      <c r="L460" s="230">
        <v>981.05</v>
      </c>
      <c r="M460" s="230">
        <v>51.462499999999999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658.7</v>
      </c>
      <c r="D461" s="231">
        <v>664.93333333333339</v>
      </c>
      <c r="E461" s="231">
        <v>645.86666666666679</v>
      </c>
      <c r="F461" s="231">
        <v>633.03333333333342</v>
      </c>
      <c r="G461" s="231">
        <v>613.96666666666681</v>
      </c>
      <c r="H461" s="231">
        <v>677.76666666666677</v>
      </c>
      <c r="I461" s="231">
        <v>696.83333333333337</v>
      </c>
      <c r="J461" s="231">
        <v>709.66666666666674</v>
      </c>
      <c r="K461" s="230">
        <v>684</v>
      </c>
      <c r="L461" s="230">
        <v>652.1</v>
      </c>
      <c r="M461" s="230">
        <v>45.294629999999998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105.8</v>
      </c>
      <c r="D462" s="231">
        <v>106.10000000000001</v>
      </c>
      <c r="E462" s="231">
        <v>104.70000000000002</v>
      </c>
      <c r="F462" s="231">
        <v>103.60000000000001</v>
      </c>
      <c r="G462" s="231">
        <v>102.20000000000002</v>
      </c>
      <c r="H462" s="231">
        <v>107.20000000000002</v>
      </c>
      <c r="I462" s="231">
        <v>108.60000000000002</v>
      </c>
      <c r="J462" s="231">
        <v>109.70000000000002</v>
      </c>
      <c r="K462" s="230">
        <v>107.5</v>
      </c>
      <c r="L462" s="230">
        <v>105</v>
      </c>
      <c r="M462" s="230">
        <v>5.0338399999999996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736.2</v>
      </c>
      <c r="D463" s="231">
        <v>734.93333333333339</v>
      </c>
      <c r="E463" s="231">
        <v>727.36666666666679</v>
      </c>
      <c r="F463" s="231">
        <v>718.53333333333342</v>
      </c>
      <c r="G463" s="231">
        <v>710.96666666666681</v>
      </c>
      <c r="H463" s="231">
        <v>743.76666666666677</v>
      </c>
      <c r="I463" s="231">
        <v>751.33333333333337</v>
      </c>
      <c r="J463" s="231">
        <v>760.16666666666674</v>
      </c>
      <c r="K463" s="230">
        <v>742.5</v>
      </c>
      <c r="L463" s="230">
        <v>726.1</v>
      </c>
      <c r="M463" s="230">
        <v>4.2472200000000004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2286.65</v>
      </c>
      <c r="D464" s="231">
        <v>2275.8833333333332</v>
      </c>
      <c r="E464" s="231">
        <v>2260.7666666666664</v>
      </c>
      <c r="F464" s="231">
        <v>2234.8833333333332</v>
      </c>
      <c r="G464" s="231">
        <v>2219.7666666666664</v>
      </c>
      <c r="H464" s="231">
        <v>2301.7666666666664</v>
      </c>
      <c r="I464" s="231">
        <v>2316.8833333333332</v>
      </c>
      <c r="J464" s="231">
        <v>2342.7666666666664</v>
      </c>
      <c r="K464" s="230">
        <v>2291</v>
      </c>
      <c r="L464" s="230">
        <v>2250</v>
      </c>
      <c r="M464" s="230">
        <v>0.31818000000000002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441.8</v>
      </c>
      <c r="D465" s="231">
        <v>444.90000000000003</v>
      </c>
      <c r="E465" s="231">
        <v>435.90000000000009</v>
      </c>
      <c r="F465" s="231">
        <v>430.00000000000006</v>
      </c>
      <c r="G465" s="231">
        <v>421.00000000000011</v>
      </c>
      <c r="H465" s="231">
        <v>450.80000000000007</v>
      </c>
      <c r="I465" s="231">
        <v>459.79999999999995</v>
      </c>
      <c r="J465" s="231">
        <v>465.70000000000005</v>
      </c>
      <c r="K465" s="230">
        <v>453.9</v>
      </c>
      <c r="L465" s="230">
        <v>439</v>
      </c>
      <c r="M465" s="230">
        <v>0.73797999999999997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2983.35</v>
      </c>
      <c r="D466" s="231">
        <v>2985.9333333333329</v>
      </c>
      <c r="E466" s="231">
        <v>2947.4166666666661</v>
      </c>
      <c r="F466" s="231">
        <v>2911.4833333333331</v>
      </c>
      <c r="G466" s="231">
        <v>2872.9666666666662</v>
      </c>
      <c r="H466" s="231">
        <v>3021.8666666666659</v>
      </c>
      <c r="I466" s="231">
        <v>3060.3833333333332</v>
      </c>
      <c r="J466" s="231">
        <v>3096.3166666666657</v>
      </c>
      <c r="K466" s="230">
        <v>3024.45</v>
      </c>
      <c r="L466" s="230">
        <v>2950</v>
      </c>
      <c r="M466" s="230">
        <v>0.32662000000000002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2641.85</v>
      </c>
      <c r="D467" s="231">
        <v>2646.8833333333332</v>
      </c>
      <c r="E467" s="231">
        <v>2614.4666666666662</v>
      </c>
      <c r="F467" s="231">
        <v>2587.083333333333</v>
      </c>
      <c r="G467" s="231">
        <v>2554.6666666666661</v>
      </c>
      <c r="H467" s="231">
        <v>2674.2666666666664</v>
      </c>
      <c r="I467" s="231">
        <v>2706.6833333333334</v>
      </c>
      <c r="J467" s="231">
        <v>2734.0666666666666</v>
      </c>
      <c r="K467" s="230">
        <v>2679.3</v>
      </c>
      <c r="L467" s="230">
        <v>2619.5</v>
      </c>
      <c r="M467" s="230">
        <v>15.674720000000001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1652.3</v>
      </c>
      <c r="D468" s="231">
        <v>1646.2</v>
      </c>
      <c r="E468" s="231">
        <v>1635.4</v>
      </c>
      <c r="F468" s="231">
        <v>1618.5</v>
      </c>
      <c r="G468" s="231">
        <v>1607.7</v>
      </c>
      <c r="H468" s="231">
        <v>1663.1000000000001</v>
      </c>
      <c r="I468" s="231">
        <v>1673.8999999999999</v>
      </c>
      <c r="J468" s="231">
        <v>1690.8000000000002</v>
      </c>
      <c r="K468" s="230">
        <v>1657</v>
      </c>
      <c r="L468" s="230">
        <v>1629.3</v>
      </c>
      <c r="M468" s="230">
        <v>2.25522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551.4</v>
      </c>
      <c r="D469" s="231">
        <v>549.46666666666658</v>
      </c>
      <c r="E469" s="231">
        <v>541.13333333333321</v>
      </c>
      <c r="F469" s="231">
        <v>530.86666666666667</v>
      </c>
      <c r="G469" s="231">
        <v>522.5333333333333</v>
      </c>
      <c r="H469" s="231">
        <v>559.73333333333312</v>
      </c>
      <c r="I469" s="231">
        <v>568.06666666666638</v>
      </c>
      <c r="J469" s="231">
        <v>578.33333333333303</v>
      </c>
      <c r="K469" s="230">
        <v>557.79999999999995</v>
      </c>
      <c r="L469" s="230">
        <v>539.20000000000005</v>
      </c>
      <c r="M469" s="230">
        <v>3.1065200000000002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633.85</v>
      </c>
      <c r="D470" s="231">
        <v>631.2166666666667</v>
      </c>
      <c r="E470" s="231">
        <v>625.78333333333342</v>
      </c>
      <c r="F470" s="231">
        <v>617.7166666666667</v>
      </c>
      <c r="G470" s="231">
        <v>612.28333333333342</v>
      </c>
      <c r="H470" s="231">
        <v>639.28333333333342</v>
      </c>
      <c r="I470" s="231">
        <v>644.71666666666681</v>
      </c>
      <c r="J470" s="231">
        <v>652.78333333333342</v>
      </c>
      <c r="K470" s="230">
        <v>636.65</v>
      </c>
      <c r="L470" s="230">
        <v>623.15</v>
      </c>
      <c r="M470" s="230">
        <v>0.64900999999999998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1367.75</v>
      </c>
      <c r="D471" s="231">
        <v>1349.6499999999999</v>
      </c>
      <c r="E471" s="231">
        <v>1324.2999999999997</v>
      </c>
      <c r="F471" s="231">
        <v>1280.8499999999999</v>
      </c>
      <c r="G471" s="231">
        <v>1255.4999999999998</v>
      </c>
      <c r="H471" s="231">
        <v>1393.0999999999997</v>
      </c>
      <c r="I471" s="231">
        <v>1418.4499999999996</v>
      </c>
      <c r="J471" s="231">
        <v>1461.8999999999996</v>
      </c>
      <c r="K471" s="230">
        <v>1375</v>
      </c>
      <c r="L471" s="230">
        <v>1306.2</v>
      </c>
      <c r="M471" s="230">
        <v>18.162749999999999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31.1</v>
      </c>
      <c r="D472" s="231">
        <v>31.183333333333334</v>
      </c>
      <c r="E472" s="231">
        <v>30.916666666666668</v>
      </c>
      <c r="F472" s="231">
        <v>30.733333333333334</v>
      </c>
      <c r="G472" s="231">
        <v>30.466666666666669</v>
      </c>
      <c r="H472" s="231">
        <v>31.366666666666667</v>
      </c>
      <c r="I472" s="231">
        <v>31.633333333333333</v>
      </c>
      <c r="J472" s="231">
        <v>31.816666666666666</v>
      </c>
      <c r="K472" s="230">
        <v>31.45</v>
      </c>
      <c r="L472" s="230">
        <v>31</v>
      </c>
      <c r="M472" s="230">
        <v>37.101109999999998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286.64999999999998</v>
      </c>
      <c r="D473" s="231">
        <v>287.98333333333335</v>
      </c>
      <c r="E473" s="231">
        <v>283.9666666666667</v>
      </c>
      <c r="F473" s="231">
        <v>281.28333333333336</v>
      </c>
      <c r="G473" s="231">
        <v>277.26666666666671</v>
      </c>
      <c r="H473" s="231">
        <v>290.66666666666669</v>
      </c>
      <c r="I473" s="231">
        <v>294.68333333333334</v>
      </c>
      <c r="J473" s="231">
        <v>297.36666666666667</v>
      </c>
      <c r="K473" s="230">
        <v>292</v>
      </c>
      <c r="L473" s="230">
        <v>285.3</v>
      </c>
      <c r="M473" s="230">
        <v>2.8565399999999999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365.3</v>
      </c>
      <c r="D474" s="231">
        <v>365.31666666666661</v>
      </c>
      <c r="E474" s="231">
        <v>359.63333333333321</v>
      </c>
      <c r="F474" s="231">
        <v>353.96666666666658</v>
      </c>
      <c r="G474" s="231">
        <v>348.28333333333319</v>
      </c>
      <c r="H474" s="231">
        <v>370.98333333333323</v>
      </c>
      <c r="I474" s="231">
        <v>376.66666666666663</v>
      </c>
      <c r="J474" s="231">
        <v>382.33333333333326</v>
      </c>
      <c r="K474" s="230">
        <v>371</v>
      </c>
      <c r="L474" s="230">
        <v>359.65</v>
      </c>
      <c r="M474" s="230">
        <v>13.355309999999999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2589.1999999999998</v>
      </c>
      <c r="D475" s="231">
        <v>2568.85</v>
      </c>
      <c r="E475" s="231">
        <v>2537.75</v>
      </c>
      <c r="F475" s="231">
        <v>2486.3000000000002</v>
      </c>
      <c r="G475" s="231">
        <v>2455.2000000000003</v>
      </c>
      <c r="H475" s="231">
        <v>2620.2999999999997</v>
      </c>
      <c r="I475" s="231">
        <v>2651.3999999999992</v>
      </c>
      <c r="J475" s="231">
        <v>2702.8499999999995</v>
      </c>
      <c r="K475" s="230">
        <v>2599.9499999999998</v>
      </c>
      <c r="L475" s="230">
        <v>2517.4</v>
      </c>
      <c r="M475" s="230">
        <v>1.8840300000000001</v>
      </c>
      <c r="N475" s="1"/>
      <c r="O475" s="1"/>
    </row>
    <row r="476" spans="1:15" ht="12.75" customHeight="1">
      <c r="A476" s="30">
        <v>466</v>
      </c>
      <c r="B476" s="216" t="s">
        <v>881</v>
      </c>
      <c r="C476" s="230">
        <v>30.1</v>
      </c>
      <c r="D476" s="231">
        <v>29.783333333333331</v>
      </c>
      <c r="E476" s="231">
        <v>28.866666666666664</v>
      </c>
      <c r="F476" s="231">
        <v>27.633333333333333</v>
      </c>
      <c r="G476" s="231">
        <v>26.716666666666665</v>
      </c>
      <c r="H476" s="231">
        <v>31.016666666666662</v>
      </c>
      <c r="I476" s="231">
        <v>31.933333333333334</v>
      </c>
      <c r="J476" s="231">
        <v>33.166666666666657</v>
      </c>
      <c r="K476" s="230">
        <v>30.7</v>
      </c>
      <c r="L476" s="230">
        <v>28.55</v>
      </c>
      <c r="M476" s="230">
        <v>489.01981000000001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402.1</v>
      </c>
      <c r="D477" s="231">
        <v>400.90000000000003</v>
      </c>
      <c r="E477" s="231">
        <v>395.50000000000006</v>
      </c>
      <c r="F477" s="231">
        <v>388.90000000000003</v>
      </c>
      <c r="G477" s="231">
        <v>383.50000000000006</v>
      </c>
      <c r="H477" s="231">
        <v>407.50000000000006</v>
      </c>
      <c r="I477" s="231">
        <v>412.90000000000003</v>
      </c>
      <c r="J477" s="231">
        <v>419.50000000000006</v>
      </c>
      <c r="K477" s="230">
        <v>406.3</v>
      </c>
      <c r="L477" s="230">
        <v>394.3</v>
      </c>
      <c r="M477" s="230">
        <v>1.9036900000000001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521.20000000000005</v>
      </c>
      <c r="D478" s="231">
        <v>520.0333333333333</v>
      </c>
      <c r="E478" s="231">
        <v>515.06666666666661</v>
      </c>
      <c r="F478" s="231">
        <v>508.93333333333328</v>
      </c>
      <c r="G478" s="231">
        <v>503.96666666666658</v>
      </c>
      <c r="H478" s="231">
        <v>526.16666666666663</v>
      </c>
      <c r="I478" s="231">
        <v>531.13333333333333</v>
      </c>
      <c r="J478" s="231">
        <v>537.26666666666665</v>
      </c>
      <c r="K478" s="230">
        <v>525</v>
      </c>
      <c r="L478" s="230">
        <v>513.9</v>
      </c>
      <c r="M478" s="230">
        <v>2.1326800000000001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740.3</v>
      </c>
      <c r="D479" s="231">
        <v>737.66666666666663</v>
      </c>
      <c r="E479" s="231">
        <v>733.43333333333328</v>
      </c>
      <c r="F479" s="231">
        <v>726.56666666666661</v>
      </c>
      <c r="G479" s="231">
        <v>722.33333333333326</v>
      </c>
      <c r="H479" s="231">
        <v>744.5333333333333</v>
      </c>
      <c r="I479" s="231">
        <v>748.76666666666665</v>
      </c>
      <c r="J479" s="231">
        <v>755.63333333333333</v>
      </c>
      <c r="K479" s="230">
        <v>741.9</v>
      </c>
      <c r="L479" s="230">
        <v>730.8</v>
      </c>
      <c r="M479" s="230">
        <v>23.745560000000001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658.25</v>
      </c>
      <c r="D480" s="231">
        <v>658.63333333333333</v>
      </c>
      <c r="E480" s="231">
        <v>652.56666666666661</v>
      </c>
      <c r="F480" s="231">
        <v>646.88333333333333</v>
      </c>
      <c r="G480" s="231">
        <v>640.81666666666661</v>
      </c>
      <c r="H480" s="231">
        <v>664.31666666666661</v>
      </c>
      <c r="I480" s="231">
        <v>670.38333333333344</v>
      </c>
      <c r="J480" s="231">
        <v>676.06666666666661</v>
      </c>
      <c r="K480" s="230">
        <v>664.7</v>
      </c>
      <c r="L480" s="230">
        <v>652.95000000000005</v>
      </c>
      <c r="M480" s="230">
        <v>1.3769800000000001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7556.2</v>
      </c>
      <c r="D481" s="231">
        <v>7541.7333333333336</v>
      </c>
      <c r="E481" s="231">
        <v>7504.4666666666672</v>
      </c>
      <c r="F481" s="231">
        <v>7452.7333333333336</v>
      </c>
      <c r="G481" s="231">
        <v>7415.4666666666672</v>
      </c>
      <c r="H481" s="231">
        <v>7593.4666666666672</v>
      </c>
      <c r="I481" s="231">
        <v>7630.7333333333336</v>
      </c>
      <c r="J481" s="231">
        <v>7682.4666666666672</v>
      </c>
      <c r="K481" s="230">
        <v>7579</v>
      </c>
      <c r="L481" s="230">
        <v>7490</v>
      </c>
      <c r="M481" s="230">
        <v>4.5748699999999998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75.849999999999994</v>
      </c>
      <c r="D482" s="231">
        <v>75.55</v>
      </c>
      <c r="E482" s="231">
        <v>74.75</v>
      </c>
      <c r="F482" s="231">
        <v>73.650000000000006</v>
      </c>
      <c r="G482" s="231">
        <v>72.850000000000009</v>
      </c>
      <c r="H482" s="231">
        <v>76.649999999999991</v>
      </c>
      <c r="I482" s="231">
        <v>77.449999999999974</v>
      </c>
      <c r="J482" s="231">
        <v>78.549999999999983</v>
      </c>
      <c r="K482" s="230">
        <v>76.349999999999994</v>
      </c>
      <c r="L482" s="230">
        <v>74.45</v>
      </c>
      <c r="M482" s="230">
        <v>131.67053000000001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1479.5</v>
      </c>
      <c r="D483" s="231">
        <v>1470.7833333333335</v>
      </c>
      <c r="E483" s="231">
        <v>1458.7666666666671</v>
      </c>
      <c r="F483" s="231">
        <v>1438.0333333333335</v>
      </c>
      <c r="G483" s="231">
        <v>1426.0166666666671</v>
      </c>
      <c r="H483" s="231">
        <v>1491.5166666666671</v>
      </c>
      <c r="I483" s="231">
        <v>1503.5333333333335</v>
      </c>
      <c r="J483" s="231">
        <v>1524.2666666666671</v>
      </c>
      <c r="K483" s="230">
        <v>1482.8</v>
      </c>
      <c r="L483" s="230">
        <v>1450.05</v>
      </c>
      <c r="M483" s="230">
        <v>2.19198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777.15</v>
      </c>
      <c r="D484" s="240">
        <v>774.68333333333328</v>
      </c>
      <c r="E484" s="240">
        <v>766.56666666666661</v>
      </c>
      <c r="F484" s="240">
        <v>755.98333333333335</v>
      </c>
      <c r="G484" s="240">
        <v>747.86666666666667</v>
      </c>
      <c r="H484" s="240">
        <v>785.26666666666654</v>
      </c>
      <c r="I484" s="240">
        <v>793.3833333333331</v>
      </c>
      <c r="J484" s="239">
        <v>803.96666666666647</v>
      </c>
      <c r="K484" s="239">
        <v>782.8</v>
      </c>
      <c r="L484" s="239">
        <v>764.1</v>
      </c>
      <c r="M484" s="216">
        <v>13.50446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254.8</v>
      </c>
      <c r="D485" s="240">
        <v>254.63333333333333</v>
      </c>
      <c r="E485" s="240">
        <v>253.26666666666665</v>
      </c>
      <c r="F485" s="240">
        <v>251.73333333333332</v>
      </c>
      <c r="G485" s="240">
        <v>250.36666666666665</v>
      </c>
      <c r="H485" s="240">
        <v>256.16666666666663</v>
      </c>
      <c r="I485" s="240">
        <v>257.5333333333333</v>
      </c>
      <c r="J485" s="239">
        <v>259.06666666666666</v>
      </c>
      <c r="K485" s="239">
        <v>256</v>
      </c>
      <c r="L485" s="239">
        <v>253.1</v>
      </c>
      <c r="M485" s="216">
        <v>0.87197000000000002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2169.75</v>
      </c>
      <c r="D486" s="231">
        <v>2173.3666666666668</v>
      </c>
      <c r="E486" s="231">
        <v>2161.4333333333334</v>
      </c>
      <c r="F486" s="231">
        <v>2153.1166666666668</v>
      </c>
      <c r="G486" s="231">
        <v>2141.1833333333334</v>
      </c>
      <c r="H486" s="231">
        <v>2181.6833333333334</v>
      </c>
      <c r="I486" s="231">
        <v>2193.6166666666668</v>
      </c>
      <c r="J486" s="231">
        <v>2201.9333333333334</v>
      </c>
      <c r="K486" s="230">
        <v>2185.3000000000002</v>
      </c>
      <c r="L486" s="230">
        <v>2165.0500000000002</v>
      </c>
      <c r="M486" s="230">
        <v>0.20555999999999999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594.04999999999995</v>
      </c>
      <c r="D487" s="240">
        <v>593.86666666666667</v>
      </c>
      <c r="E487" s="240">
        <v>589.2833333333333</v>
      </c>
      <c r="F487" s="240">
        <v>584.51666666666665</v>
      </c>
      <c r="G487" s="240">
        <v>579.93333333333328</v>
      </c>
      <c r="H487" s="240">
        <v>598.63333333333333</v>
      </c>
      <c r="I487" s="240">
        <v>603.21666666666658</v>
      </c>
      <c r="J487" s="239">
        <v>607.98333333333335</v>
      </c>
      <c r="K487" s="239">
        <v>598.45000000000005</v>
      </c>
      <c r="L487" s="239">
        <v>589.1</v>
      </c>
      <c r="M487" s="216">
        <v>5.7180200000000001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315.10000000000002</v>
      </c>
      <c r="D488" s="231">
        <v>315.25</v>
      </c>
      <c r="E488" s="231">
        <v>312.89999999999998</v>
      </c>
      <c r="F488" s="231">
        <v>310.7</v>
      </c>
      <c r="G488" s="231">
        <v>308.34999999999997</v>
      </c>
      <c r="H488" s="231">
        <v>317.45</v>
      </c>
      <c r="I488" s="231">
        <v>319.8</v>
      </c>
      <c r="J488" s="231">
        <v>322</v>
      </c>
      <c r="K488" s="230">
        <v>317.60000000000002</v>
      </c>
      <c r="L488" s="230">
        <v>313.05</v>
      </c>
      <c r="M488" s="230">
        <v>0.90480000000000005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317.7</v>
      </c>
      <c r="D489" s="240">
        <v>317.09999999999997</v>
      </c>
      <c r="E489" s="231">
        <v>314.49999999999994</v>
      </c>
      <c r="F489" s="231">
        <v>311.29999999999995</v>
      </c>
      <c r="G489" s="231">
        <v>308.69999999999993</v>
      </c>
      <c r="H489" s="231">
        <v>320.29999999999995</v>
      </c>
      <c r="I489" s="231">
        <v>322.89999999999998</v>
      </c>
      <c r="J489" s="231">
        <v>326.09999999999997</v>
      </c>
      <c r="K489" s="230">
        <v>319.7</v>
      </c>
      <c r="L489" s="230">
        <v>313.89999999999998</v>
      </c>
      <c r="M489" s="230">
        <v>0.79910000000000003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291.39999999999998</v>
      </c>
      <c r="D490" s="231">
        <v>292.13333333333333</v>
      </c>
      <c r="E490" s="231">
        <v>289.41666666666663</v>
      </c>
      <c r="F490" s="231">
        <v>287.43333333333328</v>
      </c>
      <c r="G490" s="231">
        <v>284.71666666666658</v>
      </c>
      <c r="H490" s="231">
        <v>294.11666666666667</v>
      </c>
      <c r="I490" s="231">
        <v>296.83333333333337</v>
      </c>
      <c r="J490" s="231">
        <v>298.81666666666672</v>
      </c>
      <c r="K490" s="230">
        <v>294.85000000000002</v>
      </c>
      <c r="L490" s="230">
        <v>290.14999999999998</v>
      </c>
      <c r="M490" s="230">
        <v>1.5303100000000001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1445.2</v>
      </c>
      <c r="D491" s="240">
        <v>1448.1499999999999</v>
      </c>
      <c r="E491" s="231">
        <v>1428.7999999999997</v>
      </c>
      <c r="F491" s="231">
        <v>1412.3999999999999</v>
      </c>
      <c r="G491" s="231">
        <v>1393.0499999999997</v>
      </c>
      <c r="H491" s="231">
        <v>1464.5499999999997</v>
      </c>
      <c r="I491" s="231">
        <v>1483.8999999999996</v>
      </c>
      <c r="J491" s="231">
        <v>1500.2999999999997</v>
      </c>
      <c r="K491" s="230">
        <v>1467.5</v>
      </c>
      <c r="L491" s="230">
        <v>1431.75</v>
      </c>
      <c r="M491" s="230">
        <v>16.565619999999999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1272.1500000000001</v>
      </c>
      <c r="D492" s="231">
        <v>1265.4666666666669</v>
      </c>
      <c r="E492" s="231">
        <v>1254.2333333333338</v>
      </c>
      <c r="F492" s="231">
        <v>1236.3166666666668</v>
      </c>
      <c r="G492" s="231">
        <v>1225.0833333333337</v>
      </c>
      <c r="H492" s="231">
        <v>1283.3833333333339</v>
      </c>
      <c r="I492" s="231">
        <v>1294.616666666667</v>
      </c>
      <c r="J492" s="231">
        <v>1312.533333333334</v>
      </c>
      <c r="K492" s="230">
        <v>1276.7</v>
      </c>
      <c r="L492" s="230">
        <v>1247.55</v>
      </c>
      <c r="M492" s="230">
        <v>0.33990999999999999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279.35000000000002</v>
      </c>
      <c r="D493" s="240">
        <v>278.53333333333336</v>
      </c>
      <c r="E493" s="231">
        <v>277.06666666666672</v>
      </c>
      <c r="F493" s="231">
        <v>274.78333333333336</v>
      </c>
      <c r="G493" s="231">
        <v>273.31666666666672</v>
      </c>
      <c r="H493" s="231">
        <v>280.81666666666672</v>
      </c>
      <c r="I493" s="231">
        <v>282.2833333333333</v>
      </c>
      <c r="J493" s="231">
        <v>284.56666666666672</v>
      </c>
      <c r="K493" s="230">
        <v>280</v>
      </c>
      <c r="L493" s="230">
        <v>276.25</v>
      </c>
      <c r="M493" s="230">
        <v>48.37041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377.5</v>
      </c>
      <c r="D494" s="231">
        <v>378.2166666666667</v>
      </c>
      <c r="E494" s="231">
        <v>372.63333333333338</v>
      </c>
      <c r="F494" s="231">
        <v>367.76666666666671</v>
      </c>
      <c r="G494" s="231">
        <v>362.18333333333339</v>
      </c>
      <c r="H494" s="231">
        <v>383.08333333333337</v>
      </c>
      <c r="I494" s="231">
        <v>388.66666666666663</v>
      </c>
      <c r="J494" s="231">
        <v>393.53333333333336</v>
      </c>
      <c r="K494" s="230">
        <v>383.8</v>
      </c>
      <c r="L494" s="230">
        <v>373.35</v>
      </c>
      <c r="M494" s="230">
        <v>4.7428900000000001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1979.75</v>
      </c>
      <c r="D495" s="240">
        <v>1979.4000000000003</v>
      </c>
      <c r="E495" s="231">
        <v>1972.2500000000007</v>
      </c>
      <c r="F495" s="231">
        <v>1964.7500000000005</v>
      </c>
      <c r="G495" s="231">
        <v>1957.6000000000008</v>
      </c>
      <c r="H495" s="231">
        <v>1986.9000000000005</v>
      </c>
      <c r="I495" s="231">
        <v>1994.0500000000002</v>
      </c>
      <c r="J495" s="231">
        <v>2001.5500000000004</v>
      </c>
      <c r="K495" s="230">
        <v>1986.55</v>
      </c>
      <c r="L495" s="230">
        <v>1971.9</v>
      </c>
      <c r="M495" s="230">
        <v>0.83306999999999998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6.95</v>
      </c>
      <c r="D496" s="240">
        <v>6.9833333333333343</v>
      </c>
      <c r="E496" s="231">
        <v>6.8666666666666689</v>
      </c>
      <c r="F496" s="231">
        <v>6.783333333333335</v>
      </c>
      <c r="G496" s="231">
        <v>6.6666666666666696</v>
      </c>
      <c r="H496" s="231">
        <v>7.0666666666666682</v>
      </c>
      <c r="I496" s="231">
        <v>7.1833333333333336</v>
      </c>
      <c r="J496" s="231">
        <v>7.2666666666666675</v>
      </c>
      <c r="K496" s="230">
        <v>7.1</v>
      </c>
      <c r="L496" s="230">
        <v>6.9</v>
      </c>
      <c r="M496" s="230">
        <v>953.46249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799.05</v>
      </c>
      <c r="D497" s="240">
        <v>789.51666666666677</v>
      </c>
      <c r="E497" s="231">
        <v>772.28333333333353</v>
      </c>
      <c r="F497" s="231">
        <v>745.51666666666677</v>
      </c>
      <c r="G497" s="231">
        <v>728.28333333333353</v>
      </c>
      <c r="H497" s="231">
        <v>816.28333333333353</v>
      </c>
      <c r="I497" s="231">
        <v>833.51666666666688</v>
      </c>
      <c r="J497" s="231">
        <v>860.28333333333353</v>
      </c>
      <c r="K497" s="230">
        <v>806.75</v>
      </c>
      <c r="L497" s="230">
        <v>762.75</v>
      </c>
      <c r="M497" s="230">
        <v>52.319960000000002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225.15</v>
      </c>
      <c r="D498" s="240">
        <v>223.73333333333335</v>
      </c>
      <c r="E498" s="231">
        <v>221.76666666666671</v>
      </c>
      <c r="F498" s="231">
        <v>218.38333333333335</v>
      </c>
      <c r="G498" s="231">
        <v>216.41666666666671</v>
      </c>
      <c r="H498" s="231">
        <v>227.1166666666667</v>
      </c>
      <c r="I498" s="231">
        <v>229.08333333333334</v>
      </c>
      <c r="J498" s="231">
        <v>232.4666666666667</v>
      </c>
      <c r="K498" s="230">
        <v>225.7</v>
      </c>
      <c r="L498" s="230">
        <v>220.35</v>
      </c>
      <c r="M498" s="230">
        <v>7.1321199999999996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87.6</v>
      </c>
      <c r="D499" s="240">
        <v>88.216666666666654</v>
      </c>
      <c r="E499" s="231">
        <v>86.533333333333303</v>
      </c>
      <c r="F499" s="231">
        <v>85.466666666666654</v>
      </c>
      <c r="G499" s="231">
        <v>83.783333333333303</v>
      </c>
      <c r="H499" s="231">
        <v>89.283333333333303</v>
      </c>
      <c r="I499" s="231">
        <v>90.966666666666669</v>
      </c>
      <c r="J499" s="231">
        <v>92.033333333333303</v>
      </c>
      <c r="K499" s="230">
        <v>89.9</v>
      </c>
      <c r="L499" s="230">
        <v>87.15</v>
      </c>
      <c r="M499" s="230">
        <v>32.435099999999998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764.25</v>
      </c>
      <c r="D500" s="240">
        <v>758.44999999999993</v>
      </c>
      <c r="E500" s="231">
        <v>742.94999999999982</v>
      </c>
      <c r="F500" s="231">
        <v>721.64999999999986</v>
      </c>
      <c r="G500" s="231">
        <v>706.14999999999975</v>
      </c>
      <c r="H500" s="231">
        <v>779.74999999999989</v>
      </c>
      <c r="I500" s="231">
        <v>795.25000000000011</v>
      </c>
      <c r="J500" s="231">
        <v>816.55</v>
      </c>
      <c r="K500" s="230">
        <v>773.95</v>
      </c>
      <c r="L500" s="230">
        <v>737.15</v>
      </c>
      <c r="M500" s="230">
        <v>1.0590599999999999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1323.05</v>
      </c>
      <c r="D501" s="240">
        <v>1321.6666666666667</v>
      </c>
      <c r="E501" s="231">
        <v>1314.3833333333334</v>
      </c>
      <c r="F501" s="231">
        <v>1305.7166666666667</v>
      </c>
      <c r="G501" s="231">
        <v>1298.4333333333334</v>
      </c>
      <c r="H501" s="231">
        <v>1330.3333333333335</v>
      </c>
      <c r="I501" s="231">
        <v>1337.6166666666668</v>
      </c>
      <c r="J501" s="231">
        <v>1346.2833333333335</v>
      </c>
      <c r="K501" s="230">
        <v>1328.95</v>
      </c>
      <c r="L501" s="230">
        <v>1313</v>
      </c>
      <c r="M501" s="230">
        <v>1.1488100000000001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385</v>
      </c>
      <c r="D502" s="240">
        <v>384.33333333333331</v>
      </c>
      <c r="E502" s="231">
        <v>380.66666666666663</v>
      </c>
      <c r="F502" s="231">
        <v>376.33333333333331</v>
      </c>
      <c r="G502" s="231">
        <v>372.66666666666663</v>
      </c>
      <c r="H502" s="231">
        <v>388.66666666666663</v>
      </c>
      <c r="I502" s="231">
        <v>392.33333333333326</v>
      </c>
      <c r="J502" s="231">
        <v>396.66666666666663</v>
      </c>
      <c r="K502" s="230">
        <v>388</v>
      </c>
      <c r="L502" s="230">
        <v>380</v>
      </c>
      <c r="M502" s="230">
        <v>138.54703000000001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169.05</v>
      </c>
      <c r="D503" s="240">
        <v>168.76666666666668</v>
      </c>
      <c r="E503" s="231">
        <v>167.73333333333335</v>
      </c>
      <c r="F503" s="231">
        <v>166.41666666666666</v>
      </c>
      <c r="G503" s="231">
        <v>165.38333333333333</v>
      </c>
      <c r="H503" s="231">
        <v>170.08333333333337</v>
      </c>
      <c r="I503" s="231">
        <v>171.11666666666673</v>
      </c>
      <c r="J503" s="231">
        <v>172.43333333333339</v>
      </c>
      <c r="K503" s="230">
        <v>169.8</v>
      </c>
      <c r="L503" s="230">
        <v>167.45</v>
      </c>
      <c r="M503" s="230">
        <v>2.44434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15.7</v>
      </c>
      <c r="D504" s="240">
        <v>15.716666666666667</v>
      </c>
      <c r="E504" s="231">
        <v>15.583333333333334</v>
      </c>
      <c r="F504" s="231">
        <v>15.466666666666667</v>
      </c>
      <c r="G504" s="231">
        <v>15.333333333333334</v>
      </c>
      <c r="H504" s="231">
        <v>15.833333333333334</v>
      </c>
      <c r="I504" s="231">
        <v>15.966666666666667</v>
      </c>
      <c r="J504" s="231">
        <v>16.083333333333336</v>
      </c>
      <c r="K504" s="230">
        <v>15.85</v>
      </c>
      <c r="L504" s="230">
        <v>15.6</v>
      </c>
      <c r="M504" s="230">
        <v>795.14507000000003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10208.049999999999</v>
      </c>
      <c r="D505" s="240">
        <v>10182.683333333332</v>
      </c>
      <c r="E505" s="231">
        <v>10050.366666666665</v>
      </c>
      <c r="F505" s="231">
        <v>9892.6833333333325</v>
      </c>
      <c r="G505" s="231">
        <v>9760.366666666665</v>
      </c>
      <c r="H505" s="231">
        <v>10340.366666666665</v>
      </c>
      <c r="I505" s="231">
        <v>10472.683333333334</v>
      </c>
      <c r="J505" s="231">
        <v>10630.366666666665</v>
      </c>
      <c r="K505" s="230">
        <v>10315</v>
      </c>
      <c r="L505" s="230">
        <v>10025</v>
      </c>
      <c r="M505" s="230">
        <v>6.198E-2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196.75</v>
      </c>
      <c r="D506" s="231">
        <v>194.25</v>
      </c>
      <c r="E506" s="231">
        <v>190.6</v>
      </c>
      <c r="F506" s="231">
        <v>184.45</v>
      </c>
      <c r="G506" s="231">
        <v>180.79999999999998</v>
      </c>
      <c r="H506" s="231">
        <v>200.4</v>
      </c>
      <c r="I506" s="231">
        <v>204.04999999999998</v>
      </c>
      <c r="J506" s="230">
        <v>210.20000000000002</v>
      </c>
      <c r="K506" s="230">
        <v>197.9</v>
      </c>
      <c r="L506" s="230">
        <v>188.1</v>
      </c>
      <c r="M506" s="216">
        <v>256.65161999999998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278.25</v>
      </c>
      <c r="D507" s="231">
        <v>278.01666666666665</v>
      </c>
      <c r="E507" s="231">
        <v>276.2833333333333</v>
      </c>
      <c r="F507" s="231">
        <v>274.31666666666666</v>
      </c>
      <c r="G507" s="231">
        <v>272.58333333333331</v>
      </c>
      <c r="H507" s="231">
        <v>279.98333333333329</v>
      </c>
      <c r="I507" s="231">
        <v>281.71666666666664</v>
      </c>
      <c r="J507" s="230">
        <v>283.68333333333328</v>
      </c>
      <c r="K507" s="230">
        <v>279.75</v>
      </c>
      <c r="L507" s="230">
        <v>276.05</v>
      </c>
      <c r="M507" s="216">
        <v>4.2979799999999999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64.900000000000006</v>
      </c>
      <c r="D508" s="240">
        <v>63.483333333333327</v>
      </c>
      <c r="E508" s="231">
        <v>60.966666666666654</v>
      </c>
      <c r="F508" s="231">
        <v>57.033333333333324</v>
      </c>
      <c r="G508" s="231">
        <v>54.516666666666652</v>
      </c>
      <c r="H508" s="231">
        <v>67.416666666666657</v>
      </c>
      <c r="I508" s="231">
        <v>69.933333333333323</v>
      </c>
      <c r="J508" s="231">
        <v>73.86666666666666</v>
      </c>
      <c r="K508" s="230">
        <v>66</v>
      </c>
      <c r="L508" s="230">
        <v>59.55</v>
      </c>
      <c r="M508" s="230">
        <v>1909.3829000000001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519.9</v>
      </c>
      <c r="D509" s="240">
        <v>518.56666666666672</v>
      </c>
      <c r="E509" s="231">
        <v>516.28333333333342</v>
      </c>
      <c r="F509" s="231">
        <v>512.66666666666674</v>
      </c>
      <c r="G509" s="231">
        <v>510.38333333333344</v>
      </c>
      <c r="H509" s="231">
        <v>522.18333333333339</v>
      </c>
      <c r="I509" s="231">
        <v>524.4666666666667</v>
      </c>
      <c r="J509" s="231">
        <v>528.08333333333337</v>
      </c>
      <c r="K509" s="230">
        <v>520.85</v>
      </c>
      <c r="L509" s="230">
        <v>514.95000000000005</v>
      </c>
      <c r="M509" s="230">
        <v>4.2823099999999998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1552.8</v>
      </c>
      <c r="D510" s="231">
        <v>1549.4833333333333</v>
      </c>
      <c r="E510" s="231">
        <v>1538.3166666666666</v>
      </c>
      <c r="F510" s="231">
        <v>1523.8333333333333</v>
      </c>
      <c r="G510" s="231">
        <v>1512.6666666666665</v>
      </c>
      <c r="H510" s="231">
        <v>1563.9666666666667</v>
      </c>
      <c r="I510" s="231">
        <v>1575.1333333333332</v>
      </c>
      <c r="J510" s="230">
        <v>1589.6166666666668</v>
      </c>
      <c r="K510" s="230">
        <v>1560.65</v>
      </c>
      <c r="L510" s="230">
        <v>1535</v>
      </c>
      <c r="M510" s="216">
        <v>9.4579999999999997E-2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1355.5</v>
      </c>
      <c r="D511" s="240">
        <v>1347.5666666666666</v>
      </c>
      <c r="E511" s="231">
        <v>1334.3833333333332</v>
      </c>
      <c r="F511" s="231">
        <v>1313.2666666666667</v>
      </c>
      <c r="G511" s="231">
        <v>1300.0833333333333</v>
      </c>
      <c r="H511" s="231">
        <v>1368.6833333333332</v>
      </c>
      <c r="I511" s="231">
        <v>1381.8666666666666</v>
      </c>
      <c r="J511" s="231">
        <v>1402.9833333333331</v>
      </c>
      <c r="K511" s="230">
        <v>1360.75</v>
      </c>
      <c r="L511" s="230">
        <v>1326.45</v>
      </c>
      <c r="M511" s="230">
        <v>0.28037000000000001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42" sqref="D4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4"/>
      <c r="B5" s="395"/>
      <c r="C5" s="394"/>
      <c r="D5" s="39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6" t="s">
        <v>511</v>
      </c>
      <c r="C7" s="395"/>
      <c r="D7" s="7">
        <f>Main!B10</f>
        <v>45048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45044</v>
      </c>
      <c r="B10" s="29">
        <v>539559</v>
      </c>
      <c r="C10" s="28" t="s">
        <v>1083</v>
      </c>
      <c r="D10" s="28" t="s">
        <v>1084</v>
      </c>
      <c r="E10" s="28" t="s">
        <v>521</v>
      </c>
      <c r="F10" s="85">
        <v>316242</v>
      </c>
      <c r="G10" s="29">
        <v>8.1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45044</v>
      </c>
      <c r="B11" s="29">
        <v>540811</v>
      </c>
      <c r="C11" s="28" t="s">
        <v>1085</v>
      </c>
      <c r="D11" s="28" t="s">
        <v>1086</v>
      </c>
      <c r="E11" s="28" t="s">
        <v>520</v>
      </c>
      <c r="F11" s="85">
        <v>60000</v>
      </c>
      <c r="G11" s="29">
        <v>21.98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45044</v>
      </c>
      <c r="B12" s="29">
        <v>540936</v>
      </c>
      <c r="C12" s="28" t="s">
        <v>1087</v>
      </c>
      <c r="D12" s="28" t="s">
        <v>1088</v>
      </c>
      <c r="E12" s="28" t="s">
        <v>520</v>
      </c>
      <c r="F12" s="85">
        <v>51129</v>
      </c>
      <c r="G12" s="29">
        <v>12.32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45044</v>
      </c>
      <c r="B13" s="29">
        <v>513309</v>
      </c>
      <c r="C13" s="28" t="s">
        <v>1045</v>
      </c>
      <c r="D13" s="28" t="s">
        <v>1046</v>
      </c>
      <c r="E13" s="28" t="s">
        <v>521</v>
      </c>
      <c r="F13" s="85">
        <v>41000</v>
      </c>
      <c r="G13" s="29">
        <v>20.04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45044</v>
      </c>
      <c r="B14" s="29">
        <v>530663</v>
      </c>
      <c r="C14" s="28" t="s">
        <v>1089</v>
      </c>
      <c r="D14" s="28" t="s">
        <v>1090</v>
      </c>
      <c r="E14" s="28" t="s">
        <v>520</v>
      </c>
      <c r="F14" s="85">
        <v>310000</v>
      </c>
      <c r="G14" s="29">
        <v>3.32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45044</v>
      </c>
      <c r="B15" s="29">
        <v>530663</v>
      </c>
      <c r="C15" s="28" t="s">
        <v>1089</v>
      </c>
      <c r="D15" s="28" t="s">
        <v>1091</v>
      </c>
      <c r="E15" s="28" t="s">
        <v>521</v>
      </c>
      <c r="F15" s="85">
        <v>248975</v>
      </c>
      <c r="G15" s="29">
        <v>3.32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45044</v>
      </c>
      <c r="B16" s="29">
        <v>530663</v>
      </c>
      <c r="C16" s="28" t="s">
        <v>1089</v>
      </c>
      <c r="D16" s="28" t="s">
        <v>1092</v>
      </c>
      <c r="E16" s="28" t="s">
        <v>521</v>
      </c>
      <c r="F16" s="85">
        <v>355170</v>
      </c>
      <c r="G16" s="29">
        <v>3.29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45044</v>
      </c>
      <c r="B17" s="29">
        <v>530663</v>
      </c>
      <c r="C17" s="28" t="s">
        <v>1089</v>
      </c>
      <c r="D17" s="28" t="s">
        <v>1092</v>
      </c>
      <c r="E17" s="28" t="s">
        <v>520</v>
      </c>
      <c r="F17" s="85">
        <v>151923</v>
      </c>
      <c r="G17" s="29">
        <v>3.17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45044</v>
      </c>
      <c r="B18" s="29">
        <v>526967</v>
      </c>
      <c r="C18" s="28" t="s">
        <v>1093</v>
      </c>
      <c r="D18" s="28" t="s">
        <v>1094</v>
      </c>
      <c r="E18" s="28" t="s">
        <v>520</v>
      </c>
      <c r="F18" s="85">
        <v>97711</v>
      </c>
      <c r="G18" s="29">
        <v>6.09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45044</v>
      </c>
      <c r="B19" s="29">
        <v>526967</v>
      </c>
      <c r="C19" s="28" t="s">
        <v>1093</v>
      </c>
      <c r="D19" s="28" t="s">
        <v>1095</v>
      </c>
      <c r="E19" s="28" t="s">
        <v>520</v>
      </c>
      <c r="F19" s="85">
        <v>43449</v>
      </c>
      <c r="G19" s="29">
        <v>6.02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45044</v>
      </c>
      <c r="B20" s="29">
        <v>526967</v>
      </c>
      <c r="C20" s="28" t="s">
        <v>1093</v>
      </c>
      <c r="D20" s="28" t="s">
        <v>1096</v>
      </c>
      <c r="E20" s="28" t="s">
        <v>521</v>
      </c>
      <c r="F20" s="85">
        <v>70710</v>
      </c>
      <c r="G20" s="29">
        <v>6.1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45044</v>
      </c>
      <c r="B21" s="29">
        <v>526869</v>
      </c>
      <c r="C21" s="28" t="s">
        <v>1097</v>
      </c>
      <c r="D21" s="28" t="s">
        <v>1098</v>
      </c>
      <c r="E21" s="28" t="s">
        <v>520</v>
      </c>
      <c r="F21" s="85">
        <v>25000</v>
      </c>
      <c r="G21" s="29">
        <v>17.02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45044</v>
      </c>
      <c r="B22" s="29">
        <v>531241</v>
      </c>
      <c r="C22" s="28" t="s">
        <v>1099</v>
      </c>
      <c r="D22" s="28" t="s">
        <v>1100</v>
      </c>
      <c r="E22" s="28" t="s">
        <v>521</v>
      </c>
      <c r="F22" s="85">
        <v>100000</v>
      </c>
      <c r="G22" s="29">
        <v>620.05999999999995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45044</v>
      </c>
      <c r="B23" s="29">
        <v>543624</v>
      </c>
      <c r="C23" s="28" t="s">
        <v>1101</v>
      </c>
      <c r="D23" s="28" t="s">
        <v>1102</v>
      </c>
      <c r="E23" s="28" t="s">
        <v>521</v>
      </c>
      <c r="F23" s="85">
        <v>30000</v>
      </c>
      <c r="G23" s="29">
        <v>33.61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45044</v>
      </c>
      <c r="B24" s="29">
        <v>543305</v>
      </c>
      <c r="C24" s="28" t="s">
        <v>1103</v>
      </c>
      <c r="D24" s="28" t="s">
        <v>1104</v>
      </c>
      <c r="E24" s="28" t="s">
        <v>520</v>
      </c>
      <c r="F24" s="85">
        <v>48000</v>
      </c>
      <c r="G24" s="29">
        <v>6.22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45044</v>
      </c>
      <c r="B25" s="29">
        <v>543305</v>
      </c>
      <c r="C25" s="28" t="s">
        <v>1103</v>
      </c>
      <c r="D25" s="28" t="s">
        <v>1104</v>
      </c>
      <c r="E25" s="28" t="s">
        <v>521</v>
      </c>
      <c r="F25" s="85">
        <v>60000</v>
      </c>
      <c r="G25" s="29">
        <v>6.2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45044</v>
      </c>
      <c r="B26" s="29">
        <v>543305</v>
      </c>
      <c r="C26" s="28" t="s">
        <v>1103</v>
      </c>
      <c r="D26" s="28" t="s">
        <v>1105</v>
      </c>
      <c r="E26" s="28" t="s">
        <v>521</v>
      </c>
      <c r="F26" s="85">
        <v>48000</v>
      </c>
      <c r="G26" s="29">
        <v>6.42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45044</v>
      </c>
      <c r="B27" s="29">
        <v>540243</v>
      </c>
      <c r="C27" s="28" t="s">
        <v>1047</v>
      </c>
      <c r="D27" s="28" t="s">
        <v>1048</v>
      </c>
      <c r="E27" s="28" t="s">
        <v>521</v>
      </c>
      <c r="F27" s="85">
        <v>20000</v>
      </c>
      <c r="G27" s="29">
        <v>19.149999999999999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45044</v>
      </c>
      <c r="B28" s="29">
        <v>540914</v>
      </c>
      <c r="C28" s="28" t="s">
        <v>1106</v>
      </c>
      <c r="D28" s="28" t="s">
        <v>1107</v>
      </c>
      <c r="E28" s="28" t="s">
        <v>521</v>
      </c>
      <c r="F28" s="85">
        <v>75511</v>
      </c>
      <c r="G28" s="29">
        <v>33.01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45044</v>
      </c>
      <c r="B29" s="29">
        <v>540914</v>
      </c>
      <c r="C29" s="28" t="s">
        <v>1106</v>
      </c>
      <c r="D29" s="28" t="s">
        <v>1108</v>
      </c>
      <c r="E29" s="28" t="s">
        <v>520</v>
      </c>
      <c r="F29" s="85">
        <v>296000</v>
      </c>
      <c r="G29" s="29">
        <v>33.58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45044</v>
      </c>
      <c r="B30" s="29">
        <v>534733</v>
      </c>
      <c r="C30" s="28" t="s">
        <v>1109</v>
      </c>
      <c r="D30" s="28" t="s">
        <v>1110</v>
      </c>
      <c r="E30" s="28" t="s">
        <v>520</v>
      </c>
      <c r="F30" s="85">
        <v>213718</v>
      </c>
      <c r="G30" s="29">
        <v>7.99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45044</v>
      </c>
      <c r="B31" s="29">
        <v>534733</v>
      </c>
      <c r="C31" s="28" t="s">
        <v>1109</v>
      </c>
      <c r="D31" s="28" t="s">
        <v>1111</v>
      </c>
      <c r="E31" s="28" t="s">
        <v>520</v>
      </c>
      <c r="F31" s="85">
        <v>159000</v>
      </c>
      <c r="G31" s="29">
        <v>8.17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45044</v>
      </c>
      <c r="B32" s="29">
        <v>543799</v>
      </c>
      <c r="C32" s="28" t="s">
        <v>1112</v>
      </c>
      <c r="D32" s="28" t="s">
        <v>1113</v>
      </c>
      <c r="E32" s="28" t="s">
        <v>521</v>
      </c>
      <c r="F32" s="85">
        <v>42000</v>
      </c>
      <c r="G32" s="29">
        <v>35.5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45044</v>
      </c>
      <c r="B33" s="29">
        <v>543799</v>
      </c>
      <c r="C33" s="28" t="s">
        <v>1112</v>
      </c>
      <c r="D33" s="28" t="s">
        <v>1114</v>
      </c>
      <c r="E33" s="28" t="s">
        <v>520</v>
      </c>
      <c r="F33" s="85">
        <v>45000</v>
      </c>
      <c r="G33" s="29">
        <v>35.5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45044</v>
      </c>
      <c r="B34" s="29">
        <v>539310</v>
      </c>
      <c r="C34" s="28" t="s">
        <v>1115</v>
      </c>
      <c r="D34" s="28" t="s">
        <v>1049</v>
      </c>
      <c r="E34" s="28" t="s">
        <v>520</v>
      </c>
      <c r="F34" s="85">
        <v>200000</v>
      </c>
      <c r="G34" s="29">
        <v>81.22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45044</v>
      </c>
      <c r="B35" s="29">
        <v>539310</v>
      </c>
      <c r="C35" s="28" t="s">
        <v>1115</v>
      </c>
      <c r="D35" s="28" t="s">
        <v>1049</v>
      </c>
      <c r="E35" s="28" t="s">
        <v>521</v>
      </c>
      <c r="F35" s="85">
        <v>100000</v>
      </c>
      <c r="G35" s="29">
        <v>78.64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45044</v>
      </c>
      <c r="B36" s="29">
        <v>542765</v>
      </c>
      <c r="C36" s="28" t="s">
        <v>1019</v>
      </c>
      <c r="D36" s="28" t="s">
        <v>1116</v>
      </c>
      <c r="E36" s="28" t="s">
        <v>520</v>
      </c>
      <c r="F36" s="85">
        <v>2000</v>
      </c>
      <c r="G36" s="29">
        <v>203.83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45044</v>
      </c>
      <c r="B37" s="29">
        <v>542765</v>
      </c>
      <c r="C37" s="28" t="s">
        <v>1019</v>
      </c>
      <c r="D37" s="28" t="s">
        <v>1117</v>
      </c>
      <c r="E37" s="28" t="s">
        <v>521</v>
      </c>
      <c r="F37" s="85">
        <v>3000</v>
      </c>
      <c r="G37" s="29">
        <v>201.55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45044</v>
      </c>
      <c r="B38" s="29">
        <v>542765</v>
      </c>
      <c r="C38" s="28" t="s">
        <v>1019</v>
      </c>
      <c r="D38" s="28" t="s">
        <v>1118</v>
      </c>
      <c r="E38" s="28" t="s">
        <v>521</v>
      </c>
      <c r="F38" s="85">
        <v>6000</v>
      </c>
      <c r="G38" s="29">
        <v>200.9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45044</v>
      </c>
      <c r="B39" s="29">
        <v>541735</v>
      </c>
      <c r="C39" s="28" t="s">
        <v>1009</v>
      </c>
      <c r="D39" s="28" t="s">
        <v>1010</v>
      </c>
      <c r="E39" s="28" t="s">
        <v>521</v>
      </c>
      <c r="F39" s="85">
        <v>553181</v>
      </c>
      <c r="G39" s="29">
        <v>5.9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45044</v>
      </c>
      <c r="B40" s="29" t="s">
        <v>1119</v>
      </c>
      <c r="C40" s="28" t="s">
        <v>1120</v>
      </c>
      <c r="D40" s="28" t="s">
        <v>1121</v>
      </c>
      <c r="E40" s="28" t="s">
        <v>520</v>
      </c>
      <c r="F40" s="85">
        <v>214571</v>
      </c>
      <c r="G40" s="29">
        <v>458.38</v>
      </c>
      <c r="H40" s="29" t="s">
        <v>866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45044</v>
      </c>
      <c r="B41" s="29" t="s">
        <v>1122</v>
      </c>
      <c r="C41" s="28" t="s">
        <v>1123</v>
      </c>
      <c r="D41" s="28" t="s">
        <v>1124</v>
      </c>
      <c r="E41" s="28" t="s">
        <v>520</v>
      </c>
      <c r="F41" s="85">
        <v>98978</v>
      </c>
      <c r="G41" s="29">
        <v>167.75</v>
      </c>
      <c r="H41" s="29" t="s">
        <v>866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45044</v>
      </c>
      <c r="B42" s="29" t="s">
        <v>1125</v>
      </c>
      <c r="C42" s="28" t="s">
        <v>1126</v>
      </c>
      <c r="D42" s="28" t="s">
        <v>1044</v>
      </c>
      <c r="E42" s="28" t="s">
        <v>520</v>
      </c>
      <c r="F42" s="85">
        <v>335325</v>
      </c>
      <c r="G42" s="29">
        <v>11.6</v>
      </c>
      <c r="H42" s="29" t="s">
        <v>866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45044</v>
      </c>
      <c r="B43" s="29" t="s">
        <v>1127</v>
      </c>
      <c r="C43" s="28" t="s">
        <v>1128</v>
      </c>
      <c r="D43" s="28" t="s">
        <v>995</v>
      </c>
      <c r="E43" s="28" t="s">
        <v>520</v>
      </c>
      <c r="F43" s="85">
        <v>181228</v>
      </c>
      <c r="G43" s="29">
        <v>15.13</v>
      </c>
      <c r="H43" s="29" t="s">
        <v>866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45044</v>
      </c>
      <c r="B44" s="29" t="s">
        <v>447</v>
      </c>
      <c r="C44" s="28" t="s">
        <v>1129</v>
      </c>
      <c r="D44" s="28" t="s">
        <v>1130</v>
      </c>
      <c r="E44" s="28" t="s">
        <v>520</v>
      </c>
      <c r="F44" s="85">
        <v>11241095</v>
      </c>
      <c r="G44" s="29">
        <v>108.37</v>
      </c>
      <c r="H44" s="29" t="s">
        <v>866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45044</v>
      </c>
      <c r="B45" s="29" t="s">
        <v>1131</v>
      </c>
      <c r="C45" s="28" t="s">
        <v>1132</v>
      </c>
      <c r="D45" s="28" t="s">
        <v>1020</v>
      </c>
      <c r="E45" s="28" t="s">
        <v>520</v>
      </c>
      <c r="F45" s="85">
        <v>45000</v>
      </c>
      <c r="G45" s="29">
        <v>97.63</v>
      </c>
      <c r="H45" s="29" t="s">
        <v>866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45044</v>
      </c>
      <c r="B46" s="29" t="s">
        <v>1133</v>
      </c>
      <c r="C46" s="28" t="s">
        <v>1134</v>
      </c>
      <c r="D46" s="28" t="s">
        <v>1135</v>
      </c>
      <c r="E46" s="28" t="s">
        <v>520</v>
      </c>
      <c r="F46" s="85">
        <v>80000</v>
      </c>
      <c r="G46" s="29">
        <v>122.5</v>
      </c>
      <c r="H46" s="29" t="s">
        <v>866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45044</v>
      </c>
      <c r="B47" s="29" t="s">
        <v>1133</v>
      </c>
      <c r="C47" s="28" t="s">
        <v>1134</v>
      </c>
      <c r="D47" s="28" t="s">
        <v>1136</v>
      </c>
      <c r="E47" s="28" t="s">
        <v>520</v>
      </c>
      <c r="F47" s="85">
        <v>50000</v>
      </c>
      <c r="G47" s="29">
        <v>121.2</v>
      </c>
      <c r="H47" s="29" t="s">
        <v>866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45044</v>
      </c>
      <c r="B48" s="29" t="s">
        <v>1050</v>
      </c>
      <c r="C48" s="28" t="s">
        <v>1051</v>
      </c>
      <c r="D48" s="28" t="s">
        <v>1137</v>
      </c>
      <c r="E48" s="28" t="s">
        <v>520</v>
      </c>
      <c r="F48" s="85">
        <v>75766</v>
      </c>
      <c r="G48" s="29">
        <v>22.89</v>
      </c>
      <c r="H48" s="29" t="s">
        <v>866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45044</v>
      </c>
      <c r="B49" s="29" t="s">
        <v>1021</v>
      </c>
      <c r="C49" s="28" t="s">
        <v>1022</v>
      </c>
      <c r="D49" s="28" t="s">
        <v>1138</v>
      </c>
      <c r="E49" s="28" t="s">
        <v>520</v>
      </c>
      <c r="F49" s="85">
        <v>125000</v>
      </c>
      <c r="G49" s="29">
        <v>245.03</v>
      </c>
      <c r="H49" s="29" t="s">
        <v>866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45044</v>
      </c>
      <c r="B50" s="29" t="s">
        <v>1021</v>
      </c>
      <c r="C50" s="28" t="s">
        <v>1022</v>
      </c>
      <c r="D50" s="28" t="s">
        <v>1139</v>
      </c>
      <c r="E50" s="28" t="s">
        <v>520</v>
      </c>
      <c r="F50" s="85">
        <v>84942</v>
      </c>
      <c r="G50" s="29">
        <v>274.26</v>
      </c>
      <c r="H50" s="29" t="s">
        <v>866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45044</v>
      </c>
      <c r="B51" s="29" t="s">
        <v>1021</v>
      </c>
      <c r="C51" s="28" t="s">
        <v>1022</v>
      </c>
      <c r="D51" s="28" t="s">
        <v>1140</v>
      </c>
      <c r="E51" s="28" t="s">
        <v>520</v>
      </c>
      <c r="F51" s="85">
        <v>64925</v>
      </c>
      <c r="G51" s="29">
        <v>263.68</v>
      </c>
      <c r="H51" s="29" t="s">
        <v>866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45044</v>
      </c>
      <c r="B52" s="29" t="s">
        <v>1141</v>
      </c>
      <c r="C52" s="28" t="s">
        <v>1142</v>
      </c>
      <c r="D52" s="28" t="s">
        <v>1143</v>
      </c>
      <c r="E52" s="28" t="s">
        <v>521</v>
      </c>
      <c r="F52" s="85">
        <v>414416</v>
      </c>
      <c r="G52" s="29">
        <v>2.7</v>
      </c>
      <c r="H52" s="29" t="s">
        <v>866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45044</v>
      </c>
      <c r="B53" s="29" t="s">
        <v>1119</v>
      </c>
      <c r="C53" s="28" t="s">
        <v>1120</v>
      </c>
      <c r="D53" s="28" t="s">
        <v>1121</v>
      </c>
      <c r="E53" s="28" t="s">
        <v>521</v>
      </c>
      <c r="F53" s="85">
        <v>196738</v>
      </c>
      <c r="G53" s="29">
        <v>456.23</v>
      </c>
      <c r="H53" s="29" t="s">
        <v>866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45044</v>
      </c>
      <c r="B54" s="29" t="s">
        <v>1125</v>
      </c>
      <c r="C54" s="28" t="s">
        <v>1126</v>
      </c>
      <c r="D54" s="28" t="s">
        <v>1044</v>
      </c>
      <c r="E54" s="28" t="s">
        <v>521</v>
      </c>
      <c r="F54" s="85">
        <v>335325</v>
      </c>
      <c r="G54" s="29">
        <v>11.65</v>
      </c>
      <c r="H54" s="29" t="s">
        <v>866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45044</v>
      </c>
      <c r="B55" s="29" t="s">
        <v>1125</v>
      </c>
      <c r="C55" s="28" t="s">
        <v>1126</v>
      </c>
      <c r="D55" s="28" t="s">
        <v>1144</v>
      </c>
      <c r="E55" s="28" t="s">
        <v>521</v>
      </c>
      <c r="F55" s="85">
        <v>335000</v>
      </c>
      <c r="G55" s="29">
        <v>11.6</v>
      </c>
      <c r="H55" s="29" t="s">
        <v>866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45044</v>
      </c>
      <c r="B56" s="29" t="s">
        <v>1052</v>
      </c>
      <c r="C56" s="28" t="s">
        <v>1053</v>
      </c>
      <c r="D56" s="28" t="s">
        <v>1054</v>
      </c>
      <c r="E56" s="28" t="s">
        <v>521</v>
      </c>
      <c r="F56" s="85">
        <v>690361</v>
      </c>
      <c r="G56" s="29">
        <v>16.2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45044</v>
      </c>
      <c r="B57" s="29" t="s">
        <v>1127</v>
      </c>
      <c r="C57" s="28" t="s">
        <v>1128</v>
      </c>
      <c r="D57" s="28" t="s">
        <v>995</v>
      </c>
      <c r="E57" s="28" t="s">
        <v>521</v>
      </c>
      <c r="F57" s="85">
        <v>105255</v>
      </c>
      <c r="G57" s="29">
        <v>15.41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45044</v>
      </c>
      <c r="B58" s="29" t="s">
        <v>447</v>
      </c>
      <c r="C58" s="28" t="s">
        <v>1129</v>
      </c>
      <c r="D58" s="28" t="s">
        <v>1130</v>
      </c>
      <c r="E58" s="28" t="s">
        <v>521</v>
      </c>
      <c r="F58" s="85">
        <v>11241095</v>
      </c>
      <c r="G58" s="29">
        <v>108.42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45044</v>
      </c>
      <c r="B59" s="29" t="s">
        <v>1145</v>
      </c>
      <c r="C59" s="28" t="s">
        <v>1146</v>
      </c>
      <c r="D59" s="28" t="s">
        <v>1147</v>
      </c>
      <c r="E59" s="28" t="s">
        <v>521</v>
      </c>
      <c r="F59" s="85">
        <v>20140</v>
      </c>
      <c r="G59" s="29">
        <v>26.88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45044</v>
      </c>
      <c r="B60" s="29" t="s">
        <v>1131</v>
      </c>
      <c r="C60" s="28" t="s">
        <v>1132</v>
      </c>
      <c r="D60" s="28" t="s">
        <v>1020</v>
      </c>
      <c r="E60" s="28" t="s">
        <v>521</v>
      </c>
      <c r="F60" s="85">
        <v>10000</v>
      </c>
      <c r="G60" s="29">
        <v>98.8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45044</v>
      </c>
      <c r="B61" s="29" t="s">
        <v>1148</v>
      </c>
      <c r="C61" s="28" t="s">
        <v>1149</v>
      </c>
      <c r="D61" s="28" t="s">
        <v>1150</v>
      </c>
      <c r="E61" s="28" t="s">
        <v>521</v>
      </c>
      <c r="F61" s="85">
        <v>49500</v>
      </c>
      <c r="G61" s="29">
        <v>170.14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45044</v>
      </c>
      <c r="B62" s="29" t="s">
        <v>1050</v>
      </c>
      <c r="C62" s="28" t="s">
        <v>1051</v>
      </c>
      <c r="D62" s="28" t="s">
        <v>1137</v>
      </c>
      <c r="E62" s="28" t="s">
        <v>521</v>
      </c>
      <c r="F62" s="85">
        <v>85766</v>
      </c>
      <c r="G62" s="29">
        <v>22.68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45044</v>
      </c>
      <c r="B63" s="29" t="s">
        <v>1021</v>
      </c>
      <c r="C63" s="28" t="s">
        <v>1022</v>
      </c>
      <c r="D63" s="28" t="s">
        <v>1139</v>
      </c>
      <c r="E63" s="28" t="s">
        <v>521</v>
      </c>
      <c r="F63" s="85">
        <v>84942</v>
      </c>
      <c r="G63" s="29">
        <v>270.26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45044</v>
      </c>
      <c r="B64" s="29" t="s">
        <v>1021</v>
      </c>
      <c r="C64" s="28" t="s">
        <v>1022</v>
      </c>
      <c r="D64" s="28" t="s">
        <v>1140</v>
      </c>
      <c r="E64" s="28" t="s">
        <v>521</v>
      </c>
      <c r="F64" s="85">
        <v>64925</v>
      </c>
      <c r="G64" s="29">
        <v>256.75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/>
      <c r="B65" s="29"/>
      <c r="C65" s="28"/>
      <c r="D65" s="28"/>
      <c r="E65" s="28"/>
      <c r="F65" s="85"/>
      <c r="G65" s="29"/>
      <c r="H65" s="29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/>
      <c r="B66" s="29"/>
      <c r="C66" s="28"/>
      <c r="D66" s="28"/>
      <c r="E66" s="28"/>
      <c r="F66" s="85"/>
      <c r="G66" s="29"/>
      <c r="H66" s="29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/>
      <c r="B67" s="29"/>
      <c r="C67" s="28"/>
      <c r="D67" s="28"/>
      <c r="E67" s="28"/>
      <c r="F67" s="85"/>
      <c r="G67" s="29"/>
      <c r="H67" s="29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/>
      <c r="B68" s="29"/>
      <c r="C68" s="28"/>
      <c r="D68" s="28"/>
      <c r="E68" s="28"/>
      <c r="F68" s="85"/>
      <c r="G68" s="29"/>
      <c r="H68" s="29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/>
      <c r="B69" s="29"/>
      <c r="C69" s="28"/>
      <c r="D69" s="28"/>
      <c r="E69" s="28"/>
      <c r="F69" s="85"/>
      <c r="G69" s="29"/>
      <c r="H69" s="29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/>
      <c r="B70" s="29"/>
      <c r="C70" s="28"/>
      <c r="D70" s="28"/>
      <c r="E70" s="28"/>
      <c r="F70" s="85"/>
      <c r="G70" s="29"/>
      <c r="H70" s="29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/>
      <c r="B71" s="29"/>
      <c r="C71" s="28"/>
      <c r="D71" s="28"/>
      <c r="E71" s="28"/>
      <c r="F71" s="85"/>
      <c r="G71" s="29"/>
      <c r="H71" s="29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/>
      <c r="B72" s="29"/>
      <c r="C72" s="28"/>
      <c r="D72" s="28"/>
      <c r="E72" s="28"/>
      <c r="F72" s="85"/>
      <c r="G72" s="29"/>
      <c r="H72" s="29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/>
      <c r="B73" s="29"/>
      <c r="C73" s="28"/>
      <c r="D73" s="28"/>
      <c r="E73" s="28"/>
      <c r="F73" s="85"/>
      <c r="G73" s="29"/>
      <c r="H73" s="29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/>
      <c r="B74" s="29"/>
      <c r="C74" s="28"/>
      <c r="D74" s="28"/>
      <c r="E74" s="28"/>
      <c r="F74" s="85"/>
      <c r="G74" s="29"/>
      <c r="H74" s="29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/>
      <c r="B75" s="29"/>
      <c r="C75" s="28"/>
      <c r="D75" s="28"/>
      <c r="E75" s="28"/>
      <c r="F75" s="85"/>
      <c r="G75" s="29"/>
      <c r="H75" s="29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/>
      <c r="B76" s="29"/>
      <c r="C76" s="28"/>
      <c r="D76" s="28"/>
      <c r="E76" s="28"/>
      <c r="F76" s="85"/>
      <c r="G76" s="29"/>
      <c r="H76" s="29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/>
      <c r="B77" s="29"/>
      <c r="C77" s="28"/>
      <c r="D77" s="28"/>
      <c r="E77" s="28"/>
      <c r="F77" s="85"/>
      <c r="G77" s="29"/>
      <c r="H77" s="29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/>
      <c r="B78" s="29"/>
      <c r="C78" s="28"/>
      <c r="D78" s="28"/>
      <c r="E78" s="28"/>
      <c r="F78" s="85"/>
      <c r="G78" s="29"/>
      <c r="H78" s="29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/>
      <c r="B79" s="29"/>
      <c r="C79" s="28"/>
      <c r="D79" s="28"/>
      <c r="E79" s="28"/>
      <c r="F79" s="85"/>
      <c r="G79" s="29"/>
      <c r="H79" s="29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/>
      <c r="B80" s="29"/>
      <c r="C80" s="28"/>
      <c r="D80" s="28"/>
      <c r="E80" s="28"/>
      <c r="F80" s="85"/>
      <c r="G80" s="29"/>
      <c r="H80" s="29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/>
      <c r="B81" s="29"/>
      <c r="C81" s="28"/>
      <c r="D81" s="28"/>
      <c r="E81" s="28"/>
      <c r="F81" s="85"/>
      <c r="G81" s="29"/>
      <c r="H81" s="29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/>
      <c r="B82" s="29"/>
      <c r="C82" s="28"/>
      <c r="D82" s="28"/>
      <c r="E82" s="28"/>
      <c r="F82" s="85"/>
      <c r="G82" s="29"/>
      <c r="H82" s="29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350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5"/>
  <sheetViews>
    <sheetView zoomScale="85" zoomScaleNormal="85" workbookViewId="0">
      <selection activeCell="J55" sqref="J5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44958</v>
      </c>
      <c r="C10" s="289"/>
      <c r="D10" s="290" t="s">
        <v>61</v>
      </c>
      <c r="E10" s="291" t="s">
        <v>565</v>
      </c>
      <c r="F10" s="274">
        <v>837.5</v>
      </c>
      <c r="G10" s="274">
        <v>790</v>
      </c>
      <c r="H10" s="274">
        <v>886.5</v>
      </c>
      <c r="I10" s="292" t="s">
        <v>870</v>
      </c>
      <c r="J10" s="272" t="s">
        <v>840</v>
      </c>
      <c r="K10" s="272">
        <f t="shared" ref="K10" si="0">H10-F10</f>
        <v>49</v>
      </c>
      <c r="L10" s="293">
        <f t="shared" ref="L10" si="1">(F10*-0.7)/100</f>
        <v>-5.8624999999999998</v>
      </c>
      <c r="M10" s="294">
        <f t="shared" ref="M10" si="2">(K10+L10)/F10</f>
        <v>5.1507462686567168E-2</v>
      </c>
      <c r="N10" s="272" t="s">
        <v>535</v>
      </c>
      <c r="O10" s="295">
        <v>45041</v>
      </c>
      <c r="P10" s="293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98">
        <v>2</v>
      </c>
      <c r="B11" s="382">
        <v>44981</v>
      </c>
      <c r="C11" s="299"/>
      <c r="D11" s="300" t="s">
        <v>175</v>
      </c>
      <c r="E11" s="301" t="s">
        <v>565</v>
      </c>
      <c r="F11" s="298">
        <v>3060</v>
      </c>
      <c r="G11" s="298">
        <v>2890</v>
      </c>
      <c r="H11" s="298">
        <v>3340</v>
      </c>
      <c r="I11" s="302" t="s">
        <v>868</v>
      </c>
      <c r="J11" s="272" t="s">
        <v>1055</v>
      </c>
      <c r="K11" s="272">
        <f t="shared" ref="K11" si="3">H11-F11</f>
        <v>280</v>
      </c>
      <c r="L11" s="293">
        <f t="shared" ref="L11" si="4">(F11*-0.7)/100</f>
        <v>-21.42</v>
      </c>
      <c r="M11" s="294">
        <f t="shared" ref="M11" si="5">(K11+L11)/F11</f>
        <v>8.4503267973856197E-2</v>
      </c>
      <c r="N11" s="272" t="s">
        <v>535</v>
      </c>
      <c r="O11" s="295">
        <v>45044</v>
      </c>
      <c r="P11" s="293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98">
        <v>3</v>
      </c>
      <c r="B12" s="288">
        <v>44986</v>
      </c>
      <c r="C12" s="299"/>
      <c r="D12" s="300" t="s">
        <v>453</v>
      </c>
      <c r="E12" s="301" t="s">
        <v>565</v>
      </c>
      <c r="F12" s="298">
        <v>167.25</v>
      </c>
      <c r="G12" s="298">
        <v>158</v>
      </c>
      <c r="H12" s="298">
        <v>176</v>
      </c>
      <c r="I12" s="302" t="s">
        <v>871</v>
      </c>
      <c r="J12" s="272" t="s">
        <v>914</v>
      </c>
      <c r="K12" s="272">
        <f t="shared" ref="K12:K13" si="6">H12-F12</f>
        <v>8.75</v>
      </c>
      <c r="L12" s="293">
        <f t="shared" ref="L12:L13" si="7">(F12*-0.7)/100</f>
        <v>-1.17075</v>
      </c>
      <c r="M12" s="294">
        <f t="shared" ref="M12:M13" si="8">(K12+L12)/F12</f>
        <v>4.5316890881913305E-2</v>
      </c>
      <c r="N12" s="287" t="s">
        <v>535</v>
      </c>
      <c r="O12" s="327">
        <v>45026</v>
      </c>
      <c r="P12" s="303"/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8">
        <v>4</v>
      </c>
      <c r="B13" s="288">
        <v>44999</v>
      </c>
      <c r="C13" s="299"/>
      <c r="D13" s="300" t="s">
        <v>271</v>
      </c>
      <c r="E13" s="301" t="s">
        <v>565</v>
      </c>
      <c r="F13" s="298">
        <v>5675</v>
      </c>
      <c r="G13" s="298">
        <v>5340</v>
      </c>
      <c r="H13" s="298">
        <v>6010</v>
      </c>
      <c r="I13" s="302" t="s">
        <v>875</v>
      </c>
      <c r="J13" s="272" t="s">
        <v>915</v>
      </c>
      <c r="K13" s="272">
        <f t="shared" si="6"/>
        <v>335</v>
      </c>
      <c r="L13" s="293">
        <f t="shared" si="7"/>
        <v>-39.724999999999994</v>
      </c>
      <c r="M13" s="294">
        <f t="shared" si="8"/>
        <v>5.2030837004405285E-2</v>
      </c>
      <c r="N13" s="287" t="s">
        <v>535</v>
      </c>
      <c r="O13" s="327">
        <v>45026</v>
      </c>
      <c r="P13" s="303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8">
        <v>5</v>
      </c>
      <c r="B14" s="288">
        <v>45001</v>
      </c>
      <c r="C14" s="299"/>
      <c r="D14" s="300" t="s">
        <v>82</v>
      </c>
      <c r="E14" s="301" t="s">
        <v>565</v>
      </c>
      <c r="F14" s="298">
        <v>280.5</v>
      </c>
      <c r="G14" s="298">
        <v>255</v>
      </c>
      <c r="H14" s="298">
        <v>297</v>
      </c>
      <c r="I14" s="302" t="s">
        <v>766</v>
      </c>
      <c r="J14" s="272" t="s">
        <v>930</v>
      </c>
      <c r="K14" s="272">
        <f t="shared" ref="K14" si="9">H14-F14</f>
        <v>16.5</v>
      </c>
      <c r="L14" s="293">
        <f t="shared" ref="L14" si="10">(F14*-0.7)/100</f>
        <v>-1.9635</v>
      </c>
      <c r="M14" s="294">
        <f t="shared" ref="M14" si="11">(K14+L14)/F14</f>
        <v>5.1823529411764706E-2</v>
      </c>
      <c r="N14" s="287" t="s">
        <v>535</v>
      </c>
      <c r="O14" s="327">
        <v>45033</v>
      </c>
      <c r="P14" s="30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8">
        <v>6</v>
      </c>
      <c r="B15" s="288">
        <v>45013</v>
      </c>
      <c r="C15" s="299"/>
      <c r="D15" s="300" t="s">
        <v>362</v>
      </c>
      <c r="E15" s="301" t="s">
        <v>565</v>
      </c>
      <c r="F15" s="298">
        <v>2905</v>
      </c>
      <c r="G15" s="298">
        <v>2690</v>
      </c>
      <c r="H15" s="298">
        <v>3080</v>
      </c>
      <c r="I15" s="302" t="s">
        <v>889</v>
      </c>
      <c r="J15" s="272" t="s">
        <v>891</v>
      </c>
      <c r="K15" s="272">
        <f t="shared" ref="K15" si="12">H15-F15</f>
        <v>175</v>
      </c>
      <c r="L15" s="293">
        <f t="shared" ref="L15" si="13">(F15*-0.7)/100</f>
        <v>-20.334999999999997</v>
      </c>
      <c r="M15" s="294">
        <f t="shared" ref="M15" si="14">(K15+L15)/F15</f>
        <v>5.3240963855421687E-2</v>
      </c>
      <c r="N15" s="287" t="s">
        <v>535</v>
      </c>
      <c r="O15" s="327">
        <v>45019</v>
      </c>
      <c r="P15" s="303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8">
        <v>7</v>
      </c>
      <c r="B16" s="288">
        <v>45016</v>
      </c>
      <c r="C16" s="299"/>
      <c r="D16" s="300" t="s">
        <v>118</v>
      </c>
      <c r="E16" s="301" t="s">
        <v>565</v>
      </c>
      <c r="F16" s="298">
        <v>2325</v>
      </c>
      <c r="G16" s="298">
        <v>2150</v>
      </c>
      <c r="H16" s="298">
        <v>2460</v>
      </c>
      <c r="I16" s="302" t="s">
        <v>890</v>
      </c>
      <c r="J16" s="272" t="s">
        <v>913</v>
      </c>
      <c r="K16" s="272">
        <f t="shared" ref="K16" si="15">H16-F16</f>
        <v>135</v>
      </c>
      <c r="L16" s="293">
        <f t="shared" ref="L16" si="16">(F16*-0.7)/100</f>
        <v>-16.274999999999999</v>
      </c>
      <c r="M16" s="294">
        <f t="shared" ref="M16" si="17">(K16+L16)/F16</f>
        <v>5.1064516129032254E-2</v>
      </c>
      <c r="N16" s="287" t="s">
        <v>535</v>
      </c>
      <c r="O16" s="327">
        <v>45026</v>
      </c>
      <c r="P16" s="303"/>
      <c r="Q16" s="197"/>
      <c r="R16" s="197" t="s">
        <v>799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45027</v>
      </c>
      <c r="C17" s="248"/>
      <c r="D17" s="249" t="s">
        <v>856</v>
      </c>
      <c r="E17" s="250" t="s">
        <v>565</v>
      </c>
      <c r="F17" s="243" t="s">
        <v>922</v>
      </c>
      <c r="G17" s="243">
        <v>425</v>
      </c>
      <c r="H17" s="243"/>
      <c r="I17" s="251" t="s">
        <v>923</v>
      </c>
      <c r="J17" s="244" t="s">
        <v>538</v>
      </c>
      <c r="K17" s="244"/>
      <c r="L17" s="245"/>
      <c r="M17" s="246"/>
      <c r="N17" s="244"/>
      <c r="O17" s="247"/>
      <c r="P17" s="245">
        <f>VLOOKUP(D17,'MidCap Intra'!B27:C527,2,0)</f>
        <v>464.1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3">
        <v>9</v>
      </c>
      <c r="B18" s="242">
        <v>45028</v>
      </c>
      <c r="C18" s="248"/>
      <c r="D18" s="249" t="s">
        <v>468</v>
      </c>
      <c r="E18" s="250" t="s">
        <v>565</v>
      </c>
      <c r="F18" s="243" t="s">
        <v>932</v>
      </c>
      <c r="G18" s="243">
        <v>377</v>
      </c>
      <c r="H18" s="243"/>
      <c r="I18" s="251" t="s">
        <v>933</v>
      </c>
      <c r="J18" s="244" t="s">
        <v>538</v>
      </c>
      <c r="K18" s="244"/>
      <c r="L18" s="245"/>
      <c r="M18" s="246"/>
      <c r="N18" s="244"/>
      <c r="O18" s="247"/>
      <c r="P18" s="245">
        <f>VLOOKUP(D18,'MidCap Intra'!B28:C528,2,0)</f>
        <v>412.6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45033</v>
      </c>
      <c r="C19" s="248"/>
      <c r="D19" s="249" t="s">
        <v>453</v>
      </c>
      <c r="E19" s="250" t="s">
        <v>565</v>
      </c>
      <c r="F19" s="243" t="s">
        <v>949</v>
      </c>
      <c r="G19" s="243">
        <v>158</v>
      </c>
      <c r="H19" s="243"/>
      <c r="I19" s="251" t="s">
        <v>950</v>
      </c>
      <c r="J19" s="244" t="s">
        <v>538</v>
      </c>
      <c r="K19" s="244"/>
      <c r="L19" s="245"/>
      <c r="M19" s="246"/>
      <c r="N19" s="244"/>
      <c r="O19" s="247"/>
      <c r="P19" s="245">
        <f>VLOOKUP(D19,'MidCap Intra'!B29:C529,2,0)</f>
        <v>168.4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3">
        <v>11</v>
      </c>
      <c r="B20" s="242">
        <v>45033</v>
      </c>
      <c r="C20" s="248"/>
      <c r="D20" s="249" t="s">
        <v>113</v>
      </c>
      <c r="E20" s="250" t="s">
        <v>565</v>
      </c>
      <c r="F20" s="243" t="s">
        <v>951</v>
      </c>
      <c r="G20" s="243">
        <v>945</v>
      </c>
      <c r="H20" s="243"/>
      <c r="I20" s="251" t="s">
        <v>952</v>
      </c>
      <c r="J20" s="244" t="s">
        <v>538</v>
      </c>
      <c r="K20" s="244"/>
      <c r="L20" s="245"/>
      <c r="M20" s="246"/>
      <c r="N20" s="244"/>
      <c r="O20" s="247"/>
      <c r="P20" s="245">
        <f>VLOOKUP(D20,'MidCap Intra'!B30:C530,2,0)</f>
        <v>1064.0999999999999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3">
        <v>12</v>
      </c>
      <c r="B21" s="242">
        <v>45033</v>
      </c>
      <c r="C21" s="248"/>
      <c r="D21" s="249" t="s">
        <v>955</v>
      </c>
      <c r="E21" s="250" t="s">
        <v>565</v>
      </c>
      <c r="F21" s="243" t="s">
        <v>953</v>
      </c>
      <c r="G21" s="243">
        <v>233</v>
      </c>
      <c r="H21" s="243"/>
      <c r="I21" s="251" t="s">
        <v>954</v>
      </c>
      <c r="J21" s="244" t="s">
        <v>538</v>
      </c>
      <c r="K21" s="244"/>
      <c r="L21" s="245"/>
      <c r="M21" s="246"/>
      <c r="N21" s="244"/>
      <c r="O21" s="247"/>
      <c r="P21" s="245"/>
      <c r="Q21" s="197"/>
      <c r="R21" s="197" t="s">
        <v>799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98">
        <v>13</v>
      </c>
      <c r="B22" s="288">
        <v>45037</v>
      </c>
      <c r="C22" s="299"/>
      <c r="D22" s="300" t="s">
        <v>87</v>
      </c>
      <c r="E22" s="301" t="s">
        <v>565</v>
      </c>
      <c r="F22" s="298">
        <v>3815</v>
      </c>
      <c r="G22" s="298">
        <v>3580</v>
      </c>
      <c r="H22" s="298">
        <v>4010</v>
      </c>
      <c r="I22" s="302" t="s">
        <v>982</v>
      </c>
      <c r="J22" s="272" t="s">
        <v>1023</v>
      </c>
      <c r="K22" s="272">
        <f t="shared" ref="K22" si="18">H22-F22</f>
        <v>195</v>
      </c>
      <c r="L22" s="293">
        <f t="shared" ref="L22" si="19">(F22*-0.7)/100</f>
        <v>-26.704999999999998</v>
      </c>
      <c r="M22" s="294">
        <f t="shared" ref="M22" si="20">(K22+L22)/F22</f>
        <v>4.4114023591087813E-2</v>
      </c>
      <c r="N22" s="287" t="s">
        <v>535</v>
      </c>
      <c r="O22" s="327">
        <v>45043</v>
      </c>
      <c r="P22" s="303"/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3">
        <v>14</v>
      </c>
      <c r="B23" s="242">
        <v>45040</v>
      </c>
      <c r="C23" s="248"/>
      <c r="D23" s="249" t="s">
        <v>75</v>
      </c>
      <c r="E23" s="250" t="s">
        <v>565</v>
      </c>
      <c r="F23" s="243" t="s">
        <v>1011</v>
      </c>
      <c r="G23" s="243">
        <v>735</v>
      </c>
      <c r="H23" s="243"/>
      <c r="I23" s="251" t="s">
        <v>1012</v>
      </c>
      <c r="J23" s="244" t="s">
        <v>538</v>
      </c>
      <c r="K23" s="244"/>
      <c r="L23" s="245"/>
      <c r="M23" s="246"/>
      <c r="N23" s="244"/>
      <c r="O23" s="247"/>
      <c r="P23" s="245">
        <f>VLOOKUP(D23,'MidCap Intra'!B33:C533,2,0)</f>
        <v>799.3</v>
      </c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3">
        <v>15</v>
      </c>
      <c r="B24" s="242">
        <v>45041</v>
      </c>
      <c r="C24" s="248"/>
      <c r="D24" s="249" t="s">
        <v>780</v>
      </c>
      <c r="E24" s="250" t="s">
        <v>565</v>
      </c>
      <c r="F24" s="243" t="s">
        <v>996</v>
      </c>
      <c r="G24" s="243">
        <v>1550</v>
      </c>
      <c r="H24" s="243"/>
      <c r="I24" s="251" t="s">
        <v>997</v>
      </c>
      <c r="J24" s="244" t="s">
        <v>538</v>
      </c>
      <c r="K24" s="244"/>
      <c r="L24" s="245"/>
      <c r="M24" s="246"/>
      <c r="N24" s="244"/>
      <c r="O24" s="247"/>
      <c r="P24" s="245">
        <f>VLOOKUP(D24,'MidCap Intra'!B34:C534,2,0)</f>
        <v>1720.85</v>
      </c>
      <c r="Q24" s="197"/>
      <c r="R24" s="197" t="s">
        <v>536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3">
        <v>16</v>
      </c>
      <c r="B25" s="242">
        <v>45044</v>
      </c>
      <c r="C25" s="248"/>
      <c r="D25" s="249" t="s">
        <v>363</v>
      </c>
      <c r="E25" s="250" t="s">
        <v>565</v>
      </c>
      <c r="F25" s="243" t="s">
        <v>1081</v>
      </c>
      <c r="G25" s="243">
        <v>530</v>
      </c>
      <c r="H25" s="243"/>
      <c r="I25" s="251" t="s">
        <v>1082</v>
      </c>
      <c r="J25" s="244" t="s">
        <v>538</v>
      </c>
      <c r="K25" s="244"/>
      <c r="L25" s="245"/>
      <c r="M25" s="246"/>
      <c r="N25" s="244"/>
      <c r="O25" s="247"/>
      <c r="P25" s="245">
        <f>VLOOKUP(D25,'MidCap Intra'!B35:C535,2,0)</f>
        <v>588.5</v>
      </c>
      <c r="Q25" s="197"/>
      <c r="R25" s="197" t="s">
        <v>536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3"/>
      <c r="B26" s="216"/>
      <c r="C26" s="216"/>
      <c r="D26" s="216"/>
      <c r="E26" s="216"/>
      <c r="F26" s="216"/>
      <c r="G26" s="216"/>
      <c r="H26" s="216"/>
      <c r="I26" s="216"/>
      <c r="J26" s="216"/>
      <c r="K26" s="225"/>
      <c r="L26" s="245"/>
      <c r="M26" s="246"/>
      <c r="N26" s="244"/>
      <c r="O26" s="247"/>
      <c r="P26" s="245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4" t="s">
        <v>16</v>
      </c>
      <c r="B34" s="264" t="s">
        <v>512</v>
      </c>
      <c r="C34" s="264"/>
      <c r="D34" s="227" t="s">
        <v>523</v>
      </c>
      <c r="E34" s="264" t="s">
        <v>524</v>
      </c>
      <c r="F34" s="264" t="s">
        <v>525</v>
      </c>
      <c r="G34" s="264" t="s">
        <v>545</v>
      </c>
      <c r="H34" s="264" t="s">
        <v>527</v>
      </c>
      <c r="I34" s="264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7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267" customFormat="1" ht="13.5" customHeight="1">
      <c r="A35" s="274">
        <v>1</v>
      </c>
      <c r="B35" s="273">
        <v>45000</v>
      </c>
      <c r="C35" s="289"/>
      <c r="D35" s="290" t="s">
        <v>148</v>
      </c>
      <c r="E35" s="291" t="s">
        <v>537</v>
      </c>
      <c r="F35" s="274">
        <v>1165</v>
      </c>
      <c r="G35" s="274">
        <v>1137</v>
      </c>
      <c r="H35" s="274">
        <v>1190</v>
      </c>
      <c r="I35" s="292" t="s">
        <v>876</v>
      </c>
      <c r="J35" s="272" t="s">
        <v>556</v>
      </c>
      <c r="K35" s="272">
        <f t="shared" ref="K35" si="21">H35-F35</f>
        <v>25</v>
      </c>
      <c r="L35" s="293">
        <f t="shared" ref="L35" si="22">(F35*-0.7)/100</f>
        <v>-8.1549999999999994</v>
      </c>
      <c r="M35" s="294">
        <f t="shared" ref="M35" si="23">(K35+L35)/F35</f>
        <v>1.4459227467811158E-2</v>
      </c>
      <c r="N35" s="272" t="s">
        <v>535</v>
      </c>
      <c r="O35" s="327">
        <v>45026</v>
      </c>
      <c r="P35" s="265"/>
      <c r="Q35" s="198"/>
      <c r="R35" s="226" t="s">
        <v>536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74">
        <v>2</v>
      </c>
      <c r="B36" s="273">
        <v>45006</v>
      </c>
      <c r="C36" s="289"/>
      <c r="D36" s="290" t="s">
        <v>186</v>
      </c>
      <c r="E36" s="291" t="s">
        <v>537</v>
      </c>
      <c r="F36" s="274">
        <v>518.5</v>
      </c>
      <c r="G36" s="274">
        <v>505</v>
      </c>
      <c r="H36" s="274">
        <v>531.5</v>
      </c>
      <c r="I36" s="292" t="s">
        <v>882</v>
      </c>
      <c r="J36" s="272" t="s">
        <v>905</v>
      </c>
      <c r="K36" s="272">
        <f t="shared" ref="K36" si="24">H36-F36</f>
        <v>13</v>
      </c>
      <c r="L36" s="293">
        <f t="shared" ref="L36" si="25">(F36*-0.7)/100</f>
        <v>-3.6294999999999997</v>
      </c>
      <c r="M36" s="294">
        <f t="shared" ref="M36" si="26">(K36+L36)/F36</f>
        <v>1.8072324011571841E-2</v>
      </c>
      <c r="N36" s="287" t="s">
        <v>535</v>
      </c>
      <c r="O36" s="327">
        <v>45023</v>
      </c>
      <c r="P36" s="265"/>
      <c r="Q36" s="198"/>
      <c r="R36" s="226" t="s">
        <v>536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3</v>
      </c>
      <c r="B37" s="288">
        <v>45013</v>
      </c>
      <c r="C37" s="289"/>
      <c r="D37" s="290" t="s">
        <v>153</v>
      </c>
      <c r="E37" s="291" t="s">
        <v>537</v>
      </c>
      <c r="F37" s="274">
        <v>748</v>
      </c>
      <c r="G37" s="274">
        <v>725</v>
      </c>
      <c r="H37" s="274">
        <v>764.5</v>
      </c>
      <c r="I37" s="292" t="s">
        <v>867</v>
      </c>
      <c r="J37" s="272" t="s">
        <v>930</v>
      </c>
      <c r="K37" s="272">
        <f t="shared" ref="K37" si="27">H37-F37</f>
        <v>16.5</v>
      </c>
      <c r="L37" s="293">
        <f t="shared" ref="L37" si="28">(F37*-0.7)/100</f>
        <v>-5.2360000000000007</v>
      </c>
      <c r="M37" s="294">
        <f t="shared" ref="M37" si="29">(K37+L37)/F37</f>
        <v>1.5058823529411763E-2</v>
      </c>
      <c r="N37" s="287" t="s">
        <v>535</v>
      </c>
      <c r="O37" s="327">
        <v>45028</v>
      </c>
      <c r="P37" s="265"/>
      <c r="Q37" s="198"/>
      <c r="R37" s="226" t="s">
        <v>536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96">
        <v>4</v>
      </c>
      <c r="B38" s="325">
        <v>45013</v>
      </c>
      <c r="C38" s="305"/>
      <c r="D38" s="306" t="s">
        <v>256</v>
      </c>
      <c r="E38" s="307" t="s">
        <v>537</v>
      </c>
      <c r="F38" s="296">
        <v>268</v>
      </c>
      <c r="G38" s="296">
        <v>262</v>
      </c>
      <c r="H38" s="296">
        <v>261</v>
      </c>
      <c r="I38" s="308" t="s">
        <v>888</v>
      </c>
      <c r="J38" s="297" t="s">
        <v>886</v>
      </c>
      <c r="K38" s="297">
        <f t="shared" ref="K38:K39" si="30">H38-F38</f>
        <v>-7</v>
      </c>
      <c r="L38" s="309">
        <f t="shared" ref="L38" si="31">(F38*-0.7)/100</f>
        <v>-1.8759999999999999</v>
      </c>
      <c r="M38" s="310">
        <f t="shared" ref="M38:M39" si="32">(K38+L38)/F38</f>
        <v>-3.3119402985074625E-2</v>
      </c>
      <c r="N38" s="326" t="s">
        <v>547</v>
      </c>
      <c r="O38" s="328">
        <v>45019</v>
      </c>
      <c r="P38" s="265"/>
      <c r="Q38" s="198"/>
      <c r="R38" s="226" t="s">
        <v>799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5</v>
      </c>
      <c r="B39" s="288">
        <v>45019</v>
      </c>
      <c r="C39" s="289"/>
      <c r="D39" s="290" t="s">
        <v>48</v>
      </c>
      <c r="E39" s="291" t="s">
        <v>537</v>
      </c>
      <c r="F39" s="274">
        <v>3365</v>
      </c>
      <c r="G39" s="274">
        <v>3270</v>
      </c>
      <c r="H39" s="274">
        <v>3400</v>
      </c>
      <c r="I39" s="292" t="s">
        <v>892</v>
      </c>
      <c r="J39" s="272" t="s">
        <v>893</v>
      </c>
      <c r="K39" s="272">
        <f t="shared" si="30"/>
        <v>35</v>
      </c>
      <c r="L39" s="293">
        <f>(F39*-0.07)/100</f>
        <v>-2.3555000000000001</v>
      </c>
      <c r="M39" s="294">
        <f t="shared" si="32"/>
        <v>9.7011887072808323E-3</v>
      </c>
      <c r="N39" s="272" t="s">
        <v>535</v>
      </c>
      <c r="O39" s="295">
        <v>45019</v>
      </c>
      <c r="P39" s="265"/>
      <c r="Q39" s="198"/>
      <c r="R39" s="226" t="s">
        <v>536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74">
        <v>6</v>
      </c>
      <c r="B40" s="288">
        <v>45026</v>
      </c>
      <c r="C40" s="289"/>
      <c r="D40" s="290" t="s">
        <v>918</v>
      </c>
      <c r="E40" s="291" t="s">
        <v>537</v>
      </c>
      <c r="F40" s="274">
        <v>459</v>
      </c>
      <c r="G40" s="274">
        <v>445</v>
      </c>
      <c r="H40" s="274">
        <v>468</v>
      </c>
      <c r="I40" s="292" t="s">
        <v>919</v>
      </c>
      <c r="J40" s="272" t="s">
        <v>742</v>
      </c>
      <c r="K40" s="272">
        <f t="shared" ref="K40:K43" si="33">H40-F40</f>
        <v>9</v>
      </c>
      <c r="L40" s="293">
        <f>(F40*-0.07)/100</f>
        <v>-0.32130000000000003</v>
      </c>
      <c r="M40" s="294">
        <f t="shared" ref="M40:M43" si="34">(K40+L40)/F40</f>
        <v>1.8907843137254899E-2</v>
      </c>
      <c r="N40" s="272" t="s">
        <v>535</v>
      </c>
      <c r="O40" s="295">
        <v>45026</v>
      </c>
      <c r="P40" s="265"/>
      <c r="Q40" s="198"/>
      <c r="R40" s="226" t="s">
        <v>799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74">
        <v>7</v>
      </c>
      <c r="B41" s="288">
        <v>45026</v>
      </c>
      <c r="C41" s="289"/>
      <c r="D41" s="290" t="s">
        <v>920</v>
      </c>
      <c r="E41" s="291" t="s">
        <v>537</v>
      </c>
      <c r="F41" s="274">
        <v>89.5</v>
      </c>
      <c r="G41" s="274">
        <v>86</v>
      </c>
      <c r="H41" s="274">
        <v>93.5</v>
      </c>
      <c r="I41" s="292" t="s">
        <v>921</v>
      </c>
      <c r="J41" s="272" t="s">
        <v>931</v>
      </c>
      <c r="K41" s="272">
        <f t="shared" si="33"/>
        <v>4</v>
      </c>
      <c r="L41" s="293">
        <f t="shared" ref="L41:L43" si="35">(F41*-0.7)/100</f>
        <v>-0.62649999999999995</v>
      </c>
      <c r="M41" s="294">
        <f t="shared" si="34"/>
        <v>3.76927374301676E-2</v>
      </c>
      <c r="N41" s="287" t="s">
        <v>535</v>
      </c>
      <c r="O41" s="327">
        <v>45028</v>
      </c>
      <c r="P41" s="265"/>
      <c r="Q41" s="198"/>
      <c r="R41" s="226" t="s">
        <v>799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96">
        <v>8</v>
      </c>
      <c r="B42" s="325">
        <v>45029</v>
      </c>
      <c r="C42" s="305"/>
      <c r="D42" s="306" t="s">
        <v>451</v>
      </c>
      <c r="E42" s="307" t="s">
        <v>537</v>
      </c>
      <c r="F42" s="296">
        <v>108.25</v>
      </c>
      <c r="G42" s="296">
        <v>105</v>
      </c>
      <c r="H42" s="296">
        <v>105</v>
      </c>
      <c r="I42" s="308" t="s">
        <v>945</v>
      </c>
      <c r="J42" s="297" t="s">
        <v>959</v>
      </c>
      <c r="K42" s="297">
        <f t="shared" si="33"/>
        <v>-3.25</v>
      </c>
      <c r="L42" s="309">
        <f t="shared" si="35"/>
        <v>-0.75774999999999992</v>
      </c>
      <c r="M42" s="310">
        <f t="shared" si="34"/>
        <v>-3.7023094688221708E-2</v>
      </c>
      <c r="N42" s="326" t="s">
        <v>547</v>
      </c>
      <c r="O42" s="328">
        <v>45034</v>
      </c>
      <c r="P42" s="265"/>
      <c r="Q42" s="198"/>
      <c r="R42" s="226" t="s">
        <v>799</v>
      </c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267" customFormat="1" ht="13.5" customHeight="1">
      <c r="A43" s="274">
        <v>9</v>
      </c>
      <c r="B43" s="288">
        <v>45033</v>
      </c>
      <c r="C43" s="289"/>
      <c r="D43" s="290" t="s">
        <v>124</v>
      </c>
      <c r="E43" s="291" t="s">
        <v>537</v>
      </c>
      <c r="F43" s="274">
        <v>893</v>
      </c>
      <c r="G43" s="274">
        <v>865</v>
      </c>
      <c r="H43" s="274">
        <v>912.5</v>
      </c>
      <c r="I43" s="292" t="s">
        <v>956</v>
      </c>
      <c r="J43" s="272" t="s">
        <v>998</v>
      </c>
      <c r="K43" s="272">
        <f t="shared" si="33"/>
        <v>19.5</v>
      </c>
      <c r="L43" s="293">
        <f t="shared" si="35"/>
        <v>-6.2509999999999994</v>
      </c>
      <c r="M43" s="294">
        <f t="shared" si="34"/>
        <v>1.4836506159014558E-2</v>
      </c>
      <c r="N43" s="287" t="s">
        <v>535</v>
      </c>
      <c r="O43" s="327">
        <v>45041</v>
      </c>
      <c r="P43" s="265"/>
      <c r="Q43" s="198"/>
      <c r="R43" s="226" t="s">
        <v>536</v>
      </c>
      <c r="S43" s="197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</row>
    <row r="44" spans="1:38" s="267" customFormat="1" ht="13.5" customHeight="1">
      <c r="A44" s="274">
        <v>10</v>
      </c>
      <c r="B44" s="363">
        <v>45035</v>
      </c>
      <c r="C44" s="289"/>
      <c r="D44" s="290" t="s">
        <v>500</v>
      </c>
      <c r="E44" s="291" t="s">
        <v>537</v>
      </c>
      <c r="F44" s="274">
        <v>312</v>
      </c>
      <c r="G44" s="274">
        <v>303</v>
      </c>
      <c r="H44" s="274">
        <v>320</v>
      </c>
      <c r="I44" s="292" t="s">
        <v>970</v>
      </c>
      <c r="J44" s="272" t="s">
        <v>883</v>
      </c>
      <c r="K44" s="272">
        <f t="shared" ref="K44" si="36">H44-F44</f>
        <v>8</v>
      </c>
      <c r="L44" s="293">
        <f t="shared" ref="L44" si="37">(F44*-0.7)/100</f>
        <v>-2.1839999999999997</v>
      </c>
      <c r="M44" s="294">
        <f t="shared" ref="M44" si="38">(K44+L44)/F44</f>
        <v>1.8641025641025644E-2</v>
      </c>
      <c r="N44" s="287" t="s">
        <v>535</v>
      </c>
      <c r="O44" s="327">
        <v>45040</v>
      </c>
      <c r="P44" s="265"/>
      <c r="Q44" s="198"/>
      <c r="R44" s="226" t="s">
        <v>536</v>
      </c>
      <c r="S44" s="197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  <c r="AJ44" s="266"/>
      <c r="AK44" s="266"/>
      <c r="AL44" s="266"/>
    </row>
    <row r="45" spans="1:38" s="267" customFormat="1" ht="13.5" customHeight="1">
      <c r="A45" s="274">
        <v>11</v>
      </c>
      <c r="B45" s="380">
        <v>45035</v>
      </c>
      <c r="C45" s="289"/>
      <c r="D45" s="290" t="s">
        <v>153</v>
      </c>
      <c r="E45" s="291" t="s">
        <v>537</v>
      </c>
      <c r="F45" s="274">
        <v>760</v>
      </c>
      <c r="G45" s="274">
        <v>738</v>
      </c>
      <c r="H45" s="274">
        <v>780</v>
      </c>
      <c r="I45" s="292" t="s">
        <v>645</v>
      </c>
      <c r="J45" s="272" t="s">
        <v>935</v>
      </c>
      <c r="K45" s="272">
        <f t="shared" ref="K45" si="39">H45-F45</f>
        <v>20</v>
      </c>
      <c r="L45" s="293">
        <f t="shared" ref="L45" si="40">(F45*-0.7)/100</f>
        <v>-5.32</v>
      </c>
      <c r="M45" s="294">
        <f t="shared" ref="M45" si="41">(K45+L45)/F45</f>
        <v>1.931578947368421E-2</v>
      </c>
      <c r="N45" s="381" t="s">
        <v>535</v>
      </c>
      <c r="O45" s="327">
        <v>45044</v>
      </c>
      <c r="P45" s="265"/>
      <c r="Q45" s="198"/>
      <c r="R45" s="226" t="s">
        <v>536</v>
      </c>
      <c r="S45" s="197"/>
      <c r="T45" s="266"/>
      <c r="U45" s="266"/>
      <c r="V45" s="266"/>
      <c r="W45" s="266"/>
      <c r="X45" s="266"/>
      <c r="Y45" s="266"/>
      <c r="Z45" s="266"/>
      <c r="AA45" s="266"/>
      <c r="AB45" s="266"/>
      <c r="AC45" s="266"/>
      <c r="AD45" s="266"/>
      <c r="AE45" s="266"/>
      <c r="AF45" s="266"/>
      <c r="AG45" s="266"/>
      <c r="AH45" s="266"/>
      <c r="AI45" s="266"/>
      <c r="AJ45" s="266"/>
      <c r="AK45" s="266"/>
      <c r="AL45" s="266"/>
    </row>
    <row r="46" spans="1:38" s="267" customFormat="1" ht="13.5" customHeight="1">
      <c r="A46" s="274">
        <v>12</v>
      </c>
      <c r="B46" s="380">
        <v>45036</v>
      </c>
      <c r="C46" s="289"/>
      <c r="D46" s="290" t="s">
        <v>183</v>
      </c>
      <c r="E46" s="291" t="s">
        <v>537</v>
      </c>
      <c r="F46" s="274">
        <v>2333</v>
      </c>
      <c r="G46" s="274">
        <v>2270</v>
      </c>
      <c r="H46" s="274">
        <v>2395</v>
      </c>
      <c r="I46" s="292" t="s">
        <v>978</v>
      </c>
      <c r="J46" s="272" t="s">
        <v>1056</v>
      </c>
      <c r="K46" s="272">
        <f t="shared" ref="K46" si="42">H46-F46</f>
        <v>62</v>
      </c>
      <c r="L46" s="293">
        <f t="shared" ref="L46" si="43">(F46*-0.7)/100</f>
        <v>-16.331</v>
      </c>
      <c r="M46" s="294">
        <f t="shared" ref="M46" si="44">(K46+L46)/F46</f>
        <v>1.957522503214745E-2</v>
      </c>
      <c r="N46" s="381" t="s">
        <v>535</v>
      </c>
      <c r="O46" s="327">
        <v>45044</v>
      </c>
      <c r="P46" s="265"/>
      <c r="Q46" s="198"/>
      <c r="R46" s="226" t="s">
        <v>536</v>
      </c>
      <c r="S46" s="197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</row>
    <row r="47" spans="1:38" s="267" customFormat="1" ht="13.5" customHeight="1">
      <c r="A47" s="274">
        <v>13</v>
      </c>
      <c r="B47" s="363">
        <v>45036</v>
      </c>
      <c r="C47" s="289"/>
      <c r="D47" s="290" t="s">
        <v>426</v>
      </c>
      <c r="E47" s="291" t="s">
        <v>537</v>
      </c>
      <c r="F47" s="274">
        <v>41.85</v>
      </c>
      <c r="G47" s="274">
        <v>40.9</v>
      </c>
      <c r="H47" s="274">
        <v>43</v>
      </c>
      <c r="I47" s="292" t="s">
        <v>979</v>
      </c>
      <c r="J47" s="272" t="s">
        <v>988</v>
      </c>
      <c r="K47" s="272">
        <f t="shared" ref="K47" si="45">H47-F47</f>
        <v>1.1499999999999986</v>
      </c>
      <c r="L47" s="293">
        <f t="shared" ref="L47" si="46">(F47*-0.7)/100</f>
        <v>-0.29294999999999999</v>
      </c>
      <c r="M47" s="294">
        <f t="shared" ref="M47" si="47">(K47+L47)/F47</f>
        <v>2.047909199522099E-2</v>
      </c>
      <c r="N47" s="287" t="s">
        <v>535</v>
      </c>
      <c r="O47" s="327">
        <v>45040</v>
      </c>
      <c r="P47" s="265"/>
      <c r="Q47" s="198"/>
      <c r="R47" s="226" t="s">
        <v>536</v>
      </c>
      <c r="S47" s="197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</row>
    <row r="48" spans="1:38" s="267" customFormat="1" ht="13.5" customHeight="1">
      <c r="A48" s="201">
        <v>14</v>
      </c>
      <c r="B48" s="242">
        <v>45040</v>
      </c>
      <c r="C48" s="268"/>
      <c r="D48" s="269" t="s">
        <v>402</v>
      </c>
      <c r="E48" s="270" t="s">
        <v>537</v>
      </c>
      <c r="F48" s="201" t="s">
        <v>989</v>
      </c>
      <c r="G48" s="201">
        <v>232</v>
      </c>
      <c r="H48" s="201"/>
      <c r="I48" s="271" t="s">
        <v>990</v>
      </c>
      <c r="J48" s="225" t="s">
        <v>538</v>
      </c>
      <c r="K48" s="225"/>
      <c r="L48" s="277"/>
      <c r="M48" s="278"/>
      <c r="N48" s="225"/>
      <c r="O48" s="279"/>
      <c r="P48" s="265"/>
      <c r="Q48" s="198"/>
      <c r="R48" s="226" t="s">
        <v>536</v>
      </c>
      <c r="S48" s="197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</row>
    <row r="49" spans="1:38" s="267" customFormat="1" ht="13.5" customHeight="1">
      <c r="A49" s="201">
        <v>15</v>
      </c>
      <c r="B49" s="242">
        <v>45041</v>
      </c>
      <c r="C49" s="268"/>
      <c r="D49" s="269" t="s">
        <v>407</v>
      </c>
      <c r="E49" s="270" t="s">
        <v>537</v>
      </c>
      <c r="F49" s="201" t="s">
        <v>1002</v>
      </c>
      <c r="G49" s="201">
        <v>367</v>
      </c>
      <c r="H49" s="201"/>
      <c r="I49" s="271" t="s">
        <v>1003</v>
      </c>
      <c r="J49" s="225" t="s">
        <v>538</v>
      </c>
      <c r="K49" s="225"/>
      <c r="L49" s="277"/>
      <c r="M49" s="278"/>
      <c r="N49" s="225"/>
      <c r="O49" s="279"/>
      <c r="P49" s="265"/>
      <c r="Q49" s="198"/>
      <c r="R49" s="226" t="s">
        <v>536</v>
      </c>
      <c r="S49" s="197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</row>
    <row r="50" spans="1:38" s="267" customFormat="1" ht="13.5" customHeight="1">
      <c r="A50" s="274">
        <v>16</v>
      </c>
      <c r="B50" s="382">
        <v>45043</v>
      </c>
      <c r="C50" s="289"/>
      <c r="D50" s="290" t="s">
        <v>421</v>
      </c>
      <c r="E50" s="291" t="s">
        <v>537</v>
      </c>
      <c r="F50" s="274">
        <v>198.5</v>
      </c>
      <c r="G50" s="274">
        <v>193</v>
      </c>
      <c r="H50" s="274">
        <v>204.5</v>
      </c>
      <c r="I50" s="292" t="s">
        <v>1024</v>
      </c>
      <c r="J50" s="272" t="s">
        <v>1057</v>
      </c>
      <c r="K50" s="272">
        <f t="shared" ref="K50" si="48">H50-F50</f>
        <v>6</v>
      </c>
      <c r="L50" s="293">
        <f t="shared" ref="L50" si="49">(F50*-0.7)/100</f>
        <v>-1.3895</v>
      </c>
      <c r="M50" s="294">
        <f t="shared" ref="M50" si="50">(K50+L50)/F50</f>
        <v>2.3226700251889169E-2</v>
      </c>
      <c r="N50" s="381" t="s">
        <v>535</v>
      </c>
      <c r="O50" s="327">
        <v>45044</v>
      </c>
      <c r="P50" s="265"/>
      <c r="Q50" s="198"/>
      <c r="R50" s="226" t="s">
        <v>799</v>
      </c>
      <c r="S50" s="197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</row>
    <row r="51" spans="1:38" s="267" customFormat="1" ht="13.5" customHeight="1">
      <c r="A51" s="296">
        <v>17</v>
      </c>
      <c r="B51" s="325">
        <v>45043</v>
      </c>
      <c r="C51" s="305"/>
      <c r="D51" s="306" t="s">
        <v>208</v>
      </c>
      <c r="E51" s="307" t="s">
        <v>537</v>
      </c>
      <c r="F51" s="296">
        <v>842.5</v>
      </c>
      <c r="G51" s="296">
        <v>819</v>
      </c>
      <c r="H51" s="296">
        <v>820</v>
      </c>
      <c r="I51" s="308" t="s">
        <v>1025</v>
      </c>
      <c r="J51" s="297" t="s">
        <v>1026</v>
      </c>
      <c r="K51" s="297">
        <f t="shared" ref="K51" si="51">H51-F51</f>
        <v>-22.5</v>
      </c>
      <c r="L51" s="309">
        <f>(F51*-0.07)/100</f>
        <v>-0.58975000000000011</v>
      </c>
      <c r="M51" s="310">
        <f t="shared" ref="M51" si="52">(K51+L51)/F51</f>
        <v>-2.7406231454005933E-2</v>
      </c>
      <c r="N51" s="326" t="s">
        <v>547</v>
      </c>
      <c r="O51" s="328">
        <v>45043</v>
      </c>
      <c r="P51" s="265"/>
      <c r="Q51" s="198"/>
      <c r="R51" s="226" t="s">
        <v>536</v>
      </c>
      <c r="S51" s="197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</row>
    <row r="52" spans="1:38" s="267" customFormat="1" ht="13.5" customHeight="1">
      <c r="A52" s="201">
        <v>18</v>
      </c>
      <c r="B52" s="242">
        <v>45013</v>
      </c>
      <c r="C52" s="268"/>
      <c r="D52" s="269" t="s">
        <v>256</v>
      </c>
      <c r="E52" s="270" t="s">
        <v>537</v>
      </c>
      <c r="F52" s="201" t="s">
        <v>1073</v>
      </c>
      <c r="G52" s="201">
        <v>274</v>
      </c>
      <c r="H52" s="201"/>
      <c r="I52" s="271">
        <v>300</v>
      </c>
      <c r="J52" s="225" t="s">
        <v>538</v>
      </c>
      <c r="K52" s="225"/>
      <c r="L52" s="277"/>
      <c r="M52" s="278"/>
      <c r="N52" s="225"/>
      <c r="O52" s="279"/>
      <c r="P52" s="265"/>
      <c r="Q52" s="198"/>
      <c r="R52" s="226" t="s">
        <v>536</v>
      </c>
      <c r="S52" s="197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</row>
    <row r="53" spans="1:38" s="267" customFormat="1" ht="13.5" customHeight="1">
      <c r="A53" s="201"/>
      <c r="B53" s="242"/>
      <c r="C53" s="268"/>
      <c r="D53" s="269"/>
      <c r="E53" s="270"/>
      <c r="F53" s="201"/>
      <c r="G53" s="201"/>
      <c r="H53" s="201"/>
      <c r="I53" s="271"/>
      <c r="J53" s="225"/>
      <c r="K53" s="225"/>
      <c r="L53" s="277"/>
      <c r="M53" s="278"/>
      <c r="N53" s="225"/>
      <c r="O53" s="279"/>
      <c r="P53" s="265"/>
      <c r="Q53" s="198"/>
      <c r="R53" s="226"/>
      <c r="S53" s="197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</row>
    <row r="54" spans="1:38" s="198" customFormat="1" ht="13.5" customHeight="1">
      <c r="A54" s="323"/>
      <c r="B54" s="323"/>
      <c r="C54" s="268"/>
      <c r="D54" s="269"/>
      <c r="E54" s="270"/>
      <c r="F54" s="201"/>
      <c r="G54" s="201"/>
      <c r="H54" s="201"/>
      <c r="I54" s="271"/>
      <c r="J54" s="225"/>
      <c r="K54" s="225"/>
      <c r="L54" s="277"/>
      <c r="M54" s="278"/>
      <c r="N54" s="225"/>
      <c r="O54" s="279"/>
      <c r="P54" s="265"/>
      <c r="R54" s="226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</row>
    <row r="55" spans="1:38" ht="44.25" customHeight="1">
      <c r="A55" s="109" t="s">
        <v>539</v>
      </c>
      <c r="B55" s="130"/>
      <c r="C55" s="130"/>
      <c r="D55" s="1"/>
      <c r="E55" s="6"/>
      <c r="F55" s="6"/>
      <c r="G55" s="6"/>
      <c r="H55" s="6" t="s">
        <v>551</v>
      </c>
      <c r="I55" s="6"/>
      <c r="J55" s="6"/>
      <c r="K55" s="105"/>
      <c r="L55" s="131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15" t="s">
        <v>540</v>
      </c>
      <c r="B56" s="109"/>
      <c r="C56" s="109"/>
      <c r="D56" s="109"/>
      <c r="E56" s="41"/>
      <c r="F56" s="116" t="s">
        <v>541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5"/>
      <c r="B57" s="109"/>
      <c r="C57" s="109"/>
      <c r="D57" s="109"/>
      <c r="E57" s="6"/>
      <c r="F57" s="116" t="s">
        <v>543</v>
      </c>
      <c r="G57" s="54"/>
      <c r="H57" s="41"/>
      <c r="I57" s="54"/>
      <c r="J57" s="6"/>
      <c r="K57" s="132"/>
      <c r="L57" s="133"/>
      <c r="M57" s="6"/>
      <c r="N57" s="99"/>
      <c r="O57" s="134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1"/>
      <c r="K58" s="118"/>
      <c r="L58" s="119"/>
      <c r="M58" s="6"/>
      <c r="N58" s="12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5" t="s">
        <v>552</v>
      </c>
      <c r="B59" s="135"/>
      <c r="C59" s="135"/>
      <c r="D59" s="135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512</v>
      </c>
      <c r="C60" s="94"/>
      <c r="D60" s="95" t="s">
        <v>523</v>
      </c>
      <c r="E60" s="94" t="s">
        <v>524</v>
      </c>
      <c r="F60" s="94" t="s">
        <v>525</v>
      </c>
      <c r="G60" s="94" t="s">
        <v>545</v>
      </c>
      <c r="H60" s="94" t="s">
        <v>527</v>
      </c>
      <c r="I60" s="94" t="s">
        <v>528</v>
      </c>
      <c r="J60" s="93" t="s">
        <v>529</v>
      </c>
      <c r="K60" s="136" t="s">
        <v>553</v>
      </c>
      <c r="L60" s="96" t="s">
        <v>531</v>
      </c>
      <c r="M60" s="136" t="s">
        <v>554</v>
      </c>
      <c r="N60" s="94" t="s">
        <v>555</v>
      </c>
      <c r="O60" s="93" t="s">
        <v>533</v>
      </c>
      <c r="P60" s="95" t="s">
        <v>534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286">
        <v>1</v>
      </c>
      <c r="B61" s="324">
        <v>45019</v>
      </c>
      <c r="C61" s="321"/>
      <c r="D61" s="321" t="s">
        <v>895</v>
      </c>
      <c r="E61" s="291" t="s">
        <v>537</v>
      </c>
      <c r="F61" s="286">
        <v>649</v>
      </c>
      <c r="G61" s="286">
        <v>633</v>
      </c>
      <c r="H61" s="322">
        <v>657</v>
      </c>
      <c r="I61" s="322" t="s">
        <v>884</v>
      </c>
      <c r="J61" s="272" t="s">
        <v>883</v>
      </c>
      <c r="K61" s="283">
        <f t="shared" ref="K61" si="53">H61-F61</f>
        <v>8</v>
      </c>
      <c r="L61" s="304">
        <f t="shared" ref="L61" si="54">(H61*N61)*0.07%</f>
        <v>390.91500000000008</v>
      </c>
      <c r="M61" s="345">
        <f t="shared" ref="M61" si="55">(K61*N61)-L61</f>
        <v>6409.085</v>
      </c>
      <c r="N61" s="283">
        <v>850</v>
      </c>
      <c r="O61" s="272" t="s">
        <v>535</v>
      </c>
      <c r="P61" s="295">
        <v>45019</v>
      </c>
      <c r="Q61" s="318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19"/>
      <c r="AG61" s="320"/>
      <c r="AH61" s="318"/>
      <c r="AI61" s="318"/>
      <c r="AJ61" s="319"/>
      <c r="AK61" s="319"/>
      <c r="AL61" s="319"/>
    </row>
    <row r="62" spans="1:38" ht="12.75" customHeight="1">
      <c r="A62" s="331">
        <v>2</v>
      </c>
      <c r="B62" s="343">
        <v>45022</v>
      </c>
      <c r="C62" s="334"/>
      <c r="D62" s="334" t="s">
        <v>906</v>
      </c>
      <c r="E62" s="331" t="s">
        <v>896</v>
      </c>
      <c r="F62" s="331">
        <v>1870</v>
      </c>
      <c r="G62" s="331">
        <v>1920</v>
      </c>
      <c r="H62" s="344">
        <v>1920</v>
      </c>
      <c r="I62" s="344" t="s">
        <v>907</v>
      </c>
      <c r="J62" s="297" t="s">
        <v>936</v>
      </c>
      <c r="K62" s="335">
        <f>F62-H62</f>
        <v>-50</v>
      </c>
      <c r="L62" s="336">
        <f t="shared" ref="L62" si="56">(H62*N62)*0.07%</f>
        <v>336.00000000000006</v>
      </c>
      <c r="M62" s="347">
        <f t="shared" ref="M62" si="57">(K62*N62)-L62</f>
        <v>-12836</v>
      </c>
      <c r="N62" s="337">
        <v>250</v>
      </c>
      <c r="O62" s="297" t="s">
        <v>547</v>
      </c>
      <c r="P62" s="346">
        <v>45028</v>
      </c>
      <c r="Q62" s="318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19"/>
      <c r="AG62" s="320"/>
      <c r="AH62" s="318"/>
      <c r="AI62" s="318"/>
      <c r="AJ62" s="319"/>
      <c r="AK62" s="319"/>
      <c r="AL62" s="319"/>
    </row>
    <row r="63" spans="1:38" ht="12.75" customHeight="1">
      <c r="A63" s="407">
        <v>3</v>
      </c>
      <c r="B63" s="409">
        <v>45022</v>
      </c>
      <c r="C63" s="334"/>
      <c r="D63" s="334" t="s">
        <v>910</v>
      </c>
      <c r="E63" s="331" t="s">
        <v>896</v>
      </c>
      <c r="F63" s="331">
        <v>17650</v>
      </c>
      <c r="G63" s="331">
        <v>17850</v>
      </c>
      <c r="H63" s="344">
        <v>17850</v>
      </c>
      <c r="I63" s="344" t="s">
        <v>911</v>
      </c>
      <c r="J63" s="411" t="s">
        <v>937</v>
      </c>
      <c r="K63" s="348">
        <f>F63-H63</f>
        <v>-200</v>
      </c>
      <c r="L63" s="336">
        <f t="shared" ref="L63" si="58">(H63*N63)*0.07%</f>
        <v>624.75000000000011</v>
      </c>
      <c r="M63" s="347">
        <f t="shared" ref="M63" si="59">(K63*N63)-L63</f>
        <v>-10624.75</v>
      </c>
      <c r="N63" s="337">
        <v>50</v>
      </c>
      <c r="O63" s="397" t="s">
        <v>547</v>
      </c>
      <c r="P63" s="399">
        <v>45028</v>
      </c>
      <c r="Q63" s="318"/>
      <c r="R63" s="54" t="s">
        <v>536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19"/>
      <c r="AG63" s="320"/>
      <c r="AH63" s="318"/>
      <c r="AI63" s="318"/>
      <c r="AJ63" s="319"/>
      <c r="AK63" s="319"/>
      <c r="AL63" s="319"/>
    </row>
    <row r="64" spans="1:38" s="198" customFormat="1" ht="12.75" customHeight="1">
      <c r="A64" s="408"/>
      <c r="B64" s="410"/>
      <c r="C64" s="333"/>
      <c r="D64" s="333" t="s">
        <v>912</v>
      </c>
      <c r="E64" s="296" t="s">
        <v>896</v>
      </c>
      <c r="F64" s="296">
        <v>100</v>
      </c>
      <c r="G64" s="296"/>
      <c r="H64" s="335">
        <v>37</v>
      </c>
      <c r="I64" s="335"/>
      <c r="J64" s="412"/>
      <c r="K64" s="349">
        <f>F64-H64</f>
        <v>63</v>
      </c>
      <c r="L64" s="296">
        <v>100</v>
      </c>
      <c r="M64" s="296">
        <v>3075</v>
      </c>
      <c r="N64" s="296">
        <v>50</v>
      </c>
      <c r="O64" s="398"/>
      <c r="P64" s="400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29"/>
      <c r="AG64" s="228"/>
      <c r="AH64" s="200"/>
      <c r="AI64" s="200"/>
      <c r="AJ64" s="229"/>
      <c r="AK64" s="229"/>
      <c r="AL64" s="229"/>
    </row>
    <row r="65" spans="1:38" ht="12.75" customHeight="1">
      <c r="A65" s="286">
        <v>4</v>
      </c>
      <c r="B65" s="324">
        <v>45026</v>
      </c>
      <c r="C65" s="321"/>
      <c r="D65" s="321" t="s">
        <v>916</v>
      </c>
      <c r="E65" s="286" t="s">
        <v>537</v>
      </c>
      <c r="F65" s="286">
        <v>467</v>
      </c>
      <c r="G65" s="286">
        <v>456</v>
      </c>
      <c r="H65" s="322">
        <v>475.5</v>
      </c>
      <c r="I65" s="322" t="s">
        <v>917</v>
      </c>
      <c r="J65" s="272" t="s">
        <v>964</v>
      </c>
      <c r="K65" s="283">
        <f t="shared" ref="K65" si="60">H65-F65</f>
        <v>8.5</v>
      </c>
      <c r="L65" s="304">
        <f t="shared" ref="L65" si="61">(H65*N65)*0.07%</f>
        <v>416.06250000000006</v>
      </c>
      <c r="M65" s="345">
        <f t="shared" ref="M65" si="62">(K65*N65)-L65</f>
        <v>10208.9375</v>
      </c>
      <c r="N65" s="283">
        <v>1250</v>
      </c>
      <c r="O65" s="272" t="s">
        <v>535</v>
      </c>
      <c r="P65" s="295">
        <v>45034</v>
      </c>
      <c r="Q65" s="318"/>
      <c r="R65" s="54" t="s">
        <v>799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19"/>
      <c r="AG65" s="320"/>
      <c r="AH65" s="318"/>
      <c r="AI65" s="318"/>
      <c r="AJ65" s="319"/>
      <c r="AK65" s="319"/>
      <c r="AL65" s="319"/>
    </row>
    <row r="66" spans="1:38" ht="12.75" customHeight="1">
      <c r="A66" s="286">
        <v>5</v>
      </c>
      <c r="B66" s="324">
        <v>45027</v>
      </c>
      <c r="C66" s="321"/>
      <c r="D66" s="321" t="s">
        <v>928</v>
      </c>
      <c r="E66" s="286" t="s">
        <v>537</v>
      </c>
      <c r="F66" s="286">
        <v>1516</v>
      </c>
      <c r="G66" s="286">
        <v>1480</v>
      </c>
      <c r="H66" s="322">
        <v>1537</v>
      </c>
      <c r="I66" s="322" t="s">
        <v>929</v>
      </c>
      <c r="J66" s="272" t="s">
        <v>548</v>
      </c>
      <c r="K66" s="283">
        <f t="shared" ref="K66" si="63">H66-F66</f>
        <v>21</v>
      </c>
      <c r="L66" s="304">
        <f t="shared" ref="L66" si="64">(H66*N66)*0.07%</f>
        <v>376.56500000000005</v>
      </c>
      <c r="M66" s="345">
        <f t="shared" ref="M66" si="65">(K66*N66)-L66</f>
        <v>6973.4349999999995</v>
      </c>
      <c r="N66" s="283">
        <v>350</v>
      </c>
      <c r="O66" s="272" t="s">
        <v>535</v>
      </c>
      <c r="P66" s="295">
        <v>45028</v>
      </c>
      <c r="Q66" s="318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19"/>
      <c r="AG66" s="320"/>
      <c r="AH66" s="318"/>
      <c r="AI66" s="318"/>
      <c r="AJ66" s="319"/>
      <c r="AK66" s="319"/>
      <c r="AL66" s="319"/>
    </row>
    <row r="67" spans="1:38" ht="12.75" customHeight="1">
      <c r="A67" s="286">
        <v>6</v>
      </c>
      <c r="B67" s="324">
        <v>45028</v>
      </c>
      <c r="C67" s="321"/>
      <c r="D67" s="321" t="s">
        <v>938</v>
      </c>
      <c r="E67" s="286" t="s">
        <v>537</v>
      </c>
      <c r="F67" s="286">
        <v>3342</v>
      </c>
      <c r="G67" s="286">
        <v>3295</v>
      </c>
      <c r="H67" s="322">
        <v>3372.5</v>
      </c>
      <c r="I67" s="322" t="s">
        <v>939</v>
      </c>
      <c r="J67" s="272" t="s">
        <v>957</v>
      </c>
      <c r="K67" s="283">
        <f t="shared" ref="K67" si="66">H67-F67</f>
        <v>30.5</v>
      </c>
      <c r="L67" s="304">
        <f t="shared" ref="L67" si="67">(H67*N67)*0.07%</f>
        <v>649.20625000000007</v>
      </c>
      <c r="M67" s="345">
        <f t="shared" ref="M67" si="68">(K67*N67)-L67</f>
        <v>7738.2937499999998</v>
      </c>
      <c r="N67" s="283">
        <v>275</v>
      </c>
      <c r="O67" s="272" t="s">
        <v>535</v>
      </c>
      <c r="P67" s="295">
        <v>45033</v>
      </c>
      <c r="Q67" s="318"/>
      <c r="R67" s="54" t="s">
        <v>799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19"/>
      <c r="AG67" s="320"/>
      <c r="AH67" s="318"/>
      <c r="AI67" s="318"/>
      <c r="AJ67" s="319"/>
      <c r="AK67" s="319"/>
      <c r="AL67" s="319"/>
    </row>
    <row r="68" spans="1:38" ht="12.75" customHeight="1">
      <c r="A68" s="331">
        <v>7</v>
      </c>
      <c r="B68" s="343">
        <v>45034</v>
      </c>
      <c r="C68" s="334"/>
      <c r="D68" s="334" t="s">
        <v>938</v>
      </c>
      <c r="E68" s="331" t="s">
        <v>537</v>
      </c>
      <c r="F68" s="331">
        <v>3336.5</v>
      </c>
      <c r="G68" s="331">
        <v>3290</v>
      </c>
      <c r="H68" s="344">
        <v>3290</v>
      </c>
      <c r="I68" s="344" t="s">
        <v>960</v>
      </c>
      <c r="J68" s="297" t="s">
        <v>973</v>
      </c>
      <c r="K68" s="335">
        <f t="shared" ref="K68:K70" si="69">H68-F68</f>
        <v>-46.5</v>
      </c>
      <c r="L68" s="336">
        <f t="shared" ref="L68:L70" si="70">(H68*N68)*0.07%</f>
        <v>633.32500000000005</v>
      </c>
      <c r="M68" s="347">
        <f t="shared" ref="M68:M70" si="71">(K68*N68)-L68</f>
        <v>-13420.825000000001</v>
      </c>
      <c r="N68" s="335">
        <v>275</v>
      </c>
      <c r="O68" s="297" t="s">
        <v>547</v>
      </c>
      <c r="P68" s="346">
        <v>45035</v>
      </c>
      <c r="Q68" s="318"/>
      <c r="R68" s="54" t="s">
        <v>799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19"/>
      <c r="AG68" s="320"/>
      <c r="AH68" s="318"/>
      <c r="AI68" s="318"/>
      <c r="AJ68" s="319"/>
      <c r="AK68" s="319"/>
      <c r="AL68" s="319"/>
    </row>
    <row r="69" spans="1:38" ht="12.75" customHeight="1">
      <c r="A69" s="286">
        <v>8</v>
      </c>
      <c r="B69" s="324">
        <v>45034</v>
      </c>
      <c r="C69" s="321"/>
      <c r="D69" s="321" t="s">
        <v>961</v>
      </c>
      <c r="E69" s="286" t="s">
        <v>537</v>
      </c>
      <c r="F69" s="286">
        <v>1208</v>
      </c>
      <c r="G69" s="286">
        <v>1189</v>
      </c>
      <c r="H69" s="322">
        <v>1224</v>
      </c>
      <c r="I69" s="322" t="s">
        <v>962</v>
      </c>
      <c r="J69" s="272" t="s">
        <v>975</v>
      </c>
      <c r="K69" s="283">
        <f t="shared" si="69"/>
        <v>16</v>
      </c>
      <c r="L69" s="304">
        <f t="shared" si="70"/>
        <v>599.7600000000001</v>
      </c>
      <c r="M69" s="345">
        <f t="shared" si="71"/>
        <v>10600.24</v>
      </c>
      <c r="N69" s="283">
        <v>700</v>
      </c>
      <c r="O69" s="272" t="s">
        <v>535</v>
      </c>
      <c r="P69" s="295">
        <v>45036</v>
      </c>
      <c r="Q69" s="318"/>
      <c r="R69" s="54" t="s">
        <v>536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19"/>
      <c r="AG69" s="320"/>
      <c r="AH69" s="318"/>
      <c r="AI69" s="318"/>
      <c r="AJ69" s="319"/>
      <c r="AK69" s="319"/>
      <c r="AL69" s="319"/>
    </row>
    <row r="70" spans="1:38" ht="12.75" customHeight="1">
      <c r="A70" s="286">
        <v>9</v>
      </c>
      <c r="B70" s="324">
        <v>45035</v>
      </c>
      <c r="C70" s="321"/>
      <c r="D70" s="321" t="s">
        <v>928</v>
      </c>
      <c r="E70" s="286" t="s">
        <v>537</v>
      </c>
      <c r="F70" s="286">
        <v>1534.5</v>
      </c>
      <c r="G70" s="286">
        <v>1495</v>
      </c>
      <c r="H70" s="322">
        <v>1566.5</v>
      </c>
      <c r="I70" s="322" t="s">
        <v>974</v>
      </c>
      <c r="J70" s="272" t="s">
        <v>991</v>
      </c>
      <c r="K70" s="283">
        <f t="shared" si="69"/>
        <v>32</v>
      </c>
      <c r="L70" s="304">
        <f t="shared" si="70"/>
        <v>383.79250000000008</v>
      </c>
      <c r="M70" s="345">
        <f t="shared" si="71"/>
        <v>10816.2075</v>
      </c>
      <c r="N70" s="283">
        <v>350</v>
      </c>
      <c r="O70" s="272" t="s">
        <v>535</v>
      </c>
      <c r="P70" s="295">
        <v>45040</v>
      </c>
      <c r="Q70" s="318"/>
      <c r="R70" s="54" t="s">
        <v>799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19"/>
      <c r="AG70" s="320"/>
      <c r="AH70" s="318"/>
      <c r="AI70" s="318"/>
      <c r="AJ70" s="319"/>
      <c r="AK70" s="319"/>
      <c r="AL70" s="319"/>
    </row>
    <row r="71" spans="1:38" ht="12.75" customHeight="1">
      <c r="A71" s="331">
        <v>10</v>
      </c>
      <c r="B71" s="343">
        <v>45037</v>
      </c>
      <c r="C71" s="334"/>
      <c r="D71" s="334" t="s">
        <v>983</v>
      </c>
      <c r="E71" s="331" t="s">
        <v>537</v>
      </c>
      <c r="F71" s="331">
        <v>1390</v>
      </c>
      <c r="G71" s="331">
        <v>1359</v>
      </c>
      <c r="H71" s="344">
        <v>1359</v>
      </c>
      <c r="I71" s="344" t="s">
        <v>984</v>
      </c>
      <c r="J71" s="297" t="s">
        <v>1061</v>
      </c>
      <c r="K71" s="335">
        <f t="shared" ref="K71" si="72">H71-F71</f>
        <v>-31</v>
      </c>
      <c r="L71" s="336">
        <f t="shared" ref="L71" si="73">(H71*N71)*0.07%</f>
        <v>380.52000000000004</v>
      </c>
      <c r="M71" s="347">
        <f t="shared" ref="M71" si="74">(K71*N71)-L71</f>
        <v>-12780.52</v>
      </c>
      <c r="N71" s="335">
        <v>400</v>
      </c>
      <c r="O71" s="297" t="s">
        <v>547</v>
      </c>
      <c r="P71" s="346">
        <v>45044</v>
      </c>
      <c r="Q71" s="318"/>
      <c r="R71" s="54" t="s">
        <v>536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19"/>
      <c r="AG71" s="320"/>
      <c r="AH71" s="318"/>
      <c r="AI71" s="318"/>
      <c r="AJ71" s="319"/>
      <c r="AK71" s="319"/>
      <c r="AL71" s="319"/>
    </row>
    <row r="72" spans="1:38" ht="12.75" customHeight="1">
      <c r="A72" s="286">
        <v>11</v>
      </c>
      <c r="B72" s="324">
        <v>45037</v>
      </c>
      <c r="C72" s="321"/>
      <c r="D72" s="321" t="s">
        <v>985</v>
      </c>
      <c r="E72" s="286" t="s">
        <v>537</v>
      </c>
      <c r="F72" s="286">
        <v>7420</v>
      </c>
      <c r="G72" s="286">
        <v>7290</v>
      </c>
      <c r="H72" s="322">
        <v>7515</v>
      </c>
      <c r="I72" s="322" t="s">
        <v>986</v>
      </c>
      <c r="J72" s="272" t="s">
        <v>1001</v>
      </c>
      <c r="K72" s="283">
        <f t="shared" ref="K72:K73" si="75">H72-F72</f>
        <v>95</v>
      </c>
      <c r="L72" s="304">
        <f t="shared" ref="L72:L73" si="76">(H72*N72)*0.07%</f>
        <v>526.05000000000007</v>
      </c>
      <c r="M72" s="345">
        <f t="shared" ref="M72:M73" si="77">(K72*N72)-L72</f>
        <v>8973.9500000000007</v>
      </c>
      <c r="N72" s="283">
        <v>100</v>
      </c>
      <c r="O72" s="272" t="s">
        <v>535</v>
      </c>
      <c r="P72" s="295">
        <v>45041</v>
      </c>
      <c r="Q72" s="318"/>
      <c r="R72" s="54" t="s">
        <v>536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19"/>
      <c r="AG72" s="320"/>
      <c r="AH72" s="318"/>
      <c r="AI72" s="318"/>
      <c r="AJ72" s="319"/>
      <c r="AK72" s="319"/>
      <c r="AL72" s="319"/>
    </row>
    <row r="73" spans="1:38" ht="12.75" customHeight="1">
      <c r="A73" s="286">
        <v>12</v>
      </c>
      <c r="B73" s="324">
        <v>45040</v>
      </c>
      <c r="C73" s="321"/>
      <c r="D73" s="321" t="s">
        <v>961</v>
      </c>
      <c r="E73" s="286" t="s">
        <v>537</v>
      </c>
      <c r="F73" s="286">
        <v>1202</v>
      </c>
      <c r="G73" s="286">
        <v>1184</v>
      </c>
      <c r="H73" s="322">
        <v>1210</v>
      </c>
      <c r="I73" s="322" t="s">
        <v>992</v>
      </c>
      <c r="J73" s="272" t="s">
        <v>883</v>
      </c>
      <c r="K73" s="283">
        <f t="shared" si="75"/>
        <v>8</v>
      </c>
      <c r="L73" s="304">
        <f t="shared" si="76"/>
        <v>592.90000000000009</v>
      </c>
      <c r="M73" s="345">
        <f t="shared" si="77"/>
        <v>5007.1000000000004</v>
      </c>
      <c r="N73" s="283">
        <v>700</v>
      </c>
      <c r="O73" s="272" t="s">
        <v>535</v>
      </c>
      <c r="P73" s="295">
        <v>45041</v>
      </c>
      <c r="Q73" s="318"/>
      <c r="R73" s="54" t="s">
        <v>536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19"/>
      <c r="AG73" s="320"/>
      <c r="AH73" s="318"/>
      <c r="AI73" s="318"/>
      <c r="AJ73" s="319"/>
      <c r="AK73" s="319"/>
      <c r="AL73" s="319"/>
    </row>
    <row r="74" spans="1:38" ht="12.75" customHeight="1">
      <c r="A74" s="286">
        <v>13</v>
      </c>
      <c r="B74" s="324">
        <v>45041</v>
      </c>
      <c r="C74" s="321"/>
      <c r="D74" s="321" t="s">
        <v>1004</v>
      </c>
      <c r="E74" s="286" t="s">
        <v>537</v>
      </c>
      <c r="F74" s="286">
        <v>2642.5</v>
      </c>
      <c r="G74" s="286">
        <v>2605</v>
      </c>
      <c r="H74" s="322">
        <v>2669</v>
      </c>
      <c r="I74" s="322" t="s">
        <v>1005</v>
      </c>
      <c r="J74" s="272" t="s">
        <v>1027</v>
      </c>
      <c r="K74" s="283">
        <f t="shared" ref="K74" si="78">H74-F74</f>
        <v>26.5</v>
      </c>
      <c r="L74" s="304">
        <f t="shared" ref="L74" si="79">(H74*N74)*0.07%</f>
        <v>700.61250000000007</v>
      </c>
      <c r="M74" s="345">
        <f t="shared" ref="M74" si="80">(K74*N74)-L74</f>
        <v>9236.8875000000007</v>
      </c>
      <c r="N74" s="283">
        <v>375</v>
      </c>
      <c r="O74" s="272" t="s">
        <v>535</v>
      </c>
      <c r="P74" s="295">
        <v>45043</v>
      </c>
      <c r="Q74" s="318"/>
      <c r="R74" s="54" t="s">
        <v>799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319"/>
      <c r="AG74" s="320"/>
      <c r="AH74" s="318"/>
      <c r="AI74" s="318"/>
      <c r="AJ74" s="319"/>
      <c r="AK74" s="319"/>
      <c r="AL74" s="319"/>
    </row>
    <row r="75" spans="1:38" ht="12.75" customHeight="1">
      <c r="A75" s="286">
        <v>14</v>
      </c>
      <c r="B75" s="324">
        <v>45041</v>
      </c>
      <c r="C75" s="321"/>
      <c r="D75" s="321" t="s">
        <v>1006</v>
      </c>
      <c r="E75" s="286" t="s">
        <v>537</v>
      </c>
      <c r="F75" s="286">
        <v>463</v>
      </c>
      <c r="G75" s="286">
        <v>452</v>
      </c>
      <c r="H75" s="322">
        <v>471</v>
      </c>
      <c r="I75" s="322" t="s">
        <v>919</v>
      </c>
      <c r="J75" s="272" t="s">
        <v>883</v>
      </c>
      <c r="K75" s="283">
        <f t="shared" ref="K75" si="81">H75-F75</f>
        <v>8</v>
      </c>
      <c r="L75" s="304">
        <f t="shared" ref="L75" si="82">(H75*N75)*0.07%</f>
        <v>412.12500000000006</v>
      </c>
      <c r="M75" s="345">
        <f t="shared" ref="M75" si="83">(K75*N75)-L75</f>
        <v>9587.875</v>
      </c>
      <c r="N75" s="283">
        <v>1250</v>
      </c>
      <c r="O75" s="272" t="s">
        <v>535</v>
      </c>
      <c r="P75" s="295">
        <v>45044</v>
      </c>
      <c r="Q75" s="318"/>
      <c r="R75" s="54" t="s">
        <v>799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319"/>
      <c r="AG75" s="320"/>
      <c r="AH75" s="318"/>
      <c r="AI75" s="318"/>
      <c r="AJ75" s="319"/>
      <c r="AK75" s="319"/>
      <c r="AL75" s="319"/>
    </row>
    <row r="76" spans="1:38" ht="12.75" customHeight="1">
      <c r="A76" s="331">
        <v>15</v>
      </c>
      <c r="B76" s="343">
        <v>45041</v>
      </c>
      <c r="C76" s="334"/>
      <c r="D76" s="334" t="s">
        <v>1007</v>
      </c>
      <c r="E76" s="331" t="s">
        <v>537</v>
      </c>
      <c r="F76" s="331">
        <v>887</v>
      </c>
      <c r="G76" s="331">
        <v>874</v>
      </c>
      <c r="H76" s="344">
        <v>876</v>
      </c>
      <c r="I76" s="344" t="s">
        <v>1008</v>
      </c>
      <c r="J76" s="297" t="s">
        <v>1062</v>
      </c>
      <c r="K76" s="335">
        <f t="shared" ref="K76:K77" si="84">H76-F76</f>
        <v>-11</v>
      </c>
      <c r="L76" s="336">
        <f t="shared" ref="L76:L77" si="85">(H76*N76)*0.07%</f>
        <v>735.84000000000015</v>
      </c>
      <c r="M76" s="347">
        <f t="shared" ref="M76:M77" si="86">(K76*N76)-L76</f>
        <v>-13935.84</v>
      </c>
      <c r="N76" s="335">
        <v>1200</v>
      </c>
      <c r="O76" s="297" t="s">
        <v>547</v>
      </c>
      <c r="P76" s="346">
        <v>45044</v>
      </c>
      <c r="Q76" s="318"/>
      <c r="R76" s="54" t="s">
        <v>536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319"/>
      <c r="AG76" s="320"/>
      <c r="AH76" s="318"/>
      <c r="AI76" s="318"/>
      <c r="AJ76" s="319"/>
      <c r="AK76" s="319"/>
      <c r="AL76" s="319"/>
    </row>
    <row r="77" spans="1:38" ht="12.75" customHeight="1">
      <c r="A77" s="286">
        <v>16</v>
      </c>
      <c r="B77" s="324">
        <v>45043</v>
      </c>
      <c r="C77" s="321"/>
      <c r="D77" s="321" t="s">
        <v>1033</v>
      </c>
      <c r="E77" s="286" t="s">
        <v>537</v>
      </c>
      <c r="F77" s="286">
        <v>17965</v>
      </c>
      <c r="G77" s="286">
        <v>17850</v>
      </c>
      <c r="H77" s="322">
        <v>18055</v>
      </c>
      <c r="I77" s="322" t="s">
        <v>1034</v>
      </c>
      <c r="J77" s="272" t="s">
        <v>1063</v>
      </c>
      <c r="K77" s="283">
        <f t="shared" si="84"/>
        <v>90</v>
      </c>
      <c r="L77" s="304">
        <f t="shared" si="85"/>
        <v>631.92500000000007</v>
      </c>
      <c r="M77" s="345">
        <f t="shared" si="86"/>
        <v>3868.0749999999998</v>
      </c>
      <c r="N77" s="283">
        <v>50</v>
      </c>
      <c r="O77" s="272" t="s">
        <v>535</v>
      </c>
      <c r="P77" s="295">
        <v>45044</v>
      </c>
      <c r="Q77" s="318"/>
      <c r="R77" s="54" t="s">
        <v>536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319"/>
      <c r="AG77" s="320"/>
      <c r="AH77" s="318"/>
      <c r="AI77" s="318"/>
      <c r="AJ77" s="319"/>
      <c r="AK77" s="319"/>
      <c r="AL77" s="319"/>
    </row>
    <row r="78" spans="1:38" ht="12.75" customHeight="1">
      <c r="A78" s="255">
        <v>17</v>
      </c>
      <c r="B78" s="311">
        <v>45044</v>
      </c>
      <c r="C78" s="312"/>
      <c r="D78" s="312" t="s">
        <v>1058</v>
      </c>
      <c r="E78" s="255" t="s">
        <v>537</v>
      </c>
      <c r="F78" s="255" t="s">
        <v>1059</v>
      </c>
      <c r="G78" s="255">
        <v>2370</v>
      </c>
      <c r="H78" s="313"/>
      <c r="I78" s="313" t="s">
        <v>1060</v>
      </c>
      <c r="J78" s="314" t="s">
        <v>538</v>
      </c>
      <c r="K78" s="315"/>
      <c r="L78" s="316"/>
      <c r="M78" s="317"/>
      <c r="N78" s="315"/>
      <c r="O78" s="313"/>
      <c r="P78" s="256"/>
      <c r="Q78" s="318"/>
      <c r="R78" s="54" t="s">
        <v>536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319"/>
      <c r="AG78" s="320"/>
      <c r="AH78" s="318"/>
      <c r="AI78" s="318"/>
      <c r="AJ78" s="319"/>
      <c r="AK78" s="319"/>
      <c r="AL78" s="319"/>
    </row>
    <row r="79" spans="1:38" ht="12.75" customHeight="1">
      <c r="A79" s="255"/>
      <c r="B79" s="311"/>
      <c r="C79" s="312"/>
      <c r="D79" s="312"/>
      <c r="E79" s="255"/>
      <c r="F79" s="255"/>
      <c r="G79" s="255"/>
      <c r="H79" s="313"/>
      <c r="I79" s="313"/>
      <c r="J79" s="314"/>
      <c r="K79" s="315"/>
      <c r="L79" s="316"/>
      <c r="M79" s="317"/>
      <c r="N79" s="315"/>
      <c r="O79" s="313"/>
      <c r="P79" s="256"/>
      <c r="Q79" s="318"/>
      <c r="R79" s="54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319"/>
      <c r="AG79" s="320"/>
      <c r="AH79" s="318"/>
      <c r="AI79" s="318"/>
      <c r="AJ79" s="319"/>
      <c r="AK79" s="319"/>
      <c r="AL79" s="319"/>
    </row>
    <row r="80" spans="1:38" ht="12.75" customHeight="1">
      <c r="A80" s="255"/>
      <c r="B80" s="311"/>
      <c r="C80" s="312"/>
      <c r="D80" s="312"/>
      <c r="E80" s="255"/>
      <c r="F80" s="255"/>
      <c r="G80" s="255"/>
      <c r="H80" s="313"/>
      <c r="I80" s="313"/>
      <c r="J80" s="314"/>
      <c r="K80" s="315"/>
      <c r="L80" s="316"/>
      <c r="M80" s="317"/>
      <c r="N80" s="315"/>
      <c r="O80" s="313"/>
      <c r="P80" s="256"/>
      <c r="Q80" s="318"/>
      <c r="R80" s="54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319"/>
      <c r="AG80" s="320"/>
      <c r="AH80" s="318"/>
      <c r="AI80" s="318"/>
      <c r="AJ80" s="319"/>
      <c r="AK80" s="319"/>
      <c r="AL80" s="319"/>
    </row>
    <row r="81" spans="1:38" ht="12.75" customHeight="1">
      <c r="A81" s="255"/>
      <c r="B81" s="311"/>
      <c r="C81" s="312"/>
      <c r="D81" s="312"/>
      <c r="E81" s="255"/>
      <c r="F81" s="255"/>
      <c r="G81" s="255"/>
      <c r="H81" s="313"/>
      <c r="I81" s="313"/>
      <c r="J81" s="314"/>
      <c r="K81" s="315"/>
      <c r="L81" s="316"/>
      <c r="M81" s="317"/>
      <c r="N81" s="315"/>
      <c r="O81" s="313"/>
      <c r="P81" s="256"/>
      <c r="Q81" s="318"/>
      <c r="R81" s="54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319"/>
      <c r="AG81" s="320"/>
      <c r="AH81" s="318"/>
      <c r="AI81" s="318"/>
      <c r="AJ81" s="319"/>
      <c r="AK81" s="319"/>
      <c r="AL81" s="319"/>
    </row>
    <row r="82" spans="1:38" s="198" customFormat="1" ht="12.75" customHeight="1">
      <c r="A82" s="319"/>
      <c r="B82" s="340"/>
      <c r="C82" s="200"/>
      <c r="D82" s="200"/>
      <c r="E82" s="229"/>
      <c r="F82" s="229"/>
      <c r="G82" s="229"/>
      <c r="H82" s="341"/>
      <c r="I82" s="341"/>
      <c r="J82" s="342"/>
      <c r="K82" s="200"/>
      <c r="L82" s="229"/>
      <c r="M82" s="229"/>
      <c r="N82" s="229"/>
      <c r="O82" s="341"/>
      <c r="P82" s="341"/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29"/>
      <c r="AG82" s="228"/>
      <c r="AH82" s="200"/>
      <c r="AI82" s="200"/>
      <c r="AJ82" s="229"/>
      <c r="AK82" s="229"/>
      <c r="AL82" s="229"/>
    </row>
    <row r="83" spans="1:38" ht="38.25" customHeight="1">
      <c r="A83" s="137" t="s">
        <v>557</v>
      </c>
      <c r="B83" s="137"/>
      <c r="C83" s="137"/>
      <c r="D83" s="137"/>
      <c r="E83" s="138"/>
      <c r="F83" s="102"/>
      <c r="G83" s="102"/>
      <c r="H83" s="102"/>
      <c r="I83" s="102"/>
      <c r="J83" s="1"/>
      <c r="K83" s="6"/>
      <c r="L83" s="6"/>
      <c r="M83" s="6"/>
      <c r="N83" s="1"/>
      <c r="O83" s="1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>
      <c r="A84" s="94" t="s">
        <v>16</v>
      </c>
      <c r="B84" s="94" t="s">
        <v>512</v>
      </c>
      <c r="C84" s="94"/>
      <c r="D84" s="95" t="s">
        <v>523</v>
      </c>
      <c r="E84" s="94" t="s">
        <v>524</v>
      </c>
      <c r="F84" s="94" t="s">
        <v>525</v>
      </c>
      <c r="G84" s="94" t="s">
        <v>545</v>
      </c>
      <c r="H84" s="94" t="s">
        <v>527</v>
      </c>
      <c r="I84" s="94" t="s">
        <v>528</v>
      </c>
      <c r="J84" s="93" t="s">
        <v>529</v>
      </c>
      <c r="K84" s="93" t="s">
        <v>558</v>
      </c>
      <c r="L84" s="96" t="s">
        <v>531</v>
      </c>
      <c r="M84" s="136" t="s">
        <v>554</v>
      </c>
      <c r="N84" s="94" t="s">
        <v>555</v>
      </c>
      <c r="O84" s="94" t="s">
        <v>533</v>
      </c>
      <c r="P84" s="95" t="s">
        <v>534</v>
      </c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s="198" customFormat="1" ht="15" customHeight="1">
      <c r="A85" s="286">
        <v>1</v>
      </c>
      <c r="B85" s="273">
        <v>45012</v>
      </c>
      <c r="C85" s="284"/>
      <c r="D85" s="321" t="s">
        <v>887</v>
      </c>
      <c r="E85" s="274" t="s">
        <v>537</v>
      </c>
      <c r="F85" s="274">
        <v>128</v>
      </c>
      <c r="G85" s="274">
        <v>78</v>
      </c>
      <c r="H85" s="283">
        <v>151</v>
      </c>
      <c r="I85" s="304" t="s">
        <v>874</v>
      </c>
      <c r="J85" s="272" t="s">
        <v>873</v>
      </c>
      <c r="K85" s="280">
        <f>H85-F85</f>
        <v>23</v>
      </c>
      <c r="L85" s="281">
        <v>100</v>
      </c>
      <c r="M85" s="282">
        <f t="shared" ref="M85" si="87">(K85*N85)-100</f>
        <v>2200</v>
      </c>
      <c r="N85" s="280">
        <v>100</v>
      </c>
      <c r="O85" s="272" t="s">
        <v>535</v>
      </c>
      <c r="P85" s="273">
        <v>45019</v>
      </c>
      <c r="Q85" s="197"/>
      <c r="R85" s="203" t="s">
        <v>799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6">
        <v>2</v>
      </c>
      <c r="B86" s="273">
        <v>45021</v>
      </c>
      <c r="C86" s="284"/>
      <c r="D86" s="321" t="s">
        <v>934</v>
      </c>
      <c r="E86" s="274" t="s">
        <v>896</v>
      </c>
      <c r="F86" s="274">
        <v>55</v>
      </c>
      <c r="G86" s="274">
        <v>115</v>
      </c>
      <c r="H86" s="283">
        <v>35</v>
      </c>
      <c r="I86" s="304">
        <v>0.1</v>
      </c>
      <c r="J86" s="272" t="s">
        <v>935</v>
      </c>
      <c r="K86" s="280">
        <f>F86-H86</f>
        <v>20</v>
      </c>
      <c r="L86" s="281">
        <v>100</v>
      </c>
      <c r="M86" s="282">
        <f t="shared" ref="M86" si="88">(K86*N86)-100</f>
        <v>1900</v>
      </c>
      <c r="N86" s="280">
        <v>100</v>
      </c>
      <c r="O86" s="272" t="s">
        <v>535</v>
      </c>
      <c r="P86" s="273">
        <v>45028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3</v>
      </c>
      <c r="B87" s="273">
        <v>45021</v>
      </c>
      <c r="C87" s="284"/>
      <c r="D87" s="321" t="s">
        <v>897</v>
      </c>
      <c r="E87" s="274" t="s">
        <v>896</v>
      </c>
      <c r="F87" s="274">
        <v>50</v>
      </c>
      <c r="G87" s="274">
        <v>85</v>
      </c>
      <c r="H87" s="283">
        <v>30</v>
      </c>
      <c r="I87" s="304">
        <v>0.1</v>
      </c>
      <c r="J87" s="272" t="s">
        <v>935</v>
      </c>
      <c r="K87" s="280">
        <f>F87-H87</f>
        <v>20</v>
      </c>
      <c r="L87" s="281">
        <v>100</v>
      </c>
      <c r="M87" s="282">
        <f t="shared" ref="M87" si="89">(K87*N87)-100</f>
        <v>900</v>
      </c>
      <c r="N87" s="280">
        <v>50</v>
      </c>
      <c r="O87" s="272" t="s">
        <v>535</v>
      </c>
      <c r="P87" s="273">
        <v>45033</v>
      </c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31">
        <v>4</v>
      </c>
      <c r="B88" s="332">
        <v>45021</v>
      </c>
      <c r="C88" s="333"/>
      <c r="D88" s="334" t="s">
        <v>898</v>
      </c>
      <c r="E88" s="296" t="s">
        <v>537</v>
      </c>
      <c r="F88" s="296">
        <v>40</v>
      </c>
      <c r="G88" s="296">
        <v>15</v>
      </c>
      <c r="H88" s="335">
        <v>16</v>
      </c>
      <c r="I88" s="336" t="s">
        <v>899</v>
      </c>
      <c r="J88" s="297" t="s">
        <v>903</v>
      </c>
      <c r="K88" s="337">
        <f t="shared" ref="K88:K89" si="90">H88-F88</f>
        <v>-24</v>
      </c>
      <c r="L88" s="338">
        <v>100</v>
      </c>
      <c r="M88" s="339">
        <f t="shared" ref="M88:M90" si="91">(K88*N88)-100</f>
        <v>-1300</v>
      </c>
      <c r="N88" s="337">
        <v>50</v>
      </c>
      <c r="O88" s="297" t="s">
        <v>547</v>
      </c>
      <c r="P88" s="332">
        <v>45022</v>
      </c>
      <c r="Q88" s="197"/>
      <c r="R88" s="203" t="s">
        <v>536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31">
        <v>5</v>
      </c>
      <c r="B89" s="332">
        <v>45021</v>
      </c>
      <c r="C89" s="333"/>
      <c r="D89" s="334" t="s">
        <v>900</v>
      </c>
      <c r="E89" s="296" t="s">
        <v>537</v>
      </c>
      <c r="F89" s="296">
        <v>150</v>
      </c>
      <c r="G89" s="296">
        <v>35</v>
      </c>
      <c r="H89" s="335">
        <v>39</v>
      </c>
      <c r="I89" s="336" t="s">
        <v>901</v>
      </c>
      <c r="J89" s="297" t="s">
        <v>904</v>
      </c>
      <c r="K89" s="337">
        <f t="shared" si="90"/>
        <v>-111</v>
      </c>
      <c r="L89" s="338">
        <v>100</v>
      </c>
      <c r="M89" s="339">
        <f t="shared" si="91"/>
        <v>-2875</v>
      </c>
      <c r="N89" s="337">
        <v>25</v>
      </c>
      <c r="O89" s="297" t="s">
        <v>547</v>
      </c>
      <c r="P89" s="332">
        <v>45022</v>
      </c>
      <c r="Q89" s="197"/>
      <c r="R89" s="203" t="s">
        <v>799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6</v>
      </c>
      <c r="B90" s="324">
        <v>45022</v>
      </c>
      <c r="C90" s="284"/>
      <c r="D90" s="321" t="s">
        <v>908</v>
      </c>
      <c r="E90" s="274" t="s">
        <v>537</v>
      </c>
      <c r="F90" s="274">
        <v>28.5</v>
      </c>
      <c r="G90" s="274">
        <v>10</v>
      </c>
      <c r="H90" s="283">
        <v>36</v>
      </c>
      <c r="I90" s="304" t="s">
        <v>909</v>
      </c>
      <c r="J90" s="272" t="s">
        <v>965</v>
      </c>
      <c r="K90" s="280">
        <f>H90-F90</f>
        <v>7.5</v>
      </c>
      <c r="L90" s="281">
        <v>100</v>
      </c>
      <c r="M90" s="282">
        <f t="shared" si="91"/>
        <v>1962.5</v>
      </c>
      <c r="N90" s="280">
        <v>275</v>
      </c>
      <c r="O90" s="272" t="s">
        <v>535</v>
      </c>
      <c r="P90" s="273">
        <v>45035</v>
      </c>
      <c r="Q90" s="197"/>
      <c r="R90" s="203" t="s">
        <v>799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31">
        <v>7</v>
      </c>
      <c r="B91" s="343">
        <v>45027</v>
      </c>
      <c r="C91" s="333"/>
      <c r="D91" s="334" t="s">
        <v>926</v>
      </c>
      <c r="E91" s="296" t="s">
        <v>537</v>
      </c>
      <c r="F91" s="296">
        <v>135</v>
      </c>
      <c r="G91" s="296">
        <v>35</v>
      </c>
      <c r="H91" s="335">
        <v>35</v>
      </c>
      <c r="I91" s="336" t="s">
        <v>927</v>
      </c>
      <c r="J91" s="297" t="s">
        <v>963</v>
      </c>
      <c r="K91" s="337">
        <f t="shared" ref="K91" si="92">H91-F91</f>
        <v>-100</v>
      </c>
      <c r="L91" s="338">
        <v>100</v>
      </c>
      <c r="M91" s="339">
        <f t="shared" ref="M91:M92" si="93">(K91*N91)-100</f>
        <v>-2600</v>
      </c>
      <c r="N91" s="337">
        <v>25</v>
      </c>
      <c r="O91" s="297" t="s">
        <v>547</v>
      </c>
      <c r="P91" s="332">
        <v>45028</v>
      </c>
      <c r="Q91" s="197"/>
      <c r="R91" s="203" t="s">
        <v>536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31">
        <v>8</v>
      </c>
      <c r="B92" s="343">
        <v>45028</v>
      </c>
      <c r="C92" s="333"/>
      <c r="D92" s="334" t="s">
        <v>940</v>
      </c>
      <c r="E92" s="296" t="s">
        <v>537</v>
      </c>
      <c r="F92" s="296">
        <v>7</v>
      </c>
      <c r="G92" s="296">
        <v>1.9</v>
      </c>
      <c r="H92" s="335">
        <v>1.9</v>
      </c>
      <c r="I92" s="336" t="s">
        <v>941</v>
      </c>
      <c r="J92" s="297" t="s">
        <v>966</v>
      </c>
      <c r="K92" s="337">
        <f>H92-F92</f>
        <v>-5.0999999999999996</v>
      </c>
      <c r="L92" s="338">
        <v>100</v>
      </c>
      <c r="M92" s="339">
        <f t="shared" si="93"/>
        <v>-4690</v>
      </c>
      <c r="N92" s="337">
        <v>900</v>
      </c>
      <c r="O92" s="297" t="s">
        <v>547</v>
      </c>
      <c r="P92" s="332">
        <v>45029</v>
      </c>
      <c r="Q92" s="197"/>
      <c r="R92" s="203" t="s">
        <v>536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86">
        <v>9</v>
      </c>
      <c r="B93" s="324">
        <v>45029</v>
      </c>
      <c r="C93" s="284"/>
      <c r="D93" s="321" t="s">
        <v>942</v>
      </c>
      <c r="E93" s="274" t="s">
        <v>537</v>
      </c>
      <c r="F93" s="274">
        <v>97.5</v>
      </c>
      <c r="G93" s="274">
        <v>48</v>
      </c>
      <c r="H93" s="283">
        <v>122</v>
      </c>
      <c r="I93" s="304" t="s">
        <v>943</v>
      </c>
      <c r="J93" s="272" t="s">
        <v>944</v>
      </c>
      <c r="K93" s="280">
        <f>H93-F93</f>
        <v>24.5</v>
      </c>
      <c r="L93" s="281">
        <v>100</v>
      </c>
      <c r="M93" s="282">
        <f t="shared" ref="M93" si="94">(K93*N93)-100</f>
        <v>2350</v>
      </c>
      <c r="N93" s="280">
        <v>100</v>
      </c>
      <c r="O93" s="272" t="s">
        <v>535</v>
      </c>
      <c r="P93" s="273">
        <v>45029</v>
      </c>
      <c r="Q93" s="197"/>
      <c r="R93" s="203" t="s">
        <v>799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286">
        <v>10</v>
      </c>
      <c r="B94" s="324">
        <v>45033</v>
      </c>
      <c r="C94" s="284"/>
      <c r="D94" s="321" t="s">
        <v>942</v>
      </c>
      <c r="E94" s="274" t="s">
        <v>537</v>
      </c>
      <c r="F94" s="274">
        <v>116</v>
      </c>
      <c r="G94" s="274">
        <v>65</v>
      </c>
      <c r="H94" s="283">
        <v>139</v>
      </c>
      <c r="I94" s="304" t="s">
        <v>946</v>
      </c>
      <c r="J94" s="272" t="s">
        <v>873</v>
      </c>
      <c r="K94" s="280">
        <f>H94-F94</f>
        <v>23</v>
      </c>
      <c r="L94" s="281">
        <v>100</v>
      </c>
      <c r="M94" s="282">
        <f t="shared" ref="M94:M97" si="95">(K94*N94)-100</f>
        <v>2200</v>
      </c>
      <c r="N94" s="280">
        <v>100</v>
      </c>
      <c r="O94" s="272" t="s">
        <v>535</v>
      </c>
      <c r="P94" s="273">
        <v>45034</v>
      </c>
      <c r="Q94" s="197"/>
      <c r="R94" s="203" t="s">
        <v>799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03">
        <v>11</v>
      </c>
      <c r="B95" s="401">
        <v>45033</v>
      </c>
      <c r="C95" s="284"/>
      <c r="D95" s="321" t="s">
        <v>947</v>
      </c>
      <c r="E95" s="274" t="s">
        <v>537</v>
      </c>
      <c r="F95" s="274">
        <v>265</v>
      </c>
      <c r="G95" s="274"/>
      <c r="H95" s="283">
        <v>225</v>
      </c>
      <c r="I95" s="304"/>
      <c r="J95" s="405" t="s">
        <v>993</v>
      </c>
      <c r="K95" s="280">
        <f>H95-F95</f>
        <v>-40</v>
      </c>
      <c r="L95" s="281">
        <v>100</v>
      </c>
      <c r="M95" s="282">
        <f t="shared" si="95"/>
        <v>-1100</v>
      </c>
      <c r="N95" s="280">
        <v>25</v>
      </c>
      <c r="O95" s="405" t="s">
        <v>547</v>
      </c>
      <c r="P95" s="413">
        <v>45040</v>
      </c>
      <c r="Q95" s="197"/>
      <c r="R95" s="203" t="s">
        <v>536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404"/>
      <c r="B96" s="402"/>
      <c r="C96" s="284"/>
      <c r="D96" s="321" t="s">
        <v>948</v>
      </c>
      <c r="E96" s="274" t="s">
        <v>537</v>
      </c>
      <c r="F96" s="274">
        <v>105</v>
      </c>
      <c r="G96" s="274"/>
      <c r="H96" s="283">
        <v>0</v>
      </c>
      <c r="I96" s="304"/>
      <c r="J96" s="406"/>
      <c r="K96" s="280">
        <v>105</v>
      </c>
      <c r="L96" s="281">
        <v>100</v>
      </c>
      <c r="M96" s="282">
        <f t="shared" si="95"/>
        <v>2525</v>
      </c>
      <c r="N96" s="280">
        <v>25</v>
      </c>
      <c r="O96" s="406"/>
      <c r="P96" s="414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64">
        <v>12</v>
      </c>
      <c r="B97" s="363">
        <v>45035</v>
      </c>
      <c r="C97" s="284"/>
      <c r="D97" s="321" t="s">
        <v>967</v>
      </c>
      <c r="E97" s="274" t="s">
        <v>537</v>
      </c>
      <c r="F97" s="274">
        <v>12</v>
      </c>
      <c r="G97" s="274">
        <v>4.5</v>
      </c>
      <c r="H97" s="283">
        <v>12.5</v>
      </c>
      <c r="I97" s="304" t="s">
        <v>968</v>
      </c>
      <c r="J97" s="272" t="s">
        <v>1000</v>
      </c>
      <c r="K97" s="280">
        <f>H97-F97</f>
        <v>0.5</v>
      </c>
      <c r="L97" s="281">
        <v>100</v>
      </c>
      <c r="M97" s="282">
        <f t="shared" si="95"/>
        <v>250</v>
      </c>
      <c r="N97" s="280">
        <v>700</v>
      </c>
      <c r="O97" s="272" t="s">
        <v>535</v>
      </c>
      <c r="P97" s="273">
        <v>45041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61">
        <v>13</v>
      </c>
      <c r="B98" s="362">
        <v>45035</v>
      </c>
      <c r="C98" s="333"/>
      <c r="D98" s="334" t="s">
        <v>969</v>
      </c>
      <c r="E98" s="296" t="s">
        <v>537</v>
      </c>
      <c r="F98" s="296">
        <v>112</v>
      </c>
      <c r="G98" s="296">
        <v>60</v>
      </c>
      <c r="H98" s="335">
        <v>60</v>
      </c>
      <c r="I98" s="336" t="s">
        <v>946</v>
      </c>
      <c r="J98" s="297" t="s">
        <v>987</v>
      </c>
      <c r="K98" s="337">
        <f>H98-F98</f>
        <v>-52</v>
      </c>
      <c r="L98" s="338">
        <v>100</v>
      </c>
      <c r="M98" s="339">
        <f t="shared" ref="M98:M99" si="96">(K98*N98)-100</f>
        <v>-5300</v>
      </c>
      <c r="N98" s="337">
        <v>100</v>
      </c>
      <c r="O98" s="297" t="s">
        <v>547</v>
      </c>
      <c r="P98" s="332">
        <v>45037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14</v>
      </c>
      <c r="B99" s="363">
        <v>45035</v>
      </c>
      <c r="C99" s="284"/>
      <c r="D99" s="321" t="s">
        <v>971</v>
      </c>
      <c r="E99" s="274" t="s">
        <v>537</v>
      </c>
      <c r="F99" s="274">
        <v>27.5</v>
      </c>
      <c r="G99" s="274">
        <v>10</v>
      </c>
      <c r="H99" s="283">
        <v>34.5</v>
      </c>
      <c r="I99" s="304" t="s">
        <v>972</v>
      </c>
      <c r="J99" s="272" t="s">
        <v>994</v>
      </c>
      <c r="K99" s="280">
        <f>H99-F99</f>
        <v>7</v>
      </c>
      <c r="L99" s="281">
        <v>100</v>
      </c>
      <c r="M99" s="282">
        <f t="shared" si="96"/>
        <v>1650</v>
      </c>
      <c r="N99" s="280">
        <v>250</v>
      </c>
      <c r="O99" s="272" t="s">
        <v>535</v>
      </c>
      <c r="P99" s="273">
        <v>45040</v>
      </c>
      <c r="Q99" s="197"/>
      <c r="R99" s="203" t="s">
        <v>536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64">
        <v>15</v>
      </c>
      <c r="B100" s="363">
        <v>45036</v>
      </c>
      <c r="C100" s="284"/>
      <c r="D100" s="321" t="s">
        <v>976</v>
      </c>
      <c r="E100" s="274" t="s">
        <v>896</v>
      </c>
      <c r="F100" s="274">
        <v>60</v>
      </c>
      <c r="G100" s="274">
        <v>105</v>
      </c>
      <c r="H100" s="283">
        <v>52.5</v>
      </c>
      <c r="I100" s="304" t="s">
        <v>977</v>
      </c>
      <c r="J100" s="272" t="s">
        <v>965</v>
      </c>
      <c r="K100" s="280">
        <f>F100-H100</f>
        <v>7.5</v>
      </c>
      <c r="L100" s="281">
        <v>100</v>
      </c>
      <c r="M100" s="282">
        <f t="shared" ref="M100" si="97">(K100*N100)-100</f>
        <v>650</v>
      </c>
      <c r="N100" s="280">
        <v>100</v>
      </c>
      <c r="O100" s="272" t="s">
        <v>535</v>
      </c>
      <c r="P100" s="273">
        <v>45040</v>
      </c>
      <c r="Q100" s="197"/>
      <c r="R100" s="203" t="s">
        <v>536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64">
        <v>16</v>
      </c>
      <c r="B101" s="363">
        <v>45036</v>
      </c>
      <c r="C101" s="284"/>
      <c r="D101" s="321" t="s">
        <v>980</v>
      </c>
      <c r="E101" s="274" t="s">
        <v>537</v>
      </c>
      <c r="F101" s="274">
        <v>46</v>
      </c>
      <c r="G101" s="274"/>
      <c r="H101" s="283">
        <v>66</v>
      </c>
      <c r="I101" s="304" t="s">
        <v>981</v>
      </c>
      <c r="J101" s="272" t="s">
        <v>935</v>
      </c>
      <c r="K101" s="280">
        <f t="shared" ref="K101:K106" si="98">H101-F101</f>
        <v>20</v>
      </c>
      <c r="L101" s="281">
        <v>100</v>
      </c>
      <c r="M101" s="282">
        <f t="shared" ref="M101" si="99">(K101*N101)-100</f>
        <v>900</v>
      </c>
      <c r="N101" s="280">
        <v>50</v>
      </c>
      <c r="O101" s="272" t="s">
        <v>535</v>
      </c>
      <c r="P101" s="273">
        <v>45040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286">
        <v>17</v>
      </c>
      <c r="B102" s="324">
        <v>45042</v>
      </c>
      <c r="C102" s="284"/>
      <c r="D102" s="321" t="s">
        <v>1013</v>
      </c>
      <c r="E102" s="274" t="s">
        <v>537</v>
      </c>
      <c r="F102" s="274">
        <v>67.5</v>
      </c>
      <c r="G102" s="274">
        <v>15</v>
      </c>
      <c r="H102" s="283">
        <v>88</v>
      </c>
      <c r="I102" s="304" t="s">
        <v>1014</v>
      </c>
      <c r="J102" s="272" t="s">
        <v>1015</v>
      </c>
      <c r="K102" s="280">
        <f t="shared" si="98"/>
        <v>20.5</v>
      </c>
      <c r="L102" s="281">
        <v>100</v>
      </c>
      <c r="M102" s="282">
        <f t="shared" ref="M102" si="100">(K102*N102)-100</f>
        <v>720</v>
      </c>
      <c r="N102" s="280">
        <v>40</v>
      </c>
      <c r="O102" s="272" t="s">
        <v>535</v>
      </c>
      <c r="P102" s="273">
        <v>45042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18</v>
      </c>
      <c r="B103" s="324">
        <v>45042</v>
      </c>
      <c r="C103" s="284"/>
      <c r="D103" s="321" t="s">
        <v>1016</v>
      </c>
      <c r="E103" s="274" t="s">
        <v>537</v>
      </c>
      <c r="F103" s="274">
        <v>39</v>
      </c>
      <c r="G103" s="274"/>
      <c r="H103" s="283">
        <v>57</v>
      </c>
      <c r="I103" s="304" t="s">
        <v>1017</v>
      </c>
      <c r="J103" s="272" t="s">
        <v>1018</v>
      </c>
      <c r="K103" s="280">
        <f t="shared" si="98"/>
        <v>18</v>
      </c>
      <c r="L103" s="281">
        <v>100</v>
      </c>
      <c r="M103" s="282">
        <f t="shared" ref="M103" si="101">(K103*N103)-100</f>
        <v>800</v>
      </c>
      <c r="N103" s="280">
        <v>50</v>
      </c>
      <c r="O103" s="272" t="s">
        <v>535</v>
      </c>
      <c r="P103" s="273">
        <v>45042</v>
      </c>
      <c r="Q103" s="197"/>
      <c r="R103" s="203" t="s">
        <v>799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19</v>
      </c>
      <c r="B104" s="324">
        <v>45043</v>
      </c>
      <c r="C104" s="284"/>
      <c r="D104" s="321" t="s">
        <v>1028</v>
      </c>
      <c r="E104" s="274" t="s">
        <v>537</v>
      </c>
      <c r="F104" s="274">
        <v>67.5</v>
      </c>
      <c r="G104" s="274"/>
      <c r="H104" s="283">
        <v>112.5</v>
      </c>
      <c r="I104" s="304" t="s">
        <v>1029</v>
      </c>
      <c r="J104" s="272" t="s">
        <v>1041</v>
      </c>
      <c r="K104" s="280">
        <f t="shared" si="98"/>
        <v>45</v>
      </c>
      <c r="L104" s="281">
        <v>100</v>
      </c>
      <c r="M104" s="282">
        <f t="shared" ref="M104:M105" si="102">(K104*N104)-100</f>
        <v>1025</v>
      </c>
      <c r="N104" s="280">
        <v>25</v>
      </c>
      <c r="O104" s="272" t="s">
        <v>535</v>
      </c>
      <c r="P104" s="273">
        <v>45043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31">
        <v>20</v>
      </c>
      <c r="B105" s="343">
        <v>45043</v>
      </c>
      <c r="C105" s="333"/>
      <c r="D105" s="334" t="s">
        <v>1016</v>
      </c>
      <c r="E105" s="296" t="s">
        <v>537</v>
      </c>
      <c r="F105" s="296">
        <v>18</v>
      </c>
      <c r="G105" s="296"/>
      <c r="H105" s="335">
        <v>0</v>
      </c>
      <c r="I105" s="336" t="s">
        <v>909</v>
      </c>
      <c r="J105" s="297" t="s">
        <v>1042</v>
      </c>
      <c r="K105" s="337">
        <f t="shared" si="98"/>
        <v>-18</v>
      </c>
      <c r="L105" s="338">
        <v>100</v>
      </c>
      <c r="M105" s="339">
        <f t="shared" si="102"/>
        <v>-1900</v>
      </c>
      <c r="N105" s="337">
        <v>100</v>
      </c>
      <c r="O105" s="297" t="s">
        <v>547</v>
      </c>
      <c r="P105" s="332">
        <v>45043</v>
      </c>
      <c r="Q105" s="197"/>
      <c r="R105" s="203" t="s">
        <v>799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21</v>
      </c>
      <c r="B106" s="324">
        <v>45043</v>
      </c>
      <c r="C106" s="284"/>
      <c r="D106" s="321" t="s">
        <v>1030</v>
      </c>
      <c r="E106" s="274" t="s">
        <v>537</v>
      </c>
      <c r="F106" s="274">
        <v>11.5</v>
      </c>
      <c r="G106" s="274">
        <v>7</v>
      </c>
      <c r="H106" s="283">
        <v>13.75</v>
      </c>
      <c r="I106" s="304" t="s">
        <v>1031</v>
      </c>
      <c r="J106" s="272" t="s">
        <v>1043</v>
      </c>
      <c r="K106" s="280">
        <f t="shared" si="98"/>
        <v>2.25</v>
      </c>
      <c r="L106" s="281">
        <v>100</v>
      </c>
      <c r="M106" s="282">
        <f t="shared" ref="M106" si="103">(K106*N106)-100</f>
        <v>2375</v>
      </c>
      <c r="N106" s="280">
        <v>1100</v>
      </c>
      <c r="O106" s="272" t="s">
        <v>535</v>
      </c>
      <c r="P106" s="273">
        <v>45043</v>
      </c>
      <c r="Q106" s="197"/>
      <c r="R106" s="203" t="s">
        <v>536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6">
        <v>22</v>
      </c>
      <c r="B107" s="324">
        <v>45043</v>
      </c>
      <c r="C107" s="284"/>
      <c r="D107" s="321" t="s">
        <v>1032</v>
      </c>
      <c r="E107" s="274" t="s">
        <v>537</v>
      </c>
      <c r="F107" s="274">
        <v>220</v>
      </c>
      <c r="G107" s="274">
        <v>140</v>
      </c>
      <c r="H107" s="283">
        <v>310</v>
      </c>
      <c r="I107" s="304" t="s">
        <v>901</v>
      </c>
      <c r="J107" s="272" t="s">
        <v>1063</v>
      </c>
      <c r="K107" s="280">
        <f t="shared" ref="K107" si="104">H107-F107</f>
        <v>90</v>
      </c>
      <c r="L107" s="281">
        <v>100</v>
      </c>
      <c r="M107" s="282">
        <f t="shared" ref="M107" si="105">(K107*N107)-100</f>
        <v>2150</v>
      </c>
      <c r="N107" s="280">
        <v>25</v>
      </c>
      <c r="O107" s="272" t="s">
        <v>535</v>
      </c>
      <c r="P107" s="273">
        <v>45044</v>
      </c>
      <c r="Q107" s="197"/>
      <c r="R107" s="203" t="s">
        <v>536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74">
        <v>23</v>
      </c>
      <c r="B108" s="375">
        <v>45043</v>
      </c>
      <c r="C108" s="376"/>
      <c r="D108" s="377" t="s">
        <v>1035</v>
      </c>
      <c r="E108" s="201" t="s">
        <v>537</v>
      </c>
      <c r="F108" s="201" t="s">
        <v>1036</v>
      </c>
      <c r="G108" s="201">
        <v>19</v>
      </c>
      <c r="H108" s="202"/>
      <c r="I108" s="217" t="s">
        <v>1037</v>
      </c>
      <c r="J108" s="225" t="s">
        <v>538</v>
      </c>
      <c r="K108" s="254"/>
      <c r="L108" s="378"/>
      <c r="M108" s="379"/>
      <c r="N108" s="254"/>
      <c r="O108" s="225"/>
      <c r="P108" s="199"/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24</v>
      </c>
      <c r="B109" s="324">
        <v>45043</v>
      </c>
      <c r="C109" s="284"/>
      <c r="D109" s="321" t="s">
        <v>1038</v>
      </c>
      <c r="E109" s="274" t="s">
        <v>537</v>
      </c>
      <c r="F109" s="274">
        <v>23</v>
      </c>
      <c r="G109" s="274">
        <v>16</v>
      </c>
      <c r="H109" s="283">
        <v>29.5</v>
      </c>
      <c r="I109" s="304" t="s">
        <v>1039</v>
      </c>
      <c r="J109" s="272" t="s">
        <v>1066</v>
      </c>
      <c r="K109" s="280">
        <f t="shared" ref="K109" si="106">H109-F109</f>
        <v>6.5</v>
      </c>
      <c r="L109" s="281">
        <v>100</v>
      </c>
      <c r="M109" s="282">
        <f t="shared" ref="M109" si="107">(K109*N109)-100</f>
        <v>4450</v>
      </c>
      <c r="N109" s="280">
        <v>700</v>
      </c>
      <c r="O109" s="272" t="s">
        <v>535</v>
      </c>
      <c r="P109" s="273">
        <v>45044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25</v>
      </c>
      <c r="B110" s="324">
        <v>45043</v>
      </c>
      <c r="C110" s="383"/>
      <c r="D110" s="321" t="s">
        <v>1040</v>
      </c>
      <c r="E110" s="274" t="s">
        <v>537</v>
      </c>
      <c r="F110" s="274">
        <v>44</v>
      </c>
      <c r="G110" s="274">
        <v>30</v>
      </c>
      <c r="H110" s="283">
        <v>52</v>
      </c>
      <c r="I110" s="304" t="s">
        <v>1037</v>
      </c>
      <c r="J110" s="272" t="s">
        <v>883</v>
      </c>
      <c r="K110" s="280">
        <f t="shared" ref="K110" si="108">H110-F110</f>
        <v>8</v>
      </c>
      <c r="L110" s="281">
        <v>100</v>
      </c>
      <c r="M110" s="282">
        <f t="shared" ref="M110" si="109">(K110*N110)-100</f>
        <v>1900</v>
      </c>
      <c r="N110" s="280">
        <v>250</v>
      </c>
      <c r="O110" s="272" t="s">
        <v>535</v>
      </c>
      <c r="P110" s="273">
        <v>45044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86">
        <v>26</v>
      </c>
      <c r="B111" s="324">
        <v>45044</v>
      </c>
      <c r="C111" s="284"/>
      <c r="D111" s="321" t="s">
        <v>1064</v>
      </c>
      <c r="E111" s="274" t="s">
        <v>537</v>
      </c>
      <c r="F111" s="274">
        <v>54</v>
      </c>
      <c r="G111" s="274">
        <v>39</v>
      </c>
      <c r="H111" s="283">
        <v>65.5</v>
      </c>
      <c r="I111" s="304" t="s">
        <v>1065</v>
      </c>
      <c r="J111" s="272" t="s">
        <v>1067</v>
      </c>
      <c r="K111" s="280">
        <f t="shared" ref="K111" si="110">H111-F111</f>
        <v>11.5</v>
      </c>
      <c r="L111" s="281">
        <v>100</v>
      </c>
      <c r="M111" s="282">
        <f t="shared" ref="M111" si="111">(K111*N111)-100</f>
        <v>3350</v>
      </c>
      <c r="N111" s="280">
        <v>300</v>
      </c>
      <c r="O111" s="272" t="s">
        <v>535</v>
      </c>
      <c r="P111" s="273">
        <v>45044</v>
      </c>
      <c r="Q111" s="197"/>
      <c r="R111" s="203" t="s">
        <v>799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86">
        <v>27</v>
      </c>
      <c r="B112" s="324">
        <v>45044</v>
      </c>
      <c r="C112" s="284"/>
      <c r="D112" s="321" t="s">
        <v>1068</v>
      </c>
      <c r="E112" s="274" t="s">
        <v>537</v>
      </c>
      <c r="F112" s="274">
        <v>57.5</v>
      </c>
      <c r="G112" s="274">
        <v>15</v>
      </c>
      <c r="H112" s="283">
        <v>72</v>
      </c>
      <c r="I112" s="304" t="s">
        <v>1069</v>
      </c>
      <c r="J112" s="272" t="s">
        <v>1076</v>
      </c>
      <c r="K112" s="280">
        <f t="shared" ref="K112" si="112">H112-F112</f>
        <v>14.5</v>
      </c>
      <c r="L112" s="281">
        <v>100</v>
      </c>
      <c r="M112" s="282">
        <f t="shared" ref="M112" si="113">(K112*N112)-100</f>
        <v>480</v>
      </c>
      <c r="N112" s="280">
        <v>40</v>
      </c>
      <c r="O112" s="272" t="s">
        <v>535</v>
      </c>
      <c r="P112" s="273">
        <v>45044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74">
        <v>28</v>
      </c>
      <c r="B113" s="375">
        <v>45044</v>
      </c>
      <c r="C113" s="376"/>
      <c r="D113" s="377" t="s">
        <v>1070</v>
      </c>
      <c r="E113" s="201" t="s">
        <v>537</v>
      </c>
      <c r="F113" s="201" t="s">
        <v>1071</v>
      </c>
      <c r="G113" s="201">
        <v>78</v>
      </c>
      <c r="H113" s="202"/>
      <c r="I113" s="217" t="s">
        <v>874</v>
      </c>
      <c r="J113" s="225" t="s">
        <v>538</v>
      </c>
      <c r="K113" s="254"/>
      <c r="L113" s="378"/>
      <c r="M113" s="379"/>
      <c r="N113" s="254"/>
      <c r="O113" s="225"/>
      <c r="P113" s="199"/>
      <c r="Q113" s="197"/>
      <c r="R113" s="203" t="s">
        <v>799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29</v>
      </c>
      <c r="B114" s="324">
        <v>45044</v>
      </c>
      <c r="C114" s="284"/>
      <c r="D114" s="321" t="s">
        <v>1072</v>
      </c>
      <c r="E114" s="274" t="s">
        <v>537</v>
      </c>
      <c r="F114" s="274">
        <v>59</v>
      </c>
      <c r="G114" s="274">
        <v>45</v>
      </c>
      <c r="H114" s="283">
        <v>67</v>
      </c>
      <c r="I114" s="304" t="s">
        <v>1065</v>
      </c>
      <c r="J114" s="272" t="s">
        <v>883</v>
      </c>
      <c r="K114" s="280">
        <f t="shared" ref="K114" si="114">H114-F114</f>
        <v>8</v>
      </c>
      <c r="L114" s="281">
        <v>100</v>
      </c>
      <c r="M114" s="282">
        <f t="shared" ref="M114" si="115">(K114*N114)-100</f>
        <v>2900</v>
      </c>
      <c r="N114" s="280">
        <v>375</v>
      </c>
      <c r="O114" s="272" t="s">
        <v>535</v>
      </c>
      <c r="P114" s="273">
        <v>45044</v>
      </c>
      <c r="Q114" s="197"/>
      <c r="R114" s="203" t="s">
        <v>799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6">
        <v>30</v>
      </c>
      <c r="B115" s="324">
        <v>45044</v>
      </c>
      <c r="C115" s="284"/>
      <c r="D115" s="321" t="s">
        <v>1074</v>
      </c>
      <c r="E115" s="274" t="s">
        <v>537</v>
      </c>
      <c r="F115" s="274">
        <v>147.5</v>
      </c>
      <c r="G115" s="274">
        <v>99</v>
      </c>
      <c r="H115" s="283">
        <v>172.5</v>
      </c>
      <c r="I115" s="304" t="s">
        <v>1075</v>
      </c>
      <c r="J115" s="272" t="s">
        <v>556</v>
      </c>
      <c r="K115" s="280">
        <f t="shared" ref="K115" si="116">H115-F115</f>
        <v>25</v>
      </c>
      <c r="L115" s="281">
        <v>100</v>
      </c>
      <c r="M115" s="282">
        <f t="shared" ref="M115" si="117">(K115*N115)-100</f>
        <v>2400</v>
      </c>
      <c r="N115" s="280">
        <v>100</v>
      </c>
      <c r="O115" s="272" t="s">
        <v>535</v>
      </c>
      <c r="P115" s="273">
        <v>45044</v>
      </c>
      <c r="Q115" s="197"/>
      <c r="R115" s="203" t="s">
        <v>799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374">
        <v>31</v>
      </c>
      <c r="B116" s="375">
        <v>45044</v>
      </c>
      <c r="C116" s="376"/>
      <c r="D116" s="377" t="s">
        <v>1077</v>
      </c>
      <c r="E116" s="201" t="s">
        <v>537</v>
      </c>
      <c r="F116" s="201" t="s">
        <v>1078</v>
      </c>
      <c r="G116" s="201">
        <v>25</v>
      </c>
      <c r="H116" s="202"/>
      <c r="I116" s="217" t="s">
        <v>1079</v>
      </c>
      <c r="J116" s="225" t="s">
        <v>538</v>
      </c>
      <c r="K116" s="254"/>
      <c r="L116" s="378"/>
      <c r="M116" s="379"/>
      <c r="N116" s="254"/>
      <c r="O116" s="225"/>
      <c r="P116" s="199"/>
      <c r="Q116" s="197"/>
      <c r="R116" s="203" t="s">
        <v>799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74">
        <v>32</v>
      </c>
      <c r="B117" s="375">
        <v>45044</v>
      </c>
      <c r="C117" s="376"/>
      <c r="D117" s="377" t="s">
        <v>1080</v>
      </c>
      <c r="E117" s="201" t="s">
        <v>537</v>
      </c>
      <c r="F117" s="201">
        <v>38</v>
      </c>
      <c r="G117" s="201"/>
      <c r="H117" s="202"/>
      <c r="I117" s="217" t="s">
        <v>1017</v>
      </c>
      <c r="J117" s="225" t="s">
        <v>538</v>
      </c>
      <c r="K117" s="254"/>
      <c r="L117" s="378"/>
      <c r="M117" s="379"/>
      <c r="N117" s="254"/>
      <c r="O117" s="225"/>
      <c r="P117" s="199"/>
      <c r="Q117" s="197"/>
      <c r="R117" s="203" t="s">
        <v>799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374"/>
      <c r="B118" s="375"/>
      <c r="C118" s="376"/>
      <c r="D118" s="377"/>
      <c r="E118" s="201"/>
      <c r="F118" s="201"/>
      <c r="G118" s="201"/>
      <c r="H118" s="202"/>
      <c r="I118" s="217"/>
      <c r="J118" s="225"/>
      <c r="K118" s="254"/>
      <c r="L118" s="378"/>
      <c r="M118" s="379"/>
      <c r="N118" s="254"/>
      <c r="O118" s="225"/>
      <c r="P118" s="199"/>
      <c r="Q118" s="197"/>
      <c r="R118" s="203"/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74"/>
      <c r="B119" s="375"/>
      <c r="C119" s="376"/>
      <c r="D119" s="377"/>
      <c r="E119" s="201"/>
      <c r="F119" s="201"/>
      <c r="G119" s="201"/>
      <c r="H119" s="202"/>
      <c r="I119" s="217"/>
      <c r="J119" s="225"/>
      <c r="K119" s="254"/>
      <c r="L119" s="378"/>
      <c r="M119" s="379"/>
      <c r="N119" s="254"/>
      <c r="O119" s="225"/>
      <c r="P119" s="199"/>
      <c r="Q119" s="197"/>
      <c r="R119" s="203"/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23"/>
      <c r="B120" s="323"/>
      <c r="C120" s="323"/>
      <c r="D120" s="323"/>
      <c r="E120" s="323"/>
      <c r="F120" s="323"/>
      <c r="G120" s="323"/>
      <c r="H120" s="323"/>
      <c r="I120" s="323"/>
      <c r="J120" s="225"/>
      <c r="K120" s="202"/>
      <c r="L120" s="217"/>
      <c r="M120" s="218"/>
      <c r="N120" s="202"/>
      <c r="O120" s="225"/>
      <c r="P120" s="199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97"/>
      <c r="AI120" s="197"/>
      <c r="AJ120" s="203"/>
      <c r="AK120" s="197"/>
      <c r="AL120" s="197"/>
    </row>
    <row r="121" spans="1:38" ht="38.25" customHeight="1">
      <c r="A121" s="92" t="s">
        <v>559</v>
      </c>
      <c r="B121" s="139"/>
      <c r="C121" s="139"/>
      <c r="D121" s="140"/>
      <c r="E121" s="124"/>
      <c r="F121" s="6"/>
      <c r="G121" s="6"/>
      <c r="H121" s="125"/>
      <c r="I121" s="141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</row>
    <row r="122" spans="1:38" s="198" customFormat="1" ht="38.25">
      <c r="A122" s="93" t="s">
        <v>16</v>
      </c>
      <c r="B122" s="94" t="s">
        <v>512</v>
      </c>
      <c r="C122" s="94"/>
      <c r="D122" s="95" t="s">
        <v>523</v>
      </c>
      <c r="E122" s="94" t="s">
        <v>524</v>
      </c>
      <c r="F122" s="94" t="s">
        <v>525</v>
      </c>
      <c r="G122" s="94" t="s">
        <v>526</v>
      </c>
      <c r="H122" s="94" t="s">
        <v>527</v>
      </c>
      <c r="I122" s="94" t="s">
        <v>528</v>
      </c>
      <c r="J122" s="93" t="s">
        <v>529</v>
      </c>
      <c r="K122" s="128" t="s">
        <v>546</v>
      </c>
      <c r="L122" s="129" t="s">
        <v>531</v>
      </c>
      <c r="M122" s="96" t="s">
        <v>532</v>
      </c>
      <c r="N122" s="94" t="s">
        <v>533</v>
      </c>
      <c r="O122" s="95" t="s">
        <v>534</v>
      </c>
      <c r="P122" s="94" t="s">
        <v>763</v>
      </c>
      <c r="Q122" s="197"/>
      <c r="R122" s="6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</row>
    <row r="123" spans="1:38" ht="14.25" customHeight="1">
      <c r="A123" s="255">
        <v>1</v>
      </c>
      <c r="B123" s="256">
        <v>44840</v>
      </c>
      <c r="C123" s="253"/>
      <c r="D123" s="253" t="s">
        <v>835</v>
      </c>
      <c r="E123" s="254" t="s">
        <v>537</v>
      </c>
      <c r="F123" s="254" t="s">
        <v>836</v>
      </c>
      <c r="G123" s="254">
        <v>1220</v>
      </c>
      <c r="H123" s="254"/>
      <c r="I123" s="254" t="s">
        <v>837</v>
      </c>
      <c r="J123" s="225" t="s">
        <v>538</v>
      </c>
      <c r="K123" s="202"/>
      <c r="L123" s="217"/>
      <c r="M123" s="218"/>
      <c r="N123" s="202"/>
      <c r="O123" s="225"/>
      <c r="P123" s="199"/>
      <c r="Q123" s="197"/>
      <c r="R123" s="197" t="s">
        <v>536</v>
      </c>
      <c r="S123" s="41"/>
      <c r="T123" s="1"/>
      <c r="U123" s="1"/>
      <c r="V123" s="1"/>
      <c r="W123" s="1"/>
      <c r="X123" s="1"/>
      <c r="Y123" s="1"/>
      <c r="Z123" s="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</row>
    <row r="124" spans="1:38" ht="14.25" customHeight="1">
      <c r="A124" s="351">
        <v>2</v>
      </c>
      <c r="B124" s="352">
        <v>45019</v>
      </c>
      <c r="C124" s="353"/>
      <c r="D124" s="353" t="s">
        <v>71</v>
      </c>
      <c r="E124" s="354" t="s">
        <v>537</v>
      </c>
      <c r="F124" s="354">
        <v>96.5</v>
      </c>
      <c r="G124" s="354">
        <v>88</v>
      </c>
      <c r="H124" s="354">
        <v>102.25</v>
      </c>
      <c r="I124" s="354" t="s">
        <v>894</v>
      </c>
      <c r="J124" s="355" t="s">
        <v>958</v>
      </c>
      <c r="K124" s="355">
        <f t="shared" ref="K124" si="118">H124-F124</f>
        <v>5.75</v>
      </c>
      <c r="L124" s="356">
        <f t="shared" ref="L124" si="119">(F124*-0.7)/100</f>
        <v>-0.67549999999999999</v>
      </c>
      <c r="M124" s="357">
        <f t="shared" ref="M124" si="120">(K124+L124)/F124</f>
        <v>5.2585492227979279E-2</v>
      </c>
      <c r="N124" s="358" t="s">
        <v>535</v>
      </c>
      <c r="O124" s="359">
        <v>45034</v>
      </c>
      <c r="P124" s="360"/>
      <c r="Q124" s="197"/>
      <c r="R124" s="197" t="s">
        <v>536</v>
      </c>
      <c r="S124" s="41"/>
      <c r="T124" s="1"/>
      <c r="U124" s="1"/>
      <c r="V124" s="1"/>
      <c r="W124" s="1"/>
      <c r="X124" s="1"/>
      <c r="Y124" s="1"/>
      <c r="Z124" s="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2.75" customHeight="1">
      <c r="A125" s="254"/>
      <c r="B125" s="252"/>
      <c r="C125" s="253"/>
      <c r="D125" s="253"/>
      <c r="E125" s="254"/>
      <c r="F125" s="254"/>
      <c r="G125" s="254"/>
      <c r="H125" s="254"/>
      <c r="I125" s="254"/>
      <c r="J125" s="225"/>
      <c r="K125" s="202"/>
      <c r="L125" s="217"/>
      <c r="M125" s="218"/>
      <c r="N125" s="202"/>
      <c r="O125" s="225"/>
      <c r="P125" s="199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09" t="s">
        <v>539</v>
      </c>
      <c r="B126" s="109"/>
      <c r="C126" s="109"/>
      <c r="D126" s="109"/>
      <c r="E126" s="41"/>
      <c r="F126" s="116" t="s">
        <v>541</v>
      </c>
      <c r="G126" s="54"/>
      <c r="H126" s="54"/>
      <c r="I126" s="54"/>
      <c r="J126" s="6"/>
      <c r="K126" s="132"/>
      <c r="L126" s="133"/>
      <c r="M126" s="6"/>
      <c r="N126" s="99"/>
      <c r="O126" s="142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5" t="s">
        <v>540</v>
      </c>
      <c r="B127" s="109"/>
      <c r="C127" s="109"/>
      <c r="D127" s="109"/>
      <c r="E127" s="6"/>
      <c r="F127" s="116" t="s">
        <v>543</v>
      </c>
      <c r="G127" s="6"/>
      <c r="H127" s="6" t="s">
        <v>759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5"/>
      <c r="B128" s="109"/>
      <c r="C128" s="109"/>
      <c r="D128" s="109"/>
      <c r="E128" s="6"/>
      <c r="F128" s="116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4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5"/>
      <c r="B129" s="109"/>
      <c r="C129" s="109"/>
      <c r="D129" s="109"/>
      <c r="E129" s="6"/>
      <c r="F129" s="116"/>
      <c r="G129" s="54"/>
      <c r="H129" s="41"/>
      <c r="I129" s="54"/>
      <c r="J129" s="6"/>
      <c r="K129" s="132"/>
      <c r="L129" s="133"/>
      <c r="M129" s="6"/>
      <c r="N129" s="99"/>
      <c r="O129" s="134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54"/>
      <c r="B130" s="98"/>
      <c r="C130" s="98"/>
      <c r="D130" s="41"/>
      <c r="E130" s="54"/>
      <c r="F130" s="54"/>
      <c r="G130" s="54"/>
      <c r="H130" s="41"/>
      <c r="I130" s="54"/>
      <c r="J130" s="6"/>
      <c r="K130" s="132"/>
      <c r="L130" s="133"/>
      <c r="M130" s="6"/>
      <c r="N130" s="99"/>
      <c r="O130" s="134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41"/>
      <c r="B131" s="143" t="s">
        <v>560</v>
      </c>
      <c r="C131" s="143"/>
      <c r="D131" s="143"/>
      <c r="E131" s="143"/>
      <c r="F131" s="6"/>
      <c r="G131" s="6"/>
      <c r="H131" s="126"/>
      <c r="I131" s="6"/>
      <c r="J131" s="126"/>
      <c r="K131" s="127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3" t="s">
        <v>16</v>
      </c>
      <c r="B132" s="94" t="s">
        <v>512</v>
      </c>
      <c r="C132" s="94"/>
      <c r="D132" s="95" t="s">
        <v>523</v>
      </c>
      <c r="E132" s="94" t="s">
        <v>524</v>
      </c>
      <c r="F132" s="94" t="s">
        <v>525</v>
      </c>
      <c r="G132" s="94" t="s">
        <v>561</v>
      </c>
      <c r="H132" s="94" t="s">
        <v>562</v>
      </c>
      <c r="I132" s="94" t="s">
        <v>528</v>
      </c>
      <c r="J132" s="144" t="s">
        <v>529</v>
      </c>
      <c r="K132" s="94" t="s">
        <v>530</v>
      </c>
      <c r="L132" s="94" t="s">
        <v>563</v>
      </c>
      <c r="M132" s="94" t="s">
        <v>533</v>
      </c>
      <c r="N132" s="95" t="s">
        <v>534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</v>
      </c>
      <c r="B133" s="146">
        <v>41579</v>
      </c>
      <c r="C133" s="146"/>
      <c r="D133" s="147" t="s">
        <v>564</v>
      </c>
      <c r="E133" s="148" t="s">
        <v>565</v>
      </c>
      <c r="F133" s="149">
        <v>82</v>
      </c>
      <c r="G133" s="148" t="s">
        <v>566</v>
      </c>
      <c r="H133" s="148">
        <v>100</v>
      </c>
      <c r="I133" s="150">
        <v>100</v>
      </c>
      <c r="J133" s="151" t="s">
        <v>567</v>
      </c>
      <c r="K133" s="152">
        <f t="shared" ref="K133:K164" si="121">H133-F133</f>
        <v>18</v>
      </c>
      <c r="L133" s="153">
        <f t="shared" ref="L133:L164" si="122">K133/F133</f>
        <v>0.21951219512195122</v>
      </c>
      <c r="M133" s="148" t="s">
        <v>535</v>
      </c>
      <c r="N133" s="154">
        <v>42657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</v>
      </c>
      <c r="B134" s="146">
        <v>41794</v>
      </c>
      <c r="C134" s="146"/>
      <c r="D134" s="147" t="s">
        <v>568</v>
      </c>
      <c r="E134" s="148" t="s">
        <v>537</v>
      </c>
      <c r="F134" s="149">
        <v>257</v>
      </c>
      <c r="G134" s="148" t="s">
        <v>566</v>
      </c>
      <c r="H134" s="148">
        <v>300</v>
      </c>
      <c r="I134" s="150">
        <v>300</v>
      </c>
      <c r="J134" s="151" t="s">
        <v>567</v>
      </c>
      <c r="K134" s="152">
        <f t="shared" si="121"/>
        <v>43</v>
      </c>
      <c r="L134" s="153">
        <f t="shared" si="122"/>
        <v>0.16731517509727625</v>
      </c>
      <c r="M134" s="148" t="s">
        <v>535</v>
      </c>
      <c r="N134" s="154">
        <v>41822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</v>
      </c>
      <c r="B135" s="146">
        <v>41828</v>
      </c>
      <c r="C135" s="146"/>
      <c r="D135" s="147" t="s">
        <v>569</v>
      </c>
      <c r="E135" s="148" t="s">
        <v>537</v>
      </c>
      <c r="F135" s="149">
        <v>393</v>
      </c>
      <c r="G135" s="148" t="s">
        <v>566</v>
      </c>
      <c r="H135" s="148">
        <v>468</v>
      </c>
      <c r="I135" s="150">
        <v>468</v>
      </c>
      <c r="J135" s="151" t="s">
        <v>567</v>
      </c>
      <c r="K135" s="152">
        <f t="shared" si="121"/>
        <v>75</v>
      </c>
      <c r="L135" s="153">
        <f t="shared" si="122"/>
        <v>0.19083969465648856</v>
      </c>
      <c r="M135" s="148" t="s">
        <v>535</v>
      </c>
      <c r="N135" s="154">
        <v>41863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</v>
      </c>
      <c r="B136" s="146">
        <v>41857</v>
      </c>
      <c r="C136" s="146"/>
      <c r="D136" s="147" t="s">
        <v>570</v>
      </c>
      <c r="E136" s="148" t="s">
        <v>537</v>
      </c>
      <c r="F136" s="149">
        <v>205</v>
      </c>
      <c r="G136" s="148" t="s">
        <v>566</v>
      </c>
      <c r="H136" s="148">
        <v>275</v>
      </c>
      <c r="I136" s="150">
        <v>250</v>
      </c>
      <c r="J136" s="151" t="s">
        <v>567</v>
      </c>
      <c r="K136" s="152">
        <f t="shared" si="121"/>
        <v>70</v>
      </c>
      <c r="L136" s="153">
        <f t="shared" si="122"/>
        <v>0.34146341463414637</v>
      </c>
      <c r="M136" s="148" t="s">
        <v>535</v>
      </c>
      <c r="N136" s="154">
        <v>41962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5</v>
      </c>
      <c r="B137" s="146">
        <v>41886</v>
      </c>
      <c r="C137" s="146"/>
      <c r="D137" s="147" t="s">
        <v>571</v>
      </c>
      <c r="E137" s="148" t="s">
        <v>537</v>
      </c>
      <c r="F137" s="149">
        <v>162</v>
      </c>
      <c r="G137" s="148" t="s">
        <v>566</v>
      </c>
      <c r="H137" s="148">
        <v>190</v>
      </c>
      <c r="I137" s="150">
        <v>190</v>
      </c>
      <c r="J137" s="151" t="s">
        <v>567</v>
      </c>
      <c r="K137" s="152">
        <f t="shared" si="121"/>
        <v>28</v>
      </c>
      <c r="L137" s="153">
        <f t="shared" si="122"/>
        <v>0.1728395061728395</v>
      </c>
      <c r="M137" s="148" t="s">
        <v>535</v>
      </c>
      <c r="N137" s="154">
        <v>42006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</v>
      </c>
      <c r="B138" s="146">
        <v>41886</v>
      </c>
      <c r="C138" s="146"/>
      <c r="D138" s="147" t="s">
        <v>572</v>
      </c>
      <c r="E138" s="148" t="s">
        <v>537</v>
      </c>
      <c r="F138" s="149">
        <v>75</v>
      </c>
      <c r="G138" s="148" t="s">
        <v>566</v>
      </c>
      <c r="H138" s="148">
        <v>91.5</v>
      </c>
      <c r="I138" s="150" t="s">
        <v>573</v>
      </c>
      <c r="J138" s="151" t="s">
        <v>574</v>
      </c>
      <c r="K138" s="152">
        <f t="shared" si="121"/>
        <v>16.5</v>
      </c>
      <c r="L138" s="153">
        <f t="shared" si="122"/>
        <v>0.22</v>
      </c>
      <c r="M138" s="148" t="s">
        <v>535</v>
      </c>
      <c r="N138" s="154">
        <v>41954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</v>
      </c>
      <c r="B139" s="146">
        <v>41913</v>
      </c>
      <c r="C139" s="146"/>
      <c r="D139" s="147" t="s">
        <v>575</v>
      </c>
      <c r="E139" s="148" t="s">
        <v>537</v>
      </c>
      <c r="F139" s="149">
        <v>850</v>
      </c>
      <c r="G139" s="148" t="s">
        <v>566</v>
      </c>
      <c r="H139" s="148">
        <v>982.5</v>
      </c>
      <c r="I139" s="150">
        <v>1050</v>
      </c>
      <c r="J139" s="151" t="s">
        <v>576</v>
      </c>
      <c r="K139" s="152">
        <f t="shared" si="121"/>
        <v>132.5</v>
      </c>
      <c r="L139" s="153">
        <f t="shared" si="122"/>
        <v>0.15588235294117647</v>
      </c>
      <c r="M139" s="148" t="s">
        <v>535</v>
      </c>
      <c r="N139" s="154">
        <v>42039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8</v>
      </c>
      <c r="B140" s="146">
        <v>41913</v>
      </c>
      <c r="C140" s="146"/>
      <c r="D140" s="147" t="s">
        <v>577</v>
      </c>
      <c r="E140" s="148" t="s">
        <v>537</v>
      </c>
      <c r="F140" s="149">
        <v>475</v>
      </c>
      <c r="G140" s="148" t="s">
        <v>566</v>
      </c>
      <c r="H140" s="148">
        <v>515</v>
      </c>
      <c r="I140" s="150">
        <v>600</v>
      </c>
      <c r="J140" s="151" t="s">
        <v>578</v>
      </c>
      <c r="K140" s="152">
        <f t="shared" si="121"/>
        <v>40</v>
      </c>
      <c r="L140" s="153">
        <f t="shared" si="122"/>
        <v>8.4210526315789472E-2</v>
      </c>
      <c r="M140" s="148" t="s">
        <v>535</v>
      </c>
      <c r="N140" s="15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9</v>
      </c>
      <c r="B141" s="146">
        <v>41913</v>
      </c>
      <c r="C141" s="146"/>
      <c r="D141" s="147" t="s">
        <v>579</v>
      </c>
      <c r="E141" s="148" t="s">
        <v>537</v>
      </c>
      <c r="F141" s="149">
        <v>86</v>
      </c>
      <c r="G141" s="148" t="s">
        <v>566</v>
      </c>
      <c r="H141" s="148">
        <v>99</v>
      </c>
      <c r="I141" s="150">
        <v>140</v>
      </c>
      <c r="J141" s="151" t="s">
        <v>580</v>
      </c>
      <c r="K141" s="152">
        <f t="shared" si="121"/>
        <v>13</v>
      </c>
      <c r="L141" s="153">
        <f t="shared" si="122"/>
        <v>0.15116279069767441</v>
      </c>
      <c r="M141" s="148" t="s">
        <v>535</v>
      </c>
      <c r="N141" s="15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10</v>
      </c>
      <c r="B142" s="146">
        <v>41926</v>
      </c>
      <c r="C142" s="146"/>
      <c r="D142" s="147" t="s">
        <v>581</v>
      </c>
      <c r="E142" s="148" t="s">
        <v>537</v>
      </c>
      <c r="F142" s="149">
        <v>496.6</v>
      </c>
      <c r="G142" s="148" t="s">
        <v>566</v>
      </c>
      <c r="H142" s="148">
        <v>621</v>
      </c>
      <c r="I142" s="150">
        <v>580</v>
      </c>
      <c r="J142" s="151" t="s">
        <v>567</v>
      </c>
      <c r="K142" s="152">
        <f t="shared" si="121"/>
        <v>124.39999999999998</v>
      </c>
      <c r="L142" s="153">
        <f t="shared" si="122"/>
        <v>0.25050342327829234</v>
      </c>
      <c r="M142" s="148" t="s">
        <v>535</v>
      </c>
      <c r="N142" s="154">
        <v>42605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11</v>
      </c>
      <c r="B143" s="146">
        <v>41926</v>
      </c>
      <c r="C143" s="146"/>
      <c r="D143" s="147" t="s">
        <v>582</v>
      </c>
      <c r="E143" s="148" t="s">
        <v>537</v>
      </c>
      <c r="F143" s="149">
        <v>2481.9</v>
      </c>
      <c r="G143" s="148" t="s">
        <v>566</v>
      </c>
      <c r="H143" s="148">
        <v>2840</v>
      </c>
      <c r="I143" s="150">
        <v>2870</v>
      </c>
      <c r="J143" s="151" t="s">
        <v>583</v>
      </c>
      <c r="K143" s="152">
        <f t="shared" si="121"/>
        <v>358.09999999999991</v>
      </c>
      <c r="L143" s="153">
        <f t="shared" si="122"/>
        <v>0.14428462065353154</v>
      </c>
      <c r="M143" s="148" t="s">
        <v>535</v>
      </c>
      <c r="N143" s="154">
        <v>42017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12</v>
      </c>
      <c r="B144" s="146">
        <v>41928</v>
      </c>
      <c r="C144" s="146"/>
      <c r="D144" s="147" t="s">
        <v>584</v>
      </c>
      <c r="E144" s="148" t="s">
        <v>537</v>
      </c>
      <c r="F144" s="149">
        <v>84.5</v>
      </c>
      <c r="G144" s="148" t="s">
        <v>566</v>
      </c>
      <c r="H144" s="148">
        <v>93</v>
      </c>
      <c r="I144" s="150">
        <v>110</v>
      </c>
      <c r="J144" s="151" t="s">
        <v>585</v>
      </c>
      <c r="K144" s="152">
        <f t="shared" si="121"/>
        <v>8.5</v>
      </c>
      <c r="L144" s="153">
        <f t="shared" si="122"/>
        <v>0.10059171597633136</v>
      </c>
      <c r="M144" s="148" t="s">
        <v>535</v>
      </c>
      <c r="N144" s="15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13</v>
      </c>
      <c r="B145" s="146">
        <v>41928</v>
      </c>
      <c r="C145" s="146"/>
      <c r="D145" s="147" t="s">
        <v>586</v>
      </c>
      <c r="E145" s="148" t="s">
        <v>537</v>
      </c>
      <c r="F145" s="149">
        <v>401</v>
      </c>
      <c r="G145" s="148" t="s">
        <v>566</v>
      </c>
      <c r="H145" s="148">
        <v>428</v>
      </c>
      <c r="I145" s="150">
        <v>450</v>
      </c>
      <c r="J145" s="151" t="s">
        <v>587</v>
      </c>
      <c r="K145" s="152">
        <f t="shared" si="121"/>
        <v>27</v>
      </c>
      <c r="L145" s="153">
        <f t="shared" si="122"/>
        <v>6.7331670822942641E-2</v>
      </c>
      <c r="M145" s="148" t="s">
        <v>535</v>
      </c>
      <c r="N145" s="154">
        <v>42020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14</v>
      </c>
      <c r="B146" s="146">
        <v>41928</v>
      </c>
      <c r="C146" s="146"/>
      <c r="D146" s="147" t="s">
        <v>588</v>
      </c>
      <c r="E146" s="148" t="s">
        <v>537</v>
      </c>
      <c r="F146" s="149">
        <v>101</v>
      </c>
      <c r="G146" s="148" t="s">
        <v>566</v>
      </c>
      <c r="H146" s="148">
        <v>112</v>
      </c>
      <c r="I146" s="150">
        <v>120</v>
      </c>
      <c r="J146" s="151" t="s">
        <v>589</v>
      </c>
      <c r="K146" s="152">
        <f t="shared" si="121"/>
        <v>11</v>
      </c>
      <c r="L146" s="153">
        <f t="shared" si="122"/>
        <v>0.10891089108910891</v>
      </c>
      <c r="M146" s="148" t="s">
        <v>535</v>
      </c>
      <c r="N146" s="15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15</v>
      </c>
      <c r="B147" s="146">
        <v>41954</v>
      </c>
      <c r="C147" s="146"/>
      <c r="D147" s="147" t="s">
        <v>590</v>
      </c>
      <c r="E147" s="148" t="s">
        <v>537</v>
      </c>
      <c r="F147" s="149">
        <v>59</v>
      </c>
      <c r="G147" s="148" t="s">
        <v>566</v>
      </c>
      <c r="H147" s="148">
        <v>76</v>
      </c>
      <c r="I147" s="150">
        <v>76</v>
      </c>
      <c r="J147" s="151" t="s">
        <v>567</v>
      </c>
      <c r="K147" s="152">
        <f t="shared" si="121"/>
        <v>17</v>
      </c>
      <c r="L147" s="153">
        <f t="shared" si="122"/>
        <v>0.28813559322033899</v>
      </c>
      <c r="M147" s="148" t="s">
        <v>535</v>
      </c>
      <c r="N147" s="154">
        <v>43032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16</v>
      </c>
      <c r="B148" s="146">
        <v>41954</v>
      </c>
      <c r="C148" s="146"/>
      <c r="D148" s="147" t="s">
        <v>579</v>
      </c>
      <c r="E148" s="148" t="s">
        <v>537</v>
      </c>
      <c r="F148" s="149">
        <v>99</v>
      </c>
      <c r="G148" s="148" t="s">
        <v>566</v>
      </c>
      <c r="H148" s="148">
        <v>120</v>
      </c>
      <c r="I148" s="150">
        <v>120</v>
      </c>
      <c r="J148" s="151" t="s">
        <v>548</v>
      </c>
      <c r="K148" s="152">
        <f t="shared" si="121"/>
        <v>21</v>
      </c>
      <c r="L148" s="153">
        <f t="shared" si="122"/>
        <v>0.21212121212121213</v>
      </c>
      <c r="M148" s="148" t="s">
        <v>535</v>
      </c>
      <c r="N148" s="154">
        <v>41960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17</v>
      </c>
      <c r="B149" s="146">
        <v>41956</v>
      </c>
      <c r="C149" s="146"/>
      <c r="D149" s="147" t="s">
        <v>591</v>
      </c>
      <c r="E149" s="148" t="s">
        <v>537</v>
      </c>
      <c r="F149" s="149">
        <v>22</v>
      </c>
      <c r="G149" s="148" t="s">
        <v>566</v>
      </c>
      <c r="H149" s="148">
        <v>33.549999999999997</v>
      </c>
      <c r="I149" s="150">
        <v>32</v>
      </c>
      <c r="J149" s="151" t="s">
        <v>592</v>
      </c>
      <c r="K149" s="152">
        <f t="shared" si="121"/>
        <v>11.549999999999997</v>
      </c>
      <c r="L149" s="153">
        <f t="shared" si="122"/>
        <v>0.52499999999999991</v>
      </c>
      <c r="M149" s="148" t="s">
        <v>535</v>
      </c>
      <c r="N149" s="154">
        <v>42188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18</v>
      </c>
      <c r="B150" s="146">
        <v>41976</v>
      </c>
      <c r="C150" s="146"/>
      <c r="D150" s="147" t="s">
        <v>593</v>
      </c>
      <c r="E150" s="148" t="s">
        <v>537</v>
      </c>
      <c r="F150" s="149">
        <v>440</v>
      </c>
      <c r="G150" s="148" t="s">
        <v>566</v>
      </c>
      <c r="H150" s="148">
        <v>520</v>
      </c>
      <c r="I150" s="150">
        <v>520</v>
      </c>
      <c r="J150" s="151" t="s">
        <v>594</v>
      </c>
      <c r="K150" s="152">
        <f t="shared" si="121"/>
        <v>80</v>
      </c>
      <c r="L150" s="153">
        <f t="shared" si="122"/>
        <v>0.18181818181818182</v>
      </c>
      <c r="M150" s="148" t="s">
        <v>535</v>
      </c>
      <c r="N150" s="154">
        <v>42208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19</v>
      </c>
      <c r="B151" s="146">
        <v>41976</v>
      </c>
      <c r="C151" s="146"/>
      <c r="D151" s="147" t="s">
        <v>595</v>
      </c>
      <c r="E151" s="148" t="s">
        <v>537</v>
      </c>
      <c r="F151" s="149">
        <v>360</v>
      </c>
      <c r="G151" s="148" t="s">
        <v>566</v>
      </c>
      <c r="H151" s="148">
        <v>427</v>
      </c>
      <c r="I151" s="150">
        <v>425</v>
      </c>
      <c r="J151" s="151" t="s">
        <v>596</v>
      </c>
      <c r="K151" s="152">
        <f t="shared" si="121"/>
        <v>67</v>
      </c>
      <c r="L151" s="153">
        <f t="shared" si="122"/>
        <v>0.18611111111111112</v>
      </c>
      <c r="M151" s="148" t="s">
        <v>535</v>
      </c>
      <c r="N151" s="154">
        <v>42058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20</v>
      </c>
      <c r="B152" s="146">
        <v>42012</v>
      </c>
      <c r="C152" s="146"/>
      <c r="D152" s="147" t="s">
        <v>597</v>
      </c>
      <c r="E152" s="148" t="s">
        <v>537</v>
      </c>
      <c r="F152" s="149">
        <v>360</v>
      </c>
      <c r="G152" s="148" t="s">
        <v>566</v>
      </c>
      <c r="H152" s="148">
        <v>455</v>
      </c>
      <c r="I152" s="150">
        <v>420</v>
      </c>
      <c r="J152" s="151" t="s">
        <v>598</v>
      </c>
      <c r="K152" s="152">
        <f t="shared" si="121"/>
        <v>95</v>
      </c>
      <c r="L152" s="153">
        <f t="shared" si="122"/>
        <v>0.2638888888888889</v>
      </c>
      <c r="M152" s="148" t="s">
        <v>535</v>
      </c>
      <c r="N152" s="154">
        <v>42024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21</v>
      </c>
      <c r="B153" s="146">
        <v>42012</v>
      </c>
      <c r="C153" s="146"/>
      <c r="D153" s="147" t="s">
        <v>599</v>
      </c>
      <c r="E153" s="148" t="s">
        <v>537</v>
      </c>
      <c r="F153" s="149">
        <v>130</v>
      </c>
      <c r="G153" s="148"/>
      <c r="H153" s="148">
        <v>175.5</v>
      </c>
      <c r="I153" s="150">
        <v>165</v>
      </c>
      <c r="J153" s="151" t="s">
        <v>600</v>
      </c>
      <c r="K153" s="152">
        <f t="shared" si="121"/>
        <v>45.5</v>
      </c>
      <c r="L153" s="153">
        <f t="shared" si="122"/>
        <v>0.35</v>
      </c>
      <c r="M153" s="148" t="s">
        <v>535</v>
      </c>
      <c r="N153" s="154">
        <v>43088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22</v>
      </c>
      <c r="B154" s="146">
        <v>42040</v>
      </c>
      <c r="C154" s="146"/>
      <c r="D154" s="147" t="s">
        <v>365</v>
      </c>
      <c r="E154" s="148" t="s">
        <v>565</v>
      </c>
      <c r="F154" s="149">
        <v>98</v>
      </c>
      <c r="G154" s="148"/>
      <c r="H154" s="148">
        <v>120</v>
      </c>
      <c r="I154" s="150">
        <v>120</v>
      </c>
      <c r="J154" s="151" t="s">
        <v>567</v>
      </c>
      <c r="K154" s="152">
        <f t="shared" si="121"/>
        <v>22</v>
      </c>
      <c r="L154" s="153">
        <f t="shared" si="122"/>
        <v>0.22448979591836735</v>
      </c>
      <c r="M154" s="148" t="s">
        <v>535</v>
      </c>
      <c r="N154" s="154">
        <v>42753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23</v>
      </c>
      <c r="B155" s="146">
        <v>42040</v>
      </c>
      <c r="C155" s="146"/>
      <c r="D155" s="147" t="s">
        <v>601</v>
      </c>
      <c r="E155" s="148" t="s">
        <v>565</v>
      </c>
      <c r="F155" s="149">
        <v>196</v>
      </c>
      <c r="G155" s="148"/>
      <c r="H155" s="148">
        <v>262</v>
      </c>
      <c r="I155" s="150">
        <v>255</v>
      </c>
      <c r="J155" s="151" t="s">
        <v>567</v>
      </c>
      <c r="K155" s="152">
        <f t="shared" si="121"/>
        <v>66</v>
      </c>
      <c r="L155" s="153">
        <f t="shared" si="122"/>
        <v>0.33673469387755101</v>
      </c>
      <c r="M155" s="148" t="s">
        <v>535</v>
      </c>
      <c r="N155" s="154">
        <v>42599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24</v>
      </c>
      <c r="B156" s="156">
        <v>42067</v>
      </c>
      <c r="C156" s="156"/>
      <c r="D156" s="157" t="s">
        <v>364</v>
      </c>
      <c r="E156" s="158" t="s">
        <v>565</v>
      </c>
      <c r="F156" s="159">
        <v>235</v>
      </c>
      <c r="G156" s="159"/>
      <c r="H156" s="160">
        <v>77</v>
      </c>
      <c r="I156" s="160" t="s">
        <v>602</v>
      </c>
      <c r="J156" s="161" t="s">
        <v>603</v>
      </c>
      <c r="K156" s="162">
        <f t="shared" si="121"/>
        <v>-158</v>
      </c>
      <c r="L156" s="163">
        <f t="shared" si="122"/>
        <v>-0.67234042553191486</v>
      </c>
      <c r="M156" s="159" t="s">
        <v>547</v>
      </c>
      <c r="N156" s="156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25</v>
      </c>
      <c r="B157" s="146">
        <v>42067</v>
      </c>
      <c r="C157" s="146"/>
      <c r="D157" s="147" t="s">
        <v>604</v>
      </c>
      <c r="E157" s="148" t="s">
        <v>565</v>
      </c>
      <c r="F157" s="149">
        <v>185</v>
      </c>
      <c r="G157" s="148"/>
      <c r="H157" s="148">
        <v>224</v>
      </c>
      <c r="I157" s="150" t="s">
        <v>605</v>
      </c>
      <c r="J157" s="151" t="s">
        <v>567</v>
      </c>
      <c r="K157" s="152">
        <f t="shared" si="121"/>
        <v>39</v>
      </c>
      <c r="L157" s="153">
        <f t="shared" si="122"/>
        <v>0.21081081081081082</v>
      </c>
      <c r="M157" s="148" t="s">
        <v>535</v>
      </c>
      <c r="N157" s="154">
        <v>42647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26</v>
      </c>
      <c r="B158" s="156">
        <v>42090</v>
      </c>
      <c r="C158" s="156"/>
      <c r="D158" s="164" t="s">
        <v>606</v>
      </c>
      <c r="E158" s="159" t="s">
        <v>565</v>
      </c>
      <c r="F158" s="159">
        <v>49.5</v>
      </c>
      <c r="G158" s="160"/>
      <c r="H158" s="160">
        <v>15.85</v>
      </c>
      <c r="I158" s="160">
        <v>67</v>
      </c>
      <c r="J158" s="161" t="s">
        <v>607</v>
      </c>
      <c r="K158" s="160">
        <f t="shared" si="121"/>
        <v>-33.65</v>
      </c>
      <c r="L158" s="165">
        <f t="shared" si="122"/>
        <v>-0.67979797979797973</v>
      </c>
      <c r="M158" s="159" t="s">
        <v>547</v>
      </c>
      <c r="N158" s="166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27</v>
      </c>
      <c r="B159" s="146">
        <v>42093</v>
      </c>
      <c r="C159" s="146"/>
      <c r="D159" s="147" t="s">
        <v>608</v>
      </c>
      <c r="E159" s="148" t="s">
        <v>565</v>
      </c>
      <c r="F159" s="149">
        <v>183.5</v>
      </c>
      <c r="G159" s="148"/>
      <c r="H159" s="148">
        <v>219</v>
      </c>
      <c r="I159" s="150">
        <v>218</v>
      </c>
      <c r="J159" s="151" t="s">
        <v>609</v>
      </c>
      <c r="K159" s="152">
        <f t="shared" si="121"/>
        <v>35.5</v>
      </c>
      <c r="L159" s="153">
        <f t="shared" si="122"/>
        <v>0.19346049046321526</v>
      </c>
      <c r="M159" s="148" t="s">
        <v>535</v>
      </c>
      <c r="N159" s="154">
        <v>42103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28</v>
      </c>
      <c r="B160" s="146">
        <v>42114</v>
      </c>
      <c r="C160" s="146"/>
      <c r="D160" s="147" t="s">
        <v>610</v>
      </c>
      <c r="E160" s="148" t="s">
        <v>565</v>
      </c>
      <c r="F160" s="149">
        <f>(227+237)/2</f>
        <v>232</v>
      </c>
      <c r="G160" s="148"/>
      <c r="H160" s="148">
        <v>298</v>
      </c>
      <c r="I160" s="150">
        <v>298</v>
      </c>
      <c r="J160" s="151" t="s">
        <v>567</v>
      </c>
      <c r="K160" s="152">
        <f t="shared" si="121"/>
        <v>66</v>
      </c>
      <c r="L160" s="153">
        <f t="shared" si="122"/>
        <v>0.28448275862068967</v>
      </c>
      <c r="M160" s="148" t="s">
        <v>535</v>
      </c>
      <c r="N160" s="154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29</v>
      </c>
      <c r="B161" s="146">
        <v>42128</v>
      </c>
      <c r="C161" s="146"/>
      <c r="D161" s="147" t="s">
        <v>611</v>
      </c>
      <c r="E161" s="148" t="s">
        <v>537</v>
      </c>
      <c r="F161" s="149">
        <v>385</v>
      </c>
      <c r="G161" s="148"/>
      <c r="H161" s="148">
        <f>212.5+331</f>
        <v>543.5</v>
      </c>
      <c r="I161" s="150">
        <v>510</v>
      </c>
      <c r="J161" s="151" t="s">
        <v>612</v>
      </c>
      <c r="K161" s="152">
        <f t="shared" si="121"/>
        <v>158.5</v>
      </c>
      <c r="L161" s="153">
        <f t="shared" si="122"/>
        <v>0.41168831168831171</v>
      </c>
      <c r="M161" s="148" t="s">
        <v>535</v>
      </c>
      <c r="N161" s="154">
        <v>42235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30</v>
      </c>
      <c r="B162" s="146">
        <v>42128</v>
      </c>
      <c r="C162" s="146"/>
      <c r="D162" s="147" t="s">
        <v>613</v>
      </c>
      <c r="E162" s="148" t="s">
        <v>537</v>
      </c>
      <c r="F162" s="149">
        <v>115.5</v>
      </c>
      <c r="G162" s="148"/>
      <c r="H162" s="148">
        <v>146</v>
      </c>
      <c r="I162" s="150">
        <v>142</v>
      </c>
      <c r="J162" s="151" t="s">
        <v>614</v>
      </c>
      <c r="K162" s="152">
        <f t="shared" si="121"/>
        <v>30.5</v>
      </c>
      <c r="L162" s="153">
        <f t="shared" si="122"/>
        <v>0.26406926406926406</v>
      </c>
      <c r="M162" s="148" t="s">
        <v>535</v>
      </c>
      <c r="N162" s="154">
        <v>42202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31</v>
      </c>
      <c r="B163" s="146">
        <v>42151</v>
      </c>
      <c r="C163" s="146"/>
      <c r="D163" s="147" t="s">
        <v>615</v>
      </c>
      <c r="E163" s="148" t="s">
        <v>537</v>
      </c>
      <c r="F163" s="149">
        <v>237.5</v>
      </c>
      <c r="G163" s="148"/>
      <c r="H163" s="148">
        <v>279.5</v>
      </c>
      <c r="I163" s="150">
        <v>278</v>
      </c>
      <c r="J163" s="151" t="s">
        <v>567</v>
      </c>
      <c r="K163" s="152">
        <f t="shared" si="121"/>
        <v>42</v>
      </c>
      <c r="L163" s="153">
        <f t="shared" si="122"/>
        <v>0.17684210526315788</v>
      </c>
      <c r="M163" s="148" t="s">
        <v>535</v>
      </c>
      <c r="N163" s="154">
        <v>42222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32</v>
      </c>
      <c r="B164" s="146">
        <v>42174</v>
      </c>
      <c r="C164" s="146"/>
      <c r="D164" s="147" t="s">
        <v>586</v>
      </c>
      <c r="E164" s="148" t="s">
        <v>565</v>
      </c>
      <c r="F164" s="149">
        <v>340</v>
      </c>
      <c r="G164" s="148"/>
      <c r="H164" s="148">
        <v>448</v>
      </c>
      <c r="I164" s="150">
        <v>448</v>
      </c>
      <c r="J164" s="151" t="s">
        <v>567</v>
      </c>
      <c r="K164" s="152">
        <f t="shared" si="121"/>
        <v>108</v>
      </c>
      <c r="L164" s="153">
        <f t="shared" si="122"/>
        <v>0.31764705882352939</v>
      </c>
      <c r="M164" s="148" t="s">
        <v>535</v>
      </c>
      <c r="N164" s="154">
        <v>43018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33</v>
      </c>
      <c r="B165" s="146">
        <v>42191</v>
      </c>
      <c r="C165" s="146"/>
      <c r="D165" s="147" t="s">
        <v>616</v>
      </c>
      <c r="E165" s="148" t="s">
        <v>565</v>
      </c>
      <c r="F165" s="149">
        <v>390</v>
      </c>
      <c r="G165" s="148"/>
      <c r="H165" s="148">
        <v>460</v>
      </c>
      <c r="I165" s="150">
        <v>460</v>
      </c>
      <c r="J165" s="151" t="s">
        <v>567</v>
      </c>
      <c r="K165" s="152">
        <f t="shared" ref="K165:K185" si="123">H165-F165</f>
        <v>70</v>
      </c>
      <c r="L165" s="153">
        <f t="shared" ref="L165:L185" si="124">K165/F165</f>
        <v>0.17948717948717949</v>
      </c>
      <c r="M165" s="148" t="s">
        <v>535</v>
      </c>
      <c r="N165" s="154">
        <v>42478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34</v>
      </c>
      <c r="B166" s="156">
        <v>42195</v>
      </c>
      <c r="C166" s="156"/>
      <c r="D166" s="157" t="s">
        <v>617</v>
      </c>
      <c r="E166" s="158" t="s">
        <v>565</v>
      </c>
      <c r="F166" s="159">
        <v>122.5</v>
      </c>
      <c r="G166" s="159"/>
      <c r="H166" s="160">
        <v>61</v>
      </c>
      <c r="I166" s="160">
        <v>172</v>
      </c>
      <c r="J166" s="161" t="s">
        <v>618</v>
      </c>
      <c r="K166" s="162">
        <f t="shared" si="123"/>
        <v>-61.5</v>
      </c>
      <c r="L166" s="163">
        <f t="shared" si="124"/>
        <v>-0.50204081632653064</v>
      </c>
      <c r="M166" s="159" t="s">
        <v>547</v>
      </c>
      <c r="N166" s="156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35</v>
      </c>
      <c r="B167" s="146">
        <v>42219</v>
      </c>
      <c r="C167" s="146"/>
      <c r="D167" s="147" t="s">
        <v>619</v>
      </c>
      <c r="E167" s="148" t="s">
        <v>565</v>
      </c>
      <c r="F167" s="149">
        <v>297.5</v>
      </c>
      <c r="G167" s="148"/>
      <c r="H167" s="148">
        <v>350</v>
      </c>
      <c r="I167" s="150">
        <v>360</v>
      </c>
      <c r="J167" s="151" t="s">
        <v>620</v>
      </c>
      <c r="K167" s="152">
        <f t="shared" si="123"/>
        <v>52.5</v>
      </c>
      <c r="L167" s="153">
        <f t="shared" si="124"/>
        <v>0.17647058823529413</v>
      </c>
      <c r="M167" s="148" t="s">
        <v>535</v>
      </c>
      <c r="N167" s="154">
        <v>42232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36</v>
      </c>
      <c r="B168" s="146">
        <v>42219</v>
      </c>
      <c r="C168" s="146"/>
      <c r="D168" s="147" t="s">
        <v>621</v>
      </c>
      <c r="E168" s="148" t="s">
        <v>565</v>
      </c>
      <c r="F168" s="149">
        <v>115.5</v>
      </c>
      <c r="G168" s="148"/>
      <c r="H168" s="148">
        <v>149</v>
      </c>
      <c r="I168" s="150">
        <v>140</v>
      </c>
      <c r="J168" s="151" t="s">
        <v>622</v>
      </c>
      <c r="K168" s="152">
        <f t="shared" si="123"/>
        <v>33.5</v>
      </c>
      <c r="L168" s="153">
        <f t="shared" si="124"/>
        <v>0.29004329004329005</v>
      </c>
      <c r="M168" s="148" t="s">
        <v>535</v>
      </c>
      <c r="N168" s="154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37</v>
      </c>
      <c r="B169" s="146">
        <v>42251</v>
      </c>
      <c r="C169" s="146"/>
      <c r="D169" s="147" t="s">
        <v>615</v>
      </c>
      <c r="E169" s="148" t="s">
        <v>565</v>
      </c>
      <c r="F169" s="149">
        <v>226</v>
      </c>
      <c r="G169" s="148"/>
      <c r="H169" s="148">
        <v>292</v>
      </c>
      <c r="I169" s="150">
        <v>292</v>
      </c>
      <c r="J169" s="151" t="s">
        <v>623</v>
      </c>
      <c r="K169" s="152">
        <f t="shared" si="123"/>
        <v>66</v>
      </c>
      <c r="L169" s="153">
        <f t="shared" si="124"/>
        <v>0.29203539823008851</v>
      </c>
      <c r="M169" s="148" t="s">
        <v>535</v>
      </c>
      <c r="N169" s="154">
        <v>42286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38</v>
      </c>
      <c r="B170" s="146">
        <v>42254</v>
      </c>
      <c r="C170" s="146"/>
      <c r="D170" s="147" t="s">
        <v>610</v>
      </c>
      <c r="E170" s="148" t="s">
        <v>565</v>
      </c>
      <c r="F170" s="149">
        <v>232.5</v>
      </c>
      <c r="G170" s="148"/>
      <c r="H170" s="148">
        <v>312.5</v>
      </c>
      <c r="I170" s="150">
        <v>310</v>
      </c>
      <c r="J170" s="151" t="s">
        <v>567</v>
      </c>
      <c r="K170" s="152">
        <f t="shared" si="123"/>
        <v>80</v>
      </c>
      <c r="L170" s="153">
        <f t="shared" si="124"/>
        <v>0.34408602150537637</v>
      </c>
      <c r="M170" s="148" t="s">
        <v>535</v>
      </c>
      <c r="N170" s="154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39</v>
      </c>
      <c r="B171" s="146">
        <v>42268</v>
      </c>
      <c r="C171" s="146"/>
      <c r="D171" s="147" t="s">
        <v>624</v>
      </c>
      <c r="E171" s="148" t="s">
        <v>565</v>
      </c>
      <c r="F171" s="149">
        <v>196.5</v>
      </c>
      <c r="G171" s="148"/>
      <c r="H171" s="148">
        <v>238</v>
      </c>
      <c r="I171" s="150">
        <v>238</v>
      </c>
      <c r="J171" s="151" t="s">
        <v>623</v>
      </c>
      <c r="K171" s="152">
        <f t="shared" si="123"/>
        <v>41.5</v>
      </c>
      <c r="L171" s="153">
        <f t="shared" si="124"/>
        <v>0.21119592875318066</v>
      </c>
      <c r="M171" s="148" t="s">
        <v>535</v>
      </c>
      <c r="N171" s="154">
        <v>42291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40</v>
      </c>
      <c r="B172" s="146">
        <v>42271</v>
      </c>
      <c r="C172" s="146"/>
      <c r="D172" s="147" t="s">
        <v>564</v>
      </c>
      <c r="E172" s="148" t="s">
        <v>565</v>
      </c>
      <c r="F172" s="149">
        <v>65</v>
      </c>
      <c r="G172" s="148"/>
      <c r="H172" s="148">
        <v>82</v>
      </c>
      <c r="I172" s="150">
        <v>82</v>
      </c>
      <c r="J172" s="151" t="s">
        <v>623</v>
      </c>
      <c r="K172" s="152">
        <f t="shared" si="123"/>
        <v>17</v>
      </c>
      <c r="L172" s="153">
        <f t="shared" si="124"/>
        <v>0.26153846153846155</v>
      </c>
      <c r="M172" s="148" t="s">
        <v>535</v>
      </c>
      <c r="N172" s="154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41</v>
      </c>
      <c r="B173" s="146">
        <v>42291</v>
      </c>
      <c r="C173" s="146"/>
      <c r="D173" s="147" t="s">
        <v>625</v>
      </c>
      <c r="E173" s="148" t="s">
        <v>565</v>
      </c>
      <c r="F173" s="149">
        <v>144</v>
      </c>
      <c r="G173" s="148"/>
      <c r="H173" s="148">
        <v>182.5</v>
      </c>
      <c r="I173" s="150">
        <v>181</v>
      </c>
      <c r="J173" s="151" t="s">
        <v>623</v>
      </c>
      <c r="K173" s="152">
        <f t="shared" si="123"/>
        <v>38.5</v>
      </c>
      <c r="L173" s="153">
        <f t="shared" si="124"/>
        <v>0.2673611111111111</v>
      </c>
      <c r="M173" s="148" t="s">
        <v>535</v>
      </c>
      <c r="N173" s="154">
        <v>42817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42</v>
      </c>
      <c r="B174" s="146">
        <v>42291</v>
      </c>
      <c r="C174" s="146"/>
      <c r="D174" s="147" t="s">
        <v>626</v>
      </c>
      <c r="E174" s="148" t="s">
        <v>565</v>
      </c>
      <c r="F174" s="149">
        <v>264</v>
      </c>
      <c r="G174" s="148"/>
      <c r="H174" s="148">
        <v>311</v>
      </c>
      <c r="I174" s="150">
        <v>311</v>
      </c>
      <c r="J174" s="151" t="s">
        <v>623</v>
      </c>
      <c r="K174" s="152">
        <f t="shared" si="123"/>
        <v>47</v>
      </c>
      <c r="L174" s="153">
        <f t="shared" si="124"/>
        <v>0.17803030303030304</v>
      </c>
      <c r="M174" s="148" t="s">
        <v>535</v>
      </c>
      <c r="N174" s="154">
        <v>42604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43</v>
      </c>
      <c r="B175" s="146">
        <v>42318</v>
      </c>
      <c r="C175" s="146"/>
      <c r="D175" s="147" t="s">
        <v>627</v>
      </c>
      <c r="E175" s="148" t="s">
        <v>537</v>
      </c>
      <c r="F175" s="149">
        <v>549.5</v>
      </c>
      <c r="G175" s="148"/>
      <c r="H175" s="148">
        <v>630</v>
      </c>
      <c r="I175" s="150">
        <v>630</v>
      </c>
      <c r="J175" s="151" t="s">
        <v>623</v>
      </c>
      <c r="K175" s="152">
        <f t="shared" si="123"/>
        <v>80.5</v>
      </c>
      <c r="L175" s="153">
        <f t="shared" si="124"/>
        <v>0.1464968152866242</v>
      </c>
      <c r="M175" s="148" t="s">
        <v>535</v>
      </c>
      <c r="N175" s="154">
        <v>42419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44</v>
      </c>
      <c r="B176" s="146">
        <v>42342</v>
      </c>
      <c r="C176" s="146"/>
      <c r="D176" s="147" t="s">
        <v>628</v>
      </c>
      <c r="E176" s="148" t="s">
        <v>565</v>
      </c>
      <c r="F176" s="149">
        <v>1027.5</v>
      </c>
      <c r="G176" s="148"/>
      <c r="H176" s="148">
        <v>1315</v>
      </c>
      <c r="I176" s="150">
        <v>1250</v>
      </c>
      <c r="J176" s="151" t="s">
        <v>623</v>
      </c>
      <c r="K176" s="152">
        <f t="shared" si="123"/>
        <v>287.5</v>
      </c>
      <c r="L176" s="153">
        <f t="shared" si="124"/>
        <v>0.27980535279805352</v>
      </c>
      <c r="M176" s="148" t="s">
        <v>535</v>
      </c>
      <c r="N176" s="154">
        <v>43244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45</v>
      </c>
      <c r="B177" s="146">
        <v>42367</v>
      </c>
      <c r="C177" s="146"/>
      <c r="D177" s="147" t="s">
        <v>629</v>
      </c>
      <c r="E177" s="148" t="s">
        <v>565</v>
      </c>
      <c r="F177" s="149">
        <v>465</v>
      </c>
      <c r="G177" s="148"/>
      <c r="H177" s="148">
        <v>540</v>
      </c>
      <c r="I177" s="150">
        <v>540</v>
      </c>
      <c r="J177" s="151" t="s">
        <v>623</v>
      </c>
      <c r="K177" s="152">
        <f t="shared" si="123"/>
        <v>75</v>
      </c>
      <c r="L177" s="153">
        <f t="shared" si="124"/>
        <v>0.16129032258064516</v>
      </c>
      <c r="M177" s="148" t="s">
        <v>535</v>
      </c>
      <c r="N177" s="154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46</v>
      </c>
      <c r="B178" s="146">
        <v>42380</v>
      </c>
      <c r="C178" s="146"/>
      <c r="D178" s="147" t="s">
        <v>365</v>
      </c>
      <c r="E178" s="148" t="s">
        <v>537</v>
      </c>
      <c r="F178" s="149">
        <v>81</v>
      </c>
      <c r="G178" s="148"/>
      <c r="H178" s="148">
        <v>110</v>
      </c>
      <c r="I178" s="150">
        <v>110</v>
      </c>
      <c r="J178" s="151" t="s">
        <v>623</v>
      </c>
      <c r="K178" s="152">
        <f t="shared" si="123"/>
        <v>29</v>
      </c>
      <c r="L178" s="153">
        <f t="shared" si="124"/>
        <v>0.35802469135802467</v>
      </c>
      <c r="M178" s="148" t="s">
        <v>535</v>
      </c>
      <c r="N178" s="154">
        <v>42745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47</v>
      </c>
      <c r="B179" s="146">
        <v>42382</v>
      </c>
      <c r="C179" s="146"/>
      <c r="D179" s="147" t="s">
        <v>630</v>
      </c>
      <c r="E179" s="148" t="s">
        <v>537</v>
      </c>
      <c r="F179" s="149">
        <v>417.5</v>
      </c>
      <c r="G179" s="148"/>
      <c r="H179" s="148">
        <v>547</v>
      </c>
      <c r="I179" s="150">
        <v>535</v>
      </c>
      <c r="J179" s="151" t="s">
        <v>623</v>
      </c>
      <c r="K179" s="152">
        <f t="shared" si="123"/>
        <v>129.5</v>
      </c>
      <c r="L179" s="153">
        <f t="shared" si="124"/>
        <v>0.31017964071856285</v>
      </c>
      <c r="M179" s="148" t="s">
        <v>535</v>
      </c>
      <c r="N179" s="154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48</v>
      </c>
      <c r="B180" s="146">
        <v>42408</v>
      </c>
      <c r="C180" s="146"/>
      <c r="D180" s="147" t="s">
        <v>631</v>
      </c>
      <c r="E180" s="148" t="s">
        <v>565</v>
      </c>
      <c r="F180" s="149">
        <v>650</v>
      </c>
      <c r="G180" s="148"/>
      <c r="H180" s="148">
        <v>800</v>
      </c>
      <c r="I180" s="150">
        <v>800</v>
      </c>
      <c r="J180" s="151" t="s">
        <v>623</v>
      </c>
      <c r="K180" s="152">
        <f t="shared" si="123"/>
        <v>150</v>
      </c>
      <c r="L180" s="153">
        <f t="shared" si="124"/>
        <v>0.23076923076923078</v>
      </c>
      <c r="M180" s="148" t="s">
        <v>535</v>
      </c>
      <c r="N180" s="154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49</v>
      </c>
      <c r="B181" s="146">
        <v>42433</v>
      </c>
      <c r="C181" s="146"/>
      <c r="D181" s="147" t="s">
        <v>206</v>
      </c>
      <c r="E181" s="148" t="s">
        <v>565</v>
      </c>
      <c r="F181" s="149">
        <v>437.5</v>
      </c>
      <c r="G181" s="148"/>
      <c r="H181" s="148">
        <v>504.5</v>
      </c>
      <c r="I181" s="150">
        <v>522</v>
      </c>
      <c r="J181" s="151" t="s">
        <v>632</v>
      </c>
      <c r="K181" s="152">
        <f t="shared" si="123"/>
        <v>67</v>
      </c>
      <c r="L181" s="153">
        <f t="shared" si="124"/>
        <v>0.15314285714285714</v>
      </c>
      <c r="M181" s="148" t="s">
        <v>535</v>
      </c>
      <c r="N181" s="154">
        <v>42480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50</v>
      </c>
      <c r="B182" s="146">
        <v>42438</v>
      </c>
      <c r="C182" s="146"/>
      <c r="D182" s="147" t="s">
        <v>633</v>
      </c>
      <c r="E182" s="148" t="s">
        <v>565</v>
      </c>
      <c r="F182" s="149">
        <v>189.5</v>
      </c>
      <c r="G182" s="148"/>
      <c r="H182" s="148">
        <v>218</v>
      </c>
      <c r="I182" s="150">
        <v>218</v>
      </c>
      <c r="J182" s="151" t="s">
        <v>623</v>
      </c>
      <c r="K182" s="152">
        <f t="shared" si="123"/>
        <v>28.5</v>
      </c>
      <c r="L182" s="153">
        <f t="shared" si="124"/>
        <v>0.15039577836411611</v>
      </c>
      <c r="M182" s="148" t="s">
        <v>535</v>
      </c>
      <c r="N182" s="154">
        <v>43034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51</v>
      </c>
      <c r="B183" s="156">
        <v>42471</v>
      </c>
      <c r="C183" s="156"/>
      <c r="D183" s="164" t="s">
        <v>634</v>
      </c>
      <c r="E183" s="159" t="s">
        <v>565</v>
      </c>
      <c r="F183" s="159">
        <v>36.5</v>
      </c>
      <c r="G183" s="160"/>
      <c r="H183" s="160">
        <v>15.85</v>
      </c>
      <c r="I183" s="160">
        <v>60</v>
      </c>
      <c r="J183" s="161" t="s">
        <v>635</v>
      </c>
      <c r="K183" s="162">
        <f t="shared" si="123"/>
        <v>-20.65</v>
      </c>
      <c r="L183" s="163">
        <f t="shared" si="124"/>
        <v>-0.5657534246575342</v>
      </c>
      <c r="M183" s="159" t="s">
        <v>547</v>
      </c>
      <c r="N183" s="167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52</v>
      </c>
      <c r="B184" s="146">
        <v>42472</v>
      </c>
      <c r="C184" s="146"/>
      <c r="D184" s="147" t="s">
        <v>636</v>
      </c>
      <c r="E184" s="148" t="s">
        <v>565</v>
      </c>
      <c r="F184" s="149">
        <v>93</v>
      </c>
      <c r="G184" s="148"/>
      <c r="H184" s="148">
        <v>149</v>
      </c>
      <c r="I184" s="150">
        <v>140</v>
      </c>
      <c r="J184" s="151" t="s">
        <v>637</v>
      </c>
      <c r="K184" s="152">
        <f t="shared" si="123"/>
        <v>56</v>
      </c>
      <c r="L184" s="153">
        <f t="shared" si="124"/>
        <v>0.60215053763440862</v>
      </c>
      <c r="M184" s="148" t="s">
        <v>535</v>
      </c>
      <c r="N184" s="15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53</v>
      </c>
      <c r="B185" s="146">
        <v>42472</v>
      </c>
      <c r="C185" s="146"/>
      <c r="D185" s="147" t="s">
        <v>638</v>
      </c>
      <c r="E185" s="148" t="s">
        <v>565</v>
      </c>
      <c r="F185" s="149">
        <v>130</v>
      </c>
      <c r="G185" s="148"/>
      <c r="H185" s="148">
        <v>150</v>
      </c>
      <c r="I185" s="150" t="s">
        <v>639</v>
      </c>
      <c r="J185" s="151" t="s">
        <v>623</v>
      </c>
      <c r="K185" s="152">
        <f t="shared" si="123"/>
        <v>20</v>
      </c>
      <c r="L185" s="153">
        <f t="shared" si="124"/>
        <v>0.15384615384615385</v>
      </c>
      <c r="M185" s="148" t="s">
        <v>535</v>
      </c>
      <c r="N185" s="154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54</v>
      </c>
      <c r="B186" s="146">
        <v>42473</v>
      </c>
      <c r="C186" s="146"/>
      <c r="D186" s="147" t="s">
        <v>640</v>
      </c>
      <c r="E186" s="148" t="s">
        <v>565</v>
      </c>
      <c r="F186" s="149">
        <v>196</v>
      </c>
      <c r="G186" s="148"/>
      <c r="H186" s="148">
        <v>299</v>
      </c>
      <c r="I186" s="150">
        <v>299</v>
      </c>
      <c r="J186" s="151" t="s">
        <v>623</v>
      </c>
      <c r="K186" s="152">
        <v>103</v>
      </c>
      <c r="L186" s="153">
        <v>0.52551020408163296</v>
      </c>
      <c r="M186" s="148" t="s">
        <v>535</v>
      </c>
      <c r="N186" s="154">
        <v>42620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55</v>
      </c>
      <c r="B187" s="146">
        <v>42473</v>
      </c>
      <c r="C187" s="146"/>
      <c r="D187" s="147" t="s">
        <v>641</v>
      </c>
      <c r="E187" s="148" t="s">
        <v>565</v>
      </c>
      <c r="F187" s="149">
        <v>88</v>
      </c>
      <c r="G187" s="148"/>
      <c r="H187" s="148">
        <v>103</v>
      </c>
      <c r="I187" s="150">
        <v>103</v>
      </c>
      <c r="J187" s="151" t="s">
        <v>623</v>
      </c>
      <c r="K187" s="152">
        <v>15</v>
      </c>
      <c r="L187" s="153">
        <v>0.170454545454545</v>
      </c>
      <c r="M187" s="148" t="s">
        <v>535</v>
      </c>
      <c r="N187" s="154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56</v>
      </c>
      <c r="B188" s="146">
        <v>42492</v>
      </c>
      <c r="C188" s="146"/>
      <c r="D188" s="147" t="s">
        <v>642</v>
      </c>
      <c r="E188" s="148" t="s">
        <v>565</v>
      </c>
      <c r="F188" s="149">
        <v>127.5</v>
      </c>
      <c r="G188" s="148"/>
      <c r="H188" s="148">
        <v>148</v>
      </c>
      <c r="I188" s="150" t="s">
        <v>643</v>
      </c>
      <c r="J188" s="151" t="s">
        <v>623</v>
      </c>
      <c r="K188" s="152">
        <f>H188-F188</f>
        <v>20.5</v>
      </c>
      <c r="L188" s="153">
        <f>K188/F188</f>
        <v>0.16078431372549021</v>
      </c>
      <c r="M188" s="148" t="s">
        <v>535</v>
      </c>
      <c r="N188" s="154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57</v>
      </c>
      <c r="B189" s="146">
        <v>42493</v>
      </c>
      <c r="C189" s="146"/>
      <c r="D189" s="147" t="s">
        <v>644</v>
      </c>
      <c r="E189" s="148" t="s">
        <v>565</v>
      </c>
      <c r="F189" s="149">
        <v>675</v>
      </c>
      <c r="G189" s="148"/>
      <c r="H189" s="148">
        <v>815</v>
      </c>
      <c r="I189" s="150" t="s">
        <v>645</v>
      </c>
      <c r="J189" s="151" t="s">
        <v>623</v>
      </c>
      <c r="K189" s="152">
        <f>H189-F189</f>
        <v>140</v>
      </c>
      <c r="L189" s="153">
        <f>K189/F189</f>
        <v>0.2074074074074074</v>
      </c>
      <c r="M189" s="148" t="s">
        <v>535</v>
      </c>
      <c r="N189" s="154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58</v>
      </c>
      <c r="B190" s="156">
        <v>42522</v>
      </c>
      <c r="C190" s="156"/>
      <c r="D190" s="157" t="s">
        <v>646</v>
      </c>
      <c r="E190" s="158" t="s">
        <v>565</v>
      </c>
      <c r="F190" s="159">
        <v>500</v>
      </c>
      <c r="G190" s="159"/>
      <c r="H190" s="160">
        <v>232.5</v>
      </c>
      <c r="I190" s="160" t="s">
        <v>647</v>
      </c>
      <c r="J190" s="161" t="s">
        <v>648</v>
      </c>
      <c r="K190" s="162">
        <f>H190-F190</f>
        <v>-267.5</v>
      </c>
      <c r="L190" s="163">
        <f>K190/F190</f>
        <v>-0.53500000000000003</v>
      </c>
      <c r="M190" s="159" t="s">
        <v>547</v>
      </c>
      <c r="N190" s="156">
        <v>43735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59</v>
      </c>
      <c r="B191" s="146">
        <v>42527</v>
      </c>
      <c r="C191" s="146"/>
      <c r="D191" s="147" t="s">
        <v>493</v>
      </c>
      <c r="E191" s="148" t="s">
        <v>565</v>
      </c>
      <c r="F191" s="149">
        <v>110</v>
      </c>
      <c r="G191" s="148"/>
      <c r="H191" s="148">
        <v>126.5</v>
      </c>
      <c r="I191" s="150">
        <v>125</v>
      </c>
      <c r="J191" s="151" t="s">
        <v>574</v>
      </c>
      <c r="K191" s="152">
        <f>H191-F191</f>
        <v>16.5</v>
      </c>
      <c r="L191" s="153">
        <f>K191/F191</f>
        <v>0.15</v>
      </c>
      <c r="M191" s="148" t="s">
        <v>535</v>
      </c>
      <c r="N191" s="154">
        <v>42552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60</v>
      </c>
      <c r="B192" s="146">
        <v>42538</v>
      </c>
      <c r="C192" s="146"/>
      <c r="D192" s="147" t="s">
        <v>649</v>
      </c>
      <c r="E192" s="148" t="s">
        <v>565</v>
      </c>
      <c r="F192" s="149">
        <v>44</v>
      </c>
      <c r="G192" s="148"/>
      <c r="H192" s="148">
        <v>69.5</v>
      </c>
      <c r="I192" s="150">
        <v>69.5</v>
      </c>
      <c r="J192" s="151" t="s">
        <v>650</v>
      </c>
      <c r="K192" s="152">
        <f>H192-F192</f>
        <v>25.5</v>
      </c>
      <c r="L192" s="153">
        <f>K192/F192</f>
        <v>0.57954545454545459</v>
      </c>
      <c r="M192" s="148" t="s">
        <v>535</v>
      </c>
      <c r="N192" s="15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61</v>
      </c>
      <c r="B193" s="146">
        <v>42549</v>
      </c>
      <c r="C193" s="146"/>
      <c r="D193" s="147" t="s">
        <v>651</v>
      </c>
      <c r="E193" s="148" t="s">
        <v>565</v>
      </c>
      <c r="F193" s="149">
        <v>262.5</v>
      </c>
      <c r="G193" s="148"/>
      <c r="H193" s="148">
        <v>340</v>
      </c>
      <c r="I193" s="150">
        <v>333</v>
      </c>
      <c r="J193" s="151" t="s">
        <v>652</v>
      </c>
      <c r="K193" s="152">
        <v>77.5</v>
      </c>
      <c r="L193" s="153">
        <v>0.29523809523809502</v>
      </c>
      <c r="M193" s="148" t="s">
        <v>535</v>
      </c>
      <c r="N193" s="154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62</v>
      </c>
      <c r="B194" s="146">
        <v>42549</v>
      </c>
      <c r="C194" s="146"/>
      <c r="D194" s="147" t="s">
        <v>653</v>
      </c>
      <c r="E194" s="148" t="s">
        <v>565</v>
      </c>
      <c r="F194" s="149">
        <v>840</v>
      </c>
      <c r="G194" s="148"/>
      <c r="H194" s="148">
        <v>1230</v>
      </c>
      <c r="I194" s="150">
        <v>1230</v>
      </c>
      <c r="J194" s="151" t="s">
        <v>623</v>
      </c>
      <c r="K194" s="152">
        <v>390</v>
      </c>
      <c r="L194" s="153">
        <v>0.46428571428571402</v>
      </c>
      <c r="M194" s="148" t="s">
        <v>535</v>
      </c>
      <c r="N194" s="154">
        <v>42649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63</v>
      </c>
      <c r="B195" s="169">
        <v>42556</v>
      </c>
      <c r="C195" s="169"/>
      <c r="D195" s="170" t="s">
        <v>654</v>
      </c>
      <c r="E195" s="171" t="s">
        <v>565</v>
      </c>
      <c r="F195" s="171">
        <v>395</v>
      </c>
      <c r="G195" s="172"/>
      <c r="H195" s="172">
        <f>(468.5+342.5)/2</f>
        <v>405.5</v>
      </c>
      <c r="I195" s="172">
        <v>510</v>
      </c>
      <c r="J195" s="173" t="s">
        <v>655</v>
      </c>
      <c r="K195" s="174">
        <f t="shared" ref="K195:K201" si="125">H195-F195</f>
        <v>10.5</v>
      </c>
      <c r="L195" s="175">
        <f t="shared" ref="L195:L201" si="126">K195/F195</f>
        <v>2.6582278481012658E-2</v>
      </c>
      <c r="M195" s="171" t="s">
        <v>656</v>
      </c>
      <c r="N195" s="169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64</v>
      </c>
      <c r="B196" s="156">
        <v>42584</v>
      </c>
      <c r="C196" s="156"/>
      <c r="D196" s="157" t="s">
        <v>657</v>
      </c>
      <c r="E196" s="158" t="s">
        <v>537</v>
      </c>
      <c r="F196" s="159">
        <f>169.5-12.8</f>
        <v>156.69999999999999</v>
      </c>
      <c r="G196" s="159"/>
      <c r="H196" s="160">
        <v>77</v>
      </c>
      <c r="I196" s="160" t="s">
        <v>658</v>
      </c>
      <c r="J196" s="161" t="s">
        <v>659</v>
      </c>
      <c r="K196" s="162">
        <f t="shared" si="125"/>
        <v>-79.699999999999989</v>
      </c>
      <c r="L196" s="163">
        <f t="shared" si="126"/>
        <v>-0.50861518825781749</v>
      </c>
      <c r="M196" s="159" t="s">
        <v>547</v>
      </c>
      <c r="N196" s="156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65</v>
      </c>
      <c r="B197" s="156">
        <v>42586</v>
      </c>
      <c r="C197" s="156"/>
      <c r="D197" s="157" t="s">
        <v>660</v>
      </c>
      <c r="E197" s="158" t="s">
        <v>565</v>
      </c>
      <c r="F197" s="159">
        <v>400</v>
      </c>
      <c r="G197" s="159"/>
      <c r="H197" s="160">
        <v>305</v>
      </c>
      <c r="I197" s="160">
        <v>475</v>
      </c>
      <c r="J197" s="161" t="s">
        <v>661</v>
      </c>
      <c r="K197" s="162">
        <f t="shared" si="125"/>
        <v>-95</v>
      </c>
      <c r="L197" s="163">
        <f t="shared" si="126"/>
        <v>-0.23749999999999999</v>
      </c>
      <c r="M197" s="159" t="s">
        <v>547</v>
      </c>
      <c r="N197" s="156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66</v>
      </c>
      <c r="B198" s="146">
        <v>42593</v>
      </c>
      <c r="C198" s="146"/>
      <c r="D198" s="147" t="s">
        <v>662</v>
      </c>
      <c r="E198" s="148" t="s">
        <v>565</v>
      </c>
      <c r="F198" s="149">
        <v>86.5</v>
      </c>
      <c r="G198" s="148"/>
      <c r="H198" s="148">
        <v>130</v>
      </c>
      <c r="I198" s="150">
        <v>130</v>
      </c>
      <c r="J198" s="151" t="s">
        <v>663</v>
      </c>
      <c r="K198" s="152">
        <f t="shared" si="125"/>
        <v>43.5</v>
      </c>
      <c r="L198" s="153">
        <f t="shared" si="126"/>
        <v>0.50289017341040465</v>
      </c>
      <c r="M198" s="148" t="s">
        <v>535</v>
      </c>
      <c r="N198" s="154">
        <v>43091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67</v>
      </c>
      <c r="B199" s="156">
        <v>42600</v>
      </c>
      <c r="C199" s="156"/>
      <c r="D199" s="157" t="s">
        <v>109</v>
      </c>
      <c r="E199" s="158" t="s">
        <v>565</v>
      </c>
      <c r="F199" s="159">
        <v>133.5</v>
      </c>
      <c r="G199" s="159"/>
      <c r="H199" s="160">
        <v>126.5</v>
      </c>
      <c r="I199" s="160">
        <v>178</v>
      </c>
      <c r="J199" s="161" t="s">
        <v>664</v>
      </c>
      <c r="K199" s="162">
        <f t="shared" si="125"/>
        <v>-7</v>
      </c>
      <c r="L199" s="163">
        <f t="shared" si="126"/>
        <v>-5.2434456928838954E-2</v>
      </c>
      <c r="M199" s="159" t="s">
        <v>547</v>
      </c>
      <c r="N199" s="156">
        <v>42615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68</v>
      </c>
      <c r="B200" s="146">
        <v>42613</v>
      </c>
      <c r="C200" s="146"/>
      <c r="D200" s="147" t="s">
        <v>665</v>
      </c>
      <c r="E200" s="148" t="s">
        <v>565</v>
      </c>
      <c r="F200" s="149">
        <v>560</v>
      </c>
      <c r="G200" s="148"/>
      <c r="H200" s="148">
        <v>725</v>
      </c>
      <c r="I200" s="150">
        <v>725</v>
      </c>
      <c r="J200" s="151" t="s">
        <v>567</v>
      </c>
      <c r="K200" s="152">
        <f t="shared" si="125"/>
        <v>165</v>
      </c>
      <c r="L200" s="153">
        <f t="shared" si="126"/>
        <v>0.29464285714285715</v>
      </c>
      <c r="M200" s="148" t="s">
        <v>535</v>
      </c>
      <c r="N200" s="154">
        <v>42456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69</v>
      </c>
      <c r="B201" s="146">
        <v>42614</v>
      </c>
      <c r="C201" s="146"/>
      <c r="D201" s="147" t="s">
        <v>666</v>
      </c>
      <c r="E201" s="148" t="s">
        <v>565</v>
      </c>
      <c r="F201" s="149">
        <v>160.5</v>
      </c>
      <c r="G201" s="148"/>
      <c r="H201" s="148">
        <v>210</v>
      </c>
      <c r="I201" s="150">
        <v>210</v>
      </c>
      <c r="J201" s="151" t="s">
        <v>567</v>
      </c>
      <c r="K201" s="152">
        <f t="shared" si="125"/>
        <v>49.5</v>
      </c>
      <c r="L201" s="153">
        <f t="shared" si="126"/>
        <v>0.30841121495327101</v>
      </c>
      <c r="M201" s="148" t="s">
        <v>535</v>
      </c>
      <c r="N201" s="154">
        <v>42871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70</v>
      </c>
      <c r="B202" s="146">
        <v>42646</v>
      </c>
      <c r="C202" s="146"/>
      <c r="D202" s="147" t="s">
        <v>378</v>
      </c>
      <c r="E202" s="148" t="s">
        <v>565</v>
      </c>
      <c r="F202" s="149">
        <v>430</v>
      </c>
      <c r="G202" s="148"/>
      <c r="H202" s="148">
        <v>596</v>
      </c>
      <c r="I202" s="150">
        <v>575</v>
      </c>
      <c r="J202" s="151" t="s">
        <v>667</v>
      </c>
      <c r="K202" s="152">
        <v>166</v>
      </c>
      <c r="L202" s="153">
        <v>0.38604651162790699</v>
      </c>
      <c r="M202" s="148" t="s">
        <v>535</v>
      </c>
      <c r="N202" s="154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71</v>
      </c>
      <c r="B203" s="146">
        <v>42657</v>
      </c>
      <c r="C203" s="146"/>
      <c r="D203" s="147" t="s">
        <v>668</v>
      </c>
      <c r="E203" s="148" t="s">
        <v>565</v>
      </c>
      <c r="F203" s="149">
        <v>280</v>
      </c>
      <c r="G203" s="148"/>
      <c r="H203" s="148">
        <v>345</v>
      </c>
      <c r="I203" s="150">
        <v>345</v>
      </c>
      <c r="J203" s="151" t="s">
        <v>567</v>
      </c>
      <c r="K203" s="152">
        <f t="shared" ref="K203:K208" si="127">H203-F203</f>
        <v>65</v>
      </c>
      <c r="L203" s="153">
        <f>K203/F203</f>
        <v>0.23214285714285715</v>
      </c>
      <c r="M203" s="148" t="s">
        <v>535</v>
      </c>
      <c r="N203" s="154">
        <v>42814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72</v>
      </c>
      <c r="B204" s="146">
        <v>42657</v>
      </c>
      <c r="C204" s="146"/>
      <c r="D204" s="147" t="s">
        <v>669</v>
      </c>
      <c r="E204" s="148" t="s">
        <v>565</v>
      </c>
      <c r="F204" s="149">
        <v>245</v>
      </c>
      <c r="G204" s="148"/>
      <c r="H204" s="148">
        <v>325.5</v>
      </c>
      <c r="I204" s="150">
        <v>330</v>
      </c>
      <c r="J204" s="151" t="s">
        <v>670</v>
      </c>
      <c r="K204" s="152">
        <f t="shared" si="127"/>
        <v>80.5</v>
      </c>
      <c r="L204" s="153">
        <f>K204/F204</f>
        <v>0.32857142857142857</v>
      </c>
      <c r="M204" s="148" t="s">
        <v>535</v>
      </c>
      <c r="N204" s="154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73</v>
      </c>
      <c r="B205" s="146">
        <v>42660</v>
      </c>
      <c r="C205" s="146"/>
      <c r="D205" s="147" t="s">
        <v>334</v>
      </c>
      <c r="E205" s="148" t="s">
        <v>565</v>
      </c>
      <c r="F205" s="149">
        <v>125</v>
      </c>
      <c r="G205" s="148"/>
      <c r="H205" s="148">
        <v>160</v>
      </c>
      <c r="I205" s="150">
        <v>160</v>
      </c>
      <c r="J205" s="151" t="s">
        <v>623</v>
      </c>
      <c r="K205" s="152">
        <f t="shared" si="127"/>
        <v>35</v>
      </c>
      <c r="L205" s="153">
        <v>0.28000000000000003</v>
      </c>
      <c r="M205" s="148" t="s">
        <v>535</v>
      </c>
      <c r="N205" s="154">
        <v>42803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74</v>
      </c>
      <c r="B206" s="146">
        <v>42660</v>
      </c>
      <c r="C206" s="146"/>
      <c r="D206" s="147" t="s">
        <v>433</v>
      </c>
      <c r="E206" s="148" t="s">
        <v>565</v>
      </c>
      <c r="F206" s="149">
        <v>114</v>
      </c>
      <c r="G206" s="148"/>
      <c r="H206" s="148">
        <v>145</v>
      </c>
      <c r="I206" s="150">
        <v>145</v>
      </c>
      <c r="J206" s="151" t="s">
        <v>623</v>
      </c>
      <c r="K206" s="152">
        <f t="shared" si="127"/>
        <v>31</v>
      </c>
      <c r="L206" s="153">
        <f>K206/F206</f>
        <v>0.27192982456140352</v>
      </c>
      <c r="M206" s="148" t="s">
        <v>535</v>
      </c>
      <c r="N206" s="154">
        <v>42859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75</v>
      </c>
      <c r="B207" s="146">
        <v>42660</v>
      </c>
      <c r="C207" s="146"/>
      <c r="D207" s="147" t="s">
        <v>671</v>
      </c>
      <c r="E207" s="148" t="s">
        <v>565</v>
      </c>
      <c r="F207" s="149">
        <v>212</v>
      </c>
      <c r="G207" s="148"/>
      <c r="H207" s="148">
        <v>280</v>
      </c>
      <c r="I207" s="150">
        <v>276</v>
      </c>
      <c r="J207" s="151" t="s">
        <v>672</v>
      </c>
      <c r="K207" s="152">
        <f t="shared" si="127"/>
        <v>68</v>
      </c>
      <c r="L207" s="153">
        <f>K207/F207</f>
        <v>0.32075471698113206</v>
      </c>
      <c r="M207" s="148" t="s">
        <v>535</v>
      </c>
      <c r="N207" s="154">
        <v>42858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76</v>
      </c>
      <c r="B208" s="146">
        <v>42678</v>
      </c>
      <c r="C208" s="146"/>
      <c r="D208" s="147" t="s">
        <v>424</v>
      </c>
      <c r="E208" s="148" t="s">
        <v>565</v>
      </c>
      <c r="F208" s="149">
        <v>155</v>
      </c>
      <c r="G208" s="148"/>
      <c r="H208" s="148">
        <v>210</v>
      </c>
      <c r="I208" s="150">
        <v>210</v>
      </c>
      <c r="J208" s="151" t="s">
        <v>673</v>
      </c>
      <c r="K208" s="152">
        <f t="shared" si="127"/>
        <v>55</v>
      </c>
      <c r="L208" s="153">
        <f>K208/F208</f>
        <v>0.35483870967741937</v>
      </c>
      <c r="M208" s="148" t="s">
        <v>535</v>
      </c>
      <c r="N208" s="154">
        <v>42944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77</v>
      </c>
      <c r="B209" s="156">
        <v>42710</v>
      </c>
      <c r="C209" s="156"/>
      <c r="D209" s="157" t="s">
        <v>674</v>
      </c>
      <c r="E209" s="158" t="s">
        <v>565</v>
      </c>
      <c r="F209" s="159">
        <v>150.5</v>
      </c>
      <c r="G209" s="159"/>
      <c r="H209" s="160">
        <v>72.5</v>
      </c>
      <c r="I209" s="160">
        <v>174</v>
      </c>
      <c r="J209" s="161" t="s">
        <v>675</v>
      </c>
      <c r="K209" s="162">
        <v>-78</v>
      </c>
      <c r="L209" s="163">
        <v>-0.51827242524916906</v>
      </c>
      <c r="M209" s="159" t="s">
        <v>547</v>
      </c>
      <c r="N209" s="156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78</v>
      </c>
      <c r="B210" s="146">
        <v>42712</v>
      </c>
      <c r="C210" s="146"/>
      <c r="D210" s="147" t="s">
        <v>676</v>
      </c>
      <c r="E210" s="148" t="s">
        <v>565</v>
      </c>
      <c r="F210" s="149">
        <v>380</v>
      </c>
      <c r="G210" s="148"/>
      <c r="H210" s="148">
        <v>478</v>
      </c>
      <c r="I210" s="150">
        <v>468</v>
      </c>
      <c r="J210" s="151" t="s">
        <v>623</v>
      </c>
      <c r="K210" s="152">
        <f>H210-F210</f>
        <v>98</v>
      </c>
      <c r="L210" s="153">
        <f>K210/F210</f>
        <v>0.25789473684210529</v>
      </c>
      <c r="M210" s="148" t="s">
        <v>535</v>
      </c>
      <c r="N210" s="154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79</v>
      </c>
      <c r="B211" s="146">
        <v>42734</v>
      </c>
      <c r="C211" s="146"/>
      <c r="D211" s="147" t="s">
        <v>108</v>
      </c>
      <c r="E211" s="148" t="s">
        <v>565</v>
      </c>
      <c r="F211" s="149">
        <v>305</v>
      </c>
      <c r="G211" s="148"/>
      <c r="H211" s="148">
        <v>375</v>
      </c>
      <c r="I211" s="150">
        <v>375</v>
      </c>
      <c r="J211" s="151" t="s">
        <v>623</v>
      </c>
      <c r="K211" s="152">
        <f>H211-F211</f>
        <v>70</v>
      </c>
      <c r="L211" s="153">
        <f>K211/F211</f>
        <v>0.22950819672131148</v>
      </c>
      <c r="M211" s="148" t="s">
        <v>535</v>
      </c>
      <c r="N211" s="154">
        <v>42768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80</v>
      </c>
      <c r="B212" s="146">
        <v>42739</v>
      </c>
      <c r="C212" s="146"/>
      <c r="D212" s="147" t="s">
        <v>94</v>
      </c>
      <c r="E212" s="148" t="s">
        <v>565</v>
      </c>
      <c r="F212" s="149">
        <v>99.5</v>
      </c>
      <c r="G212" s="148"/>
      <c r="H212" s="148">
        <v>158</v>
      </c>
      <c r="I212" s="150">
        <v>158</v>
      </c>
      <c r="J212" s="151" t="s">
        <v>623</v>
      </c>
      <c r="K212" s="152">
        <f>H212-F212</f>
        <v>58.5</v>
      </c>
      <c r="L212" s="153">
        <f>K212/F212</f>
        <v>0.5879396984924623</v>
      </c>
      <c r="M212" s="148" t="s">
        <v>535</v>
      </c>
      <c r="N212" s="154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81</v>
      </c>
      <c r="B213" s="146">
        <v>42739</v>
      </c>
      <c r="C213" s="146"/>
      <c r="D213" s="147" t="s">
        <v>94</v>
      </c>
      <c r="E213" s="148" t="s">
        <v>565</v>
      </c>
      <c r="F213" s="149">
        <v>99.5</v>
      </c>
      <c r="G213" s="148"/>
      <c r="H213" s="148">
        <v>158</v>
      </c>
      <c r="I213" s="150">
        <v>158</v>
      </c>
      <c r="J213" s="151" t="s">
        <v>623</v>
      </c>
      <c r="K213" s="152">
        <v>58.5</v>
      </c>
      <c r="L213" s="153">
        <v>0.58793969849246197</v>
      </c>
      <c r="M213" s="148" t="s">
        <v>535</v>
      </c>
      <c r="N213" s="154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82</v>
      </c>
      <c r="B214" s="146">
        <v>42786</v>
      </c>
      <c r="C214" s="146"/>
      <c r="D214" s="147" t="s">
        <v>182</v>
      </c>
      <c r="E214" s="148" t="s">
        <v>565</v>
      </c>
      <c r="F214" s="149">
        <v>140.5</v>
      </c>
      <c r="G214" s="148"/>
      <c r="H214" s="148">
        <v>220</v>
      </c>
      <c r="I214" s="150">
        <v>220</v>
      </c>
      <c r="J214" s="151" t="s">
        <v>623</v>
      </c>
      <c r="K214" s="152">
        <f>H214-F214</f>
        <v>79.5</v>
      </c>
      <c r="L214" s="153">
        <f>K214/F214</f>
        <v>0.5658362989323843</v>
      </c>
      <c r="M214" s="148" t="s">
        <v>535</v>
      </c>
      <c r="N214" s="154">
        <v>42864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83</v>
      </c>
      <c r="B215" s="146">
        <v>42786</v>
      </c>
      <c r="C215" s="146"/>
      <c r="D215" s="147" t="s">
        <v>677</v>
      </c>
      <c r="E215" s="148" t="s">
        <v>565</v>
      </c>
      <c r="F215" s="149">
        <v>202.5</v>
      </c>
      <c r="G215" s="148"/>
      <c r="H215" s="148">
        <v>234</v>
      </c>
      <c r="I215" s="150">
        <v>234</v>
      </c>
      <c r="J215" s="151" t="s">
        <v>623</v>
      </c>
      <c r="K215" s="152">
        <v>31.5</v>
      </c>
      <c r="L215" s="153">
        <v>0.155555555555556</v>
      </c>
      <c r="M215" s="148" t="s">
        <v>535</v>
      </c>
      <c r="N215" s="154">
        <v>42836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84</v>
      </c>
      <c r="B216" s="146">
        <v>42818</v>
      </c>
      <c r="C216" s="146"/>
      <c r="D216" s="147" t="s">
        <v>678</v>
      </c>
      <c r="E216" s="148" t="s">
        <v>565</v>
      </c>
      <c r="F216" s="149">
        <v>300.5</v>
      </c>
      <c r="G216" s="148"/>
      <c r="H216" s="148">
        <v>417.5</v>
      </c>
      <c r="I216" s="150">
        <v>420</v>
      </c>
      <c r="J216" s="151" t="s">
        <v>679</v>
      </c>
      <c r="K216" s="152">
        <f>H216-F216</f>
        <v>117</v>
      </c>
      <c r="L216" s="153">
        <f>K216/F216</f>
        <v>0.38935108153078202</v>
      </c>
      <c r="M216" s="148" t="s">
        <v>535</v>
      </c>
      <c r="N216" s="154">
        <v>43070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85</v>
      </c>
      <c r="B217" s="146">
        <v>42818</v>
      </c>
      <c r="C217" s="146"/>
      <c r="D217" s="147" t="s">
        <v>653</v>
      </c>
      <c r="E217" s="148" t="s">
        <v>565</v>
      </c>
      <c r="F217" s="149">
        <v>850</v>
      </c>
      <c r="G217" s="148"/>
      <c r="H217" s="148">
        <v>1042.5</v>
      </c>
      <c r="I217" s="150">
        <v>1023</v>
      </c>
      <c r="J217" s="151" t="s">
        <v>680</v>
      </c>
      <c r="K217" s="152">
        <v>192.5</v>
      </c>
      <c r="L217" s="153">
        <v>0.22647058823529401</v>
      </c>
      <c r="M217" s="148" t="s">
        <v>535</v>
      </c>
      <c r="N217" s="154">
        <v>42830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86</v>
      </c>
      <c r="B218" s="146">
        <v>42830</v>
      </c>
      <c r="C218" s="146"/>
      <c r="D218" s="147" t="s">
        <v>452</v>
      </c>
      <c r="E218" s="148" t="s">
        <v>565</v>
      </c>
      <c r="F218" s="149">
        <v>785</v>
      </c>
      <c r="G218" s="148"/>
      <c r="H218" s="148">
        <v>930</v>
      </c>
      <c r="I218" s="150">
        <v>920</v>
      </c>
      <c r="J218" s="151" t="s">
        <v>681</v>
      </c>
      <c r="K218" s="152">
        <f>H218-F218</f>
        <v>145</v>
      </c>
      <c r="L218" s="153">
        <f>K218/F218</f>
        <v>0.18471337579617833</v>
      </c>
      <c r="M218" s="148" t="s">
        <v>535</v>
      </c>
      <c r="N218" s="154">
        <v>42976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87</v>
      </c>
      <c r="B219" s="156">
        <v>42831</v>
      </c>
      <c r="C219" s="156"/>
      <c r="D219" s="157" t="s">
        <v>682</v>
      </c>
      <c r="E219" s="158" t="s">
        <v>565</v>
      </c>
      <c r="F219" s="159">
        <v>40</v>
      </c>
      <c r="G219" s="159"/>
      <c r="H219" s="160">
        <v>13.1</v>
      </c>
      <c r="I219" s="160">
        <v>60</v>
      </c>
      <c r="J219" s="161" t="s">
        <v>683</v>
      </c>
      <c r="K219" s="162">
        <v>-26.9</v>
      </c>
      <c r="L219" s="163">
        <v>-0.67249999999999999</v>
      </c>
      <c r="M219" s="159" t="s">
        <v>547</v>
      </c>
      <c r="N219" s="15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88</v>
      </c>
      <c r="B220" s="146">
        <v>42837</v>
      </c>
      <c r="C220" s="146"/>
      <c r="D220" s="147" t="s">
        <v>93</v>
      </c>
      <c r="E220" s="148" t="s">
        <v>565</v>
      </c>
      <c r="F220" s="149">
        <v>289.5</v>
      </c>
      <c r="G220" s="148"/>
      <c r="H220" s="148">
        <v>354</v>
      </c>
      <c r="I220" s="150">
        <v>360</v>
      </c>
      <c r="J220" s="151" t="s">
        <v>684</v>
      </c>
      <c r="K220" s="152">
        <f t="shared" ref="K220:K228" si="128">H220-F220</f>
        <v>64.5</v>
      </c>
      <c r="L220" s="153">
        <f t="shared" ref="L220:L228" si="129">K220/F220</f>
        <v>0.22279792746113988</v>
      </c>
      <c r="M220" s="148" t="s">
        <v>535</v>
      </c>
      <c r="N220" s="15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89</v>
      </c>
      <c r="B221" s="146">
        <v>42845</v>
      </c>
      <c r="C221" s="146"/>
      <c r="D221" s="147" t="s">
        <v>400</v>
      </c>
      <c r="E221" s="148" t="s">
        <v>565</v>
      </c>
      <c r="F221" s="149">
        <v>700</v>
      </c>
      <c r="G221" s="148"/>
      <c r="H221" s="148">
        <v>840</v>
      </c>
      <c r="I221" s="150">
        <v>840</v>
      </c>
      <c r="J221" s="151" t="s">
        <v>685</v>
      </c>
      <c r="K221" s="152">
        <f t="shared" si="128"/>
        <v>140</v>
      </c>
      <c r="L221" s="153">
        <f t="shared" si="129"/>
        <v>0.2</v>
      </c>
      <c r="M221" s="148" t="s">
        <v>535</v>
      </c>
      <c r="N221" s="154">
        <v>42893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90</v>
      </c>
      <c r="B222" s="146">
        <v>42887</v>
      </c>
      <c r="C222" s="146"/>
      <c r="D222" s="147" t="s">
        <v>686</v>
      </c>
      <c r="E222" s="148" t="s">
        <v>565</v>
      </c>
      <c r="F222" s="149">
        <v>130</v>
      </c>
      <c r="G222" s="148"/>
      <c r="H222" s="148">
        <v>144.25</v>
      </c>
      <c r="I222" s="150">
        <v>170</v>
      </c>
      <c r="J222" s="151" t="s">
        <v>687</v>
      </c>
      <c r="K222" s="152">
        <f t="shared" si="128"/>
        <v>14.25</v>
      </c>
      <c r="L222" s="153">
        <f t="shared" si="129"/>
        <v>0.10961538461538461</v>
      </c>
      <c r="M222" s="148" t="s">
        <v>535</v>
      </c>
      <c r="N222" s="154">
        <v>43675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91</v>
      </c>
      <c r="B223" s="146">
        <v>42901</v>
      </c>
      <c r="C223" s="146"/>
      <c r="D223" s="147" t="s">
        <v>688</v>
      </c>
      <c r="E223" s="148" t="s">
        <v>565</v>
      </c>
      <c r="F223" s="149">
        <v>214.5</v>
      </c>
      <c r="G223" s="148"/>
      <c r="H223" s="148">
        <v>262</v>
      </c>
      <c r="I223" s="150">
        <v>262</v>
      </c>
      <c r="J223" s="151" t="s">
        <v>689</v>
      </c>
      <c r="K223" s="152">
        <f t="shared" si="128"/>
        <v>47.5</v>
      </c>
      <c r="L223" s="153">
        <f t="shared" si="129"/>
        <v>0.22144522144522144</v>
      </c>
      <c r="M223" s="148" t="s">
        <v>535</v>
      </c>
      <c r="N223" s="154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92</v>
      </c>
      <c r="B224" s="177">
        <v>42933</v>
      </c>
      <c r="C224" s="177"/>
      <c r="D224" s="178" t="s">
        <v>690</v>
      </c>
      <c r="E224" s="179" t="s">
        <v>565</v>
      </c>
      <c r="F224" s="180">
        <v>370</v>
      </c>
      <c r="G224" s="179"/>
      <c r="H224" s="179">
        <v>447.5</v>
      </c>
      <c r="I224" s="181">
        <v>450</v>
      </c>
      <c r="J224" s="182" t="s">
        <v>623</v>
      </c>
      <c r="K224" s="152">
        <f t="shared" si="128"/>
        <v>77.5</v>
      </c>
      <c r="L224" s="183">
        <f t="shared" si="129"/>
        <v>0.20945945945945946</v>
      </c>
      <c r="M224" s="179" t="s">
        <v>535</v>
      </c>
      <c r="N224" s="184">
        <v>43035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93</v>
      </c>
      <c r="B225" s="177">
        <v>42943</v>
      </c>
      <c r="C225" s="177"/>
      <c r="D225" s="178" t="s">
        <v>180</v>
      </c>
      <c r="E225" s="179" t="s">
        <v>565</v>
      </c>
      <c r="F225" s="180">
        <v>657.5</v>
      </c>
      <c r="G225" s="179"/>
      <c r="H225" s="179">
        <v>825</v>
      </c>
      <c r="I225" s="181">
        <v>820</v>
      </c>
      <c r="J225" s="182" t="s">
        <v>623</v>
      </c>
      <c r="K225" s="152">
        <f t="shared" si="128"/>
        <v>167.5</v>
      </c>
      <c r="L225" s="183">
        <f t="shared" si="129"/>
        <v>0.25475285171102663</v>
      </c>
      <c r="M225" s="179" t="s">
        <v>535</v>
      </c>
      <c r="N225" s="184">
        <v>43090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94</v>
      </c>
      <c r="B226" s="146">
        <v>42964</v>
      </c>
      <c r="C226" s="146"/>
      <c r="D226" s="147" t="s">
        <v>347</v>
      </c>
      <c r="E226" s="148" t="s">
        <v>565</v>
      </c>
      <c r="F226" s="149">
        <v>605</v>
      </c>
      <c r="G226" s="148"/>
      <c r="H226" s="148">
        <v>750</v>
      </c>
      <c r="I226" s="150">
        <v>750</v>
      </c>
      <c r="J226" s="151" t="s">
        <v>681</v>
      </c>
      <c r="K226" s="152">
        <f t="shared" si="128"/>
        <v>145</v>
      </c>
      <c r="L226" s="153">
        <f t="shared" si="129"/>
        <v>0.23966942148760331</v>
      </c>
      <c r="M226" s="148" t="s">
        <v>535</v>
      </c>
      <c r="N226" s="154">
        <v>43027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95</v>
      </c>
      <c r="B227" s="156">
        <v>42979</v>
      </c>
      <c r="C227" s="156"/>
      <c r="D227" s="164" t="s">
        <v>691</v>
      </c>
      <c r="E227" s="159" t="s">
        <v>565</v>
      </c>
      <c r="F227" s="159">
        <v>255</v>
      </c>
      <c r="G227" s="160"/>
      <c r="H227" s="160">
        <v>217.25</v>
      </c>
      <c r="I227" s="160">
        <v>320</v>
      </c>
      <c r="J227" s="161" t="s">
        <v>692</v>
      </c>
      <c r="K227" s="162">
        <f t="shared" si="128"/>
        <v>-37.75</v>
      </c>
      <c r="L227" s="165">
        <f t="shared" si="129"/>
        <v>-0.14803921568627451</v>
      </c>
      <c r="M227" s="159" t="s">
        <v>547</v>
      </c>
      <c r="N227" s="156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96</v>
      </c>
      <c r="B228" s="146">
        <v>42997</v>
      </c>
      <c r="C228" s="146"/>
      <c r="D228" s="147" t="s">
        <v>693</v>
      </c>
      <c r="E228" s="148" t="s">
        <v>565</v>
      </c>
      <c r="F228" s="149">
        <v>215</v>
      </c>
      <c r="G228" s="148"/>
      <c r="H228" s="148">
        <v>258</v>
      </c>
      <c r="I228" s="150">
        <v>258</v>
      </c>
      <c r="J228" s="151" t="s">
        <v>623</v>
      </c>
      <c r="K228" s="152">
        <f t="shared" si="128"/>
        <v>43</v>
      </c>
      <c r="L228" s="153">
        <f t="shared" si="129"/>
        <v>0.2</v>
      </c>
      <c r="M228" s="148" t="s">
        <v>535</v>
      </c>
      <c r="N228" s="154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97</v>
      </c>
      <c r="B229" s="146">
        <v>42997</v>
      </c>
      <c r="C229" s="146"/>
      <c r="D229" s="147" t="s">
        <v>693</v>
      </c>
      <c r="E229" s="148" t="s">
        <v>565</v>
      </c>
      <c r="F229" s="149">
        <v>215</v>
      </c>
      <c r="G229" s="148"/>
      <c r="H229" s="148">
        <v>258</v>
      </c>
      <c r="I229" s="150">
        <v>258</v>
      </c>
      <c r="J229" s="182" t="s">
        <v>623</v>
      </c>
      <c r="K229" s="152">
        <v>43</v>
      </c>
      <c r="L229" s="153">
        <v>0.2</v>
      </c>
      <c r="M229" s="148" t="s">
        <v>535</v>
      </c>
      <c r="N229" s="15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98</v>
      </c>
      <c r="B230" s="177">
        <v>42998</v>
      </c>
      <c r="C230" s="177"/>
      <c r="D230" s="178" t="s">
        <v>694</v>
      </c>
      <c r="E230" s="179" t="s">
        <v>565</v>
      </c>
      <c r="F230" s="149">
        <v>75</v>
      </c>
      <c r="G230" s="179"/>
      <c r="H230" s="179">
        <v>90</v>
      </c>
      <c r="I230" s="181">
        <v>90</v>
      </c>
      <c r="J230" s="151" t="s">
        <v>695</v>
      </c>
      <c r="K230" s="152">
        <f t="shared" ref="K230:K235" si="130">H230-F230</f>
        <v>15</v>
      </c>
      <c r="L230" s="153">
        <f t="shared" ref="L230:L235" si="131">K230/F230</f>
        <v>0.2</v>
      </c>
      <c r="M230" s="148" t="s">
        <v>535</v>
      </c>
      <c r="N230" s="154">
        <v>43019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99</v>
      </c>
      <c r="B231" s="177">
        <v>43011</v>
      </c>
      <c r="C231" s="177"/>
      <c r="D231" s="178" t="s">
        <v>549</v>
      </c>
      <c r="E231" s="179" t="s">
        <v>565</v>
      </c>
      <c r="F231" s="180">
        <v>315</v>
      </c>
      <c r="G231" s="179"/>
      <c r="H231" s="179">
        <v>392</v>
      </c>
      <c r="I231" s="181">
        <v>384</v>
      </c>
      <c r="J231" s="182" t="s">
        <v>696</v>
      </c>
      <c r="K231" s="152">
        <f t="shared" si="130"/>
        <v>77</v>
      </c>
      <c r="L231" s="183">
        <f t="shared" si="131"/>
        <v>0.24444444444444444</v>
      </c>
      <c r="M231" s="179" t="s">
        <v>535</v>
      </c>
      <c r="N231" s="184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100</v>
      </c>
      <c r="B232" s="177">
        <v>43013</v>
      </c>
      <c r="C232" s="177"/>
      <c r="D232" s="178" t="s">
        <v>428</v>
      </c>
      <c r="E232" s="179" t="s">
        <v>565</v>
      </c>
      <c r="F232" s="180">
        <v>145</v>
      </c>
      <c r="G232" s="179"/>
      <c r="H232" s="179">
        <v>179</v>
      </c>
      <c r="I232" s="181">
        <v>180</v>
      </c>
      <c r="J232" s="182" t="s">
        <v>697</v>
      </c>
      <c r="K232" s="152">
        <f t="shared" si="130"/>
        <v>34</v>
      </c>
      <c r="L232" s="183">
        <f t="shared" si="131"/>
        <v>0.23448275862068965</v>
      </c>
      <c r="M232" s="179" t="s">
        <v>535</v>
      </c>
      <c r="N232" s="184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101</v>
      </c>
      <c r="B233" s="177">
        <v>43014</v>
      </c>
      <c r="C233" s="177"/>
      <c r="D233" s="178" t="s">
        <v>324</v>
      </c>
      <c r="E233" s="179" t="s">
        <v>565</v>
      </c>
      <c r="F233" s="180">
        <v>256</v>
      </c>
      <c r="G233" s="179"/>
      <c r="H233" s="179">
        <v>323</v>
      </c>
      <c r="I233" s="181">
        <v>320</v>
      </c>
      <c r="J233" s="182" t="s">
        <v>623</v>
      </c>
      <c r="K233" s="152">
        <f t="shared" si="130"/>
        <v>67</v>
      </c>
      <c r="L233" s="183">
        <f t="shared" si="131"/>
        <v>0.26171875</v>
      </c>
      <c r="M233" s="179" t="s">
        <v>535</v>
      </c>
      <c r="N233" s="184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102</v>
      </c>
      <c r="B234" s="177">
        <v>43017</v>
      </c>
      <c r="C234" s="177"/>
      <c r="D234" s="178" t="s">
        <v>339</v>
      </c>
      <c r="E234" s="179" t="s">
        <v>565</v>
      </c>
      <c r="F234" s="180">
        <v>137.5</v>
      </c>
      <c r="G234" s="179"/>
      <c r="H234" s="179">
        <v>184</v>
      </c>
      <c r="I234" s="181">
        <v>183</v>
      </c>
      <c r="J234" s="182" t="s">
        <v>698</v>
      </c>
      <c r="K234" s="152">
        <f t="shared" si="130"/>
        <v>46.5</v>
      </c>
      <c r="L234" s="183">
        <f t="shared" si="131"/>
        <v>0.33818181818181819</v>
      </c>
      <c r="M234" s="179" t="s">
        <v>535</v>
      </c>
      <c r="N234" s="184">
        <v>43108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103</v>
      </c>
      <c r="B235" s="177">
        <v>43018</v>
      </c>
      <c r="C235" s="177"/>
      <c r="D235" s="178" t="s">
        <v>699</v>
      </c>
      <c r="E235" s="179" t="s">
        <v>565</v>
      </c>
      <c r="F235" s="180">
        <v>125.5</v>
      </c>
      <c r="G235" s="179"/>
      <c r="H235" s="179">
        <v>158</v>
      </c>
      <c r="I235" s="181">
        <v>155</v>
      </c>
      <c r="J235" s="182" t="s">
        <v>700</v>
      </c>
      <c r="K235" s="152">
        <f t="shared" si="130"/>
        <v>32.5</v>
      </c>
      <c r="L235" s="183">
        <f t="shared" si="131"/>
        <v>0.25896414342629481</v>
      </c>
      <c r="M235" s="179" t="s">
        <v>535</v>
      </c>
      <c r="N235" s="184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104</v>
      </c>
      <c r="B236" s="177">
        <v>43018</v>
      </c>
      <c r="C236" s="177"/>
      <c r="D236" s="178" t="s">
        <v>701</v>
      </c>
      <c r="E236" s="179" t="s">
        <v>565</v>
      </c>
      <c r="F236" s="180">
        <v>895</v>
      </c>
      <c r="G236" s="179"/>
      <c r="H236" s="179">
        <v>1122.5</v>
      </c>
      <c r="I236" s="181">
        <v>1078</v>
      </c>
      <c r="J236" s="182" t="s">
        <v>702</v>
      </c>
      <c r="K236" s="152">
        <v>227.5</v>
      </c>
      <c r="L236" s="183">
        <v>0.25418994413407803</v>
      </c>
      <c r="M236" s="179" t="s">
        <v>535</v>
      </c>
      <c r="N236" s="184">
        <v>43117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105</v>
      </c>
      <c r="B237" s="177">
        <v>43020</v>
      </c>
      <c r="C237" s="177"/>
      <c r="D237" s="178" t="s">
        <v>333</v>
      </c>
      <c r="E237" s="179" t="s">
        <v>565</v>
      </c>
      <c r="F237" s="180">
        <v>525</v>
      </c>
      <c r="G237" s="179"/>
      <c r="H237" s="179">
        <v>629</v>
      </c>
      <c r="I237" s="181">
        <v>629</v>
      </c>
      <c r="J237" s="182" t="s">
        <v>623</v>
      </c>
      <c r="K237" s="152">
        <v>104</v>
      </c>
      <c r="L237" s="183">
        <v>0.19809523809523799</v>
      </c>
      <c r="M237" s="179" t="s">
        <v>535</v>
      </c>
      <c r="N237" s="184">
        <v>43119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106</v>
      </c>
      <c r="B238" s="177">
        <v>43046</v>
      </c>
      <c r="C238" s="177"/>
      <c r="D238" s="178" t="s">
        <v>370</v>
      </c>
      <c r="E238" s="179" t="s">
        <v>565</v>
      </c>
      <c r="F238" s="180">
        <v>740</v>
      </c>
      <c r="G238" s="179"/>
      <c r="H238" s="179">
        <v>892.5</v>
      </c>
      <c r="I238" s="181">
        <v>900</v>
      </c>
      <c r="J238" s="182" t="s">
        <v>703</v>
      </c>
      <c r="K238" s="152">
        <f>H238-F238</f>
        <v>152.5</v>
      </c>
      <c r="L238" s="183">
        <f>K238/F238</f>
        <v>0.20608108108108109</v>
      </c>
      <c r="M238" s="179" t="s">
        <v>535</v>
      </c>
      <c r="N238" s="184">
        <v>43052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107</v>
      </c>
      <c r="B239" s="146">
        <v>43073</v>
      </c>
      <c r="C239" s="146"/>
      <c r="D239" s="147" t="s">
        <v>704</v>
      </c>
      <c r="E239" s="148" t="s">
        <v>565</v>
      </c>
      <c r="F239" s="149">
        <v>118.5</v>
      </c>
      <c r="G239" s="148"/>
      <c r="H239" s="148">
        <v>143.5</v>
      </c>
      <c r="I239" s="150">
        <v>145</v>
      </c>
      <c r="J239" s="151" t="s">
        <v>556</v>
      </c>
      <c r="K239" s="152">
        <f>H239-F239</f>
        <v>25</v>
      </c>
      <c r="L239" s="153">
        <f>K239/F239</f>
        <v>0.2109704641350211</v>
      </c>
      <c r="M239" s="148" t="s">
        <v>535</v>
      </c>
      <c r="N239" s="154">
        <v>43097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5">
        <v>108</v>
      </c>
      <c r="B240" s="156">
        <v>43090</v>
      </c>
      <c r="C240" s="156"/>
      <c r="D240" s="157" t="s">
        <v>405</v>
      </c>
      <c r="E240" s="158" t="s">
        <v>565</v>
      </c>
      <c r="F240" s="159">
        <v>715</v>
      </c>
      <c r="G240" s="159"/>
      <c r="H240" s="160">
        <v>500</v>
      </c>
      <c r="I240" s="160">
        <v>872</v>
      </c>
      <c r="J240" s="161" t="s">
        <v>705</v>
      </c>
      <c r="K240" s="162">
        <f>H240-F240</f>
        <v>-215</v>
      </c>
      <c r="L240" s="163">
        <f>K240/F240</f>
        <v>-0.30069930069930068</v>
      </c>
      <c r="M240" s="159" t="s">
        <v>547</v>
      </c>
      <c r="N240" s="156">
        <v>43670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109</v>
      </c>
      <c r="B241" s="146">
        <v>43098</v>
      </c>
      <c r="C241" s="146"/>
      <c r="D241" s="147" t="s">
        <v>549</v>
      </c>
      <c r="E241" s="148" t="s">
        <v>565</v>
      </c>
      <c r="F241" s="149">
        <v>435</v>
      </c>
      <c r="G241" s="148"/>
      <c r="H241" s="148">
        <v>542.5</v>
      </c>
      <c r="I241" s="150">
        <v>539</v>
      </c>
      <c r="J241" s="151" t="s">
        <v>623</v>
      </c>
      <c r="K241" s="152">
        <v>107.5</v>
      </c>
      <c r="L241" s="153">
        <v>0.247126436781609</v>
      </c>
      <c r="M241" s="148" t="s">
        <v>535</v>
      </c>
      <c r="N241" s="154">
        <v>43206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110</v>
      </c>
      <c r="B242" s="146">
        <v>43098</v>
      </c>
      <c r="C242" s="146"/>
      <c r="D242" s="147" t="s">
        <v>507</v>
      </c>
      <c r="E242" s="148" t="s">
        <v>565</v>
      </c>
      <c r="F242" s="149">
        <v>885</v>
      </c>
      <c r="G242" s="148"/>
      <c r="H242" s="148">
        <v>1090</v>
      </c>
      <c r="I242" s="150">
        <v>1084</v>
      </c>
      <c r="J242" s="151" t="s">
        <v>623</v>
      </c>
      <c r="K242" s="152">
        <v>205</v>
      </c>
      <c r="L242" s="153">
        <v>0.23163841807909599</v>
      </c>
      <c r="M242" s="148" t="s">
        <v>535</v>
      </c>
      <c r="N242" s="154">
        <v>43213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111</v>
      </c>
      <c r="B243" s="186">
        <v>43192</v>
      </c>
      <c r="C243" s="186"/>
      <c r="D243" s="164" t="s">
        <v>706</v>
      </c>
      <c r="E243" s="159" t="s">
        <v>565</v>
      </c>
      <c r="F243" s="187">
        <v>478.5</v>
      </c>
      <c r="G243" s="159"/>
      <c r="H243" s="159">
        <v>442</v>
      </c>
      <c r="I243" s="160">
        <v>613</v>
      </c>
      <c r="J243" s="161" t="s">
        <v>707</v>
      </c>
      <c r="K243" s="162">
        <f>H243-F243</f>
        <v>-36.5</v>
      </c>
      <c r="L243" s="163">
        <f>K243/F243</f>
        <v>-7.6280041797283177E-2</v>
      </c>
      <c r="M243" s="159" t="s">
        <v>547</v>
      </c>
      <c r="N243" s="156">
        <v>43762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5">
        <v>112</v>
      </c>
      <c r="B244" s="156">
        <v>43194</v>
      </c>
      <c r="C244" s="156"/>
      <c r="D244" s="157" t="s">
        <v>708</v>
      </c>
      <c r="E244" s="158" t="s">
        <v>565</v>
      </c>
      <c r="F244" s="159">
        <f>141.5-7.3</f>
        <v>134.19999999999999</v>
      </c>
      <c r="G244" s="159"/>
      <c r="H244" s="160">
        <v>77</v>
      </c>
      <c r="I244" s="160">
        <v>180</v>
      </c>
      <c r="J244" s="161" t="s">
        <v>709</v>
      </c>
      <c r="K244" s="162">
        <f>H244-F244</f>
        <v>-57.199999999999989</v>
      </c>
      <c r="L244" s="163">
        <f>K244/F244</f>
        <v>-0.42622950819672129</v>
      </c>
      <c r="M244" s="159" t="s">
        <v>547</v>
      </c>
      <c r="N244" s="156">
        <v>43522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5">
        <v>113</v>
      </c>
      <c r="B245" s="156">
        <v>43209</v>
      </c>
      <c r="C245" s="156"/>
      <c r="D245" s="157" t="s">
        <v>710</v>
      </c>
      <c r="E245" s="158" t="s">
        <v>565</v>
      </c>
      <c r="F245" s="159">
        <v>430</v>
      </c>
      <c r="G245" s="159"/>
      <c r="H245" s="160">
        <v>220</v>
      </c>
      <c r="I245" s="160">
        <v>537</v>
      </c>
      <c r="J245" s="161" t="s">
        <v>711</v>
      </c>
      <c r="K245" s="162">
        <f>H245-F245</f>
        <v>-210</v>
      </c>
      <c r="L245" s="163">
        <f>K245/F245</f>
        <v>-0.48837209302325579</v>
      </c>
      <c r="M245" s="159" t="s">
        <v>547</v>
      </c>
      <c r="N245" s="156">
        <v>43252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114</v>
      </c>
      <c r="B246" s="177">
        <v>43220</v>
      </c>
      <c r="C246" s="177"/>
      <c r="D246" s="178" t="s">
        <v>371</v>
      </c>
      <c r="E246" s="179" t="s">
        <v>565</v>
      </c>
      <c r="F246" s="179">
        <v>153.5</v>
      </c>
      <c r="G246" s="179"/>
      <c r="H246" s="179">
        <v>196</v>
      </c>
      <c r="I246" s="181">
        <v>196</v>
      </c>
      <c r="J246" s="151" t="s">
        <v>712</v>
      </c>
      <c r="K246" s="152">
        <f>H246-F246</f>
        <v>42.5</v>
      </c>
      <c r="L246" s="153">
        <f>K246/F246</f>
        <v>0.27687296416938112</v>
      </c>
      <c r="M246" s="148" t="s">
        <v>535</v>
      </c>
      <c r="N246" s="154">
        <v>43605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5">
        <v>115</v>
      </c>
      <c r="B247" s="156">
        <v>43306</v>
      </c>
      <c r="C247" s="156"/>
      <c r="D247" s="157" t="s">
        <v>682</v>
      </c>
      <c r="E247" s="158" t="s">
        <v>565</v>
      </c>
      <c r="F247" s="159">
        <v>27.5</v>
      </c>
      <c r="G247" s="159"/>
      <c r="H247" s="160">
        <v>13.1</v>
      </c>
      <c r="I247" s="160">
        <v>60</v>
      </c>
      <c r="J247" s="161" t="s">
        <v>713</v>
      </c>
      <c r="K247" s="162">
        <v>-14.4</v>
      </c>
      <c r="L247" s="163">
        <v>-0.52363636363636401</v>
      </c>
      <c r="M247" s="159" t="s">
        <v>547</v>
      </c>
      <c r="N247" s="156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116</v>
      </c>
      <c r="B248" s="186">
        <v>43318</v>
      </c>
      <c r="C248" s="186"/>
      <c r="D248" s="164" t="s">
        <v>714</v>
      </c>
      <c r="E248" s="159" t="s">
        <v>565</v>
      </c>
      <c r="F248" s="159">
        <v>148.5</v>
      </c>
      <c r="G248" s="159"/>
      <c r="H248" s="159">
        <v>102</v>
      </c>
      <c r="I248" s="160">
        <v>182</v>
      </c>
      <c r="J248" s="161" t="s">
        <v>715</v>
      </c>
      <c r="K248" s="162">
        <f>H248-F248</f>
        <v>-46.5</v>
      </c>
      <c r="L248" s="163">
        <f>K248/F248</f>
        <v>-0.31313131313131315</v>
      </c>
      <c r="M248" s="159" t="s">
        <v>547</v>
      </c>
      <c r="N248" s="156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117</v>
      </c>
      <c r="B249" s="146">
        <v>43335</v>
      </c>
      <c r="C249" s="146"/>
      <c r="D249" s="147" t="s">
        <v>716</v>
      </c>
      <c r="E249" s="148" t="s">
        <v>565</v>
      </c>
      <c r="F249" s="179">
        <v>285</v>
      </c>
      <c r="G249" s="148"/>
      <c r="H249" s="148">
        <v>355</v>
      </c>
      <c r="I249" s="150">
        <v>364</v>
      </c>
      <c r="J249" s="151" t="s">
        <v>717</v>
      </c>
      <c r="K249" s="152">
        <v>70</v>
      </c>
      <c r="L249" s="153">
        <v>0.24561403508771901</v>
      </c>
      <c r="M249" s="148" t="s">
        <v>535</v>
      </c>
      <c r="N249" s="154">
        <v>43455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118</v>
      </c>
      <c r="B250" s="146">
        <v>43341</v>
      </c>
      <c r="C250" s="146"/>
      <c r="D250" s="147" t="s">
        <v>359</v>
      </c>
      <c r="E250" s="148" t="s">
        <v>565</v>
      </c>
      <c r="F250" s="179">
        <v>525</v>
      </c>
      <c r="G250" s="148"/>
      <c r="H250" s="148">
        <v>585</v>
      </c>
      <c r="I250" s="150">
        <v>635</v>
      </c>
      <c r="J250" s="151" t="s">
        <v>718</v>
      </c>
      <c r="K250" s="152">
        <f t="shared" ref="K250:K281" si="132">H250-F250</f>
        <v>60</v>
      </c>
      <c r="L250" s="153">
        <f t="shared" ref="L250:L281" si="133">K250/F250</f>
        <v>0.11428571428571428</v>
      </c>
      <c r="M250" s="148" t="s">
        <v>535</v>
      </c>
      <c r="N250" s="154">
        <v>43662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119</v>
      </c>
      <c r="B251" s="146">
        <v>43395</v>
      </c>
      <c r="C251" s="146"/>
      <c r="D251" s="147" t="s">
        <v>347</v>
      </c>
      <c r="E251" s="148" t="s">
        <v>565</v>
      </c>
      <c r="F251" s="179">
        <v>475</v>
      </c>
      <c r="G251" s="148"/>
      <c r="H251" s="148">
        <v>574</v>
      </c>
      <c r="I251" s="150">
        <v>570</v>
      </c>
      <c r="J251" s="151" t="s">
        <v>623</v>
      </c>
      <c r="K251" s="152">
        <f t="shared" si="132"/>
        <v>99</v>
      </c>
      <c r="L251" s="153">
        <f t="shared" si="133"/>
        <v>0.20842105263157895</v>
      </c>
      <c r="M251" s="148" t="s">
        <v>535</v>
      </c>
      <c r="N251" s="154">
        <v>43403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120</v>
      </c>
      <c r="B252" s="177">
        <v>43397</v>
      </c>
      <c r="C252" s="177"/>
      <c r="D252" s="178" t="s">
        <v>366</v>
      </c>
      <c r="E252" s="179" t="s">
        <v>565</v>
      </c>
      <c r="F252" s="179">
        <v>707.5</v>
      </c>
      <c r="G252" s="179"/>
      <c r="H252" s="179">
        <v>872</v>
      </c>
      <c r="I252" s="181">
        <v>872</v>
      </c>
      <c r="J252" s="182" t="s">
        <v>623</v>
      </c>
      <c r="K252" s="152">
        <f t="shared" si="132"/>
        <v>164.5</v>
      </c>
      <c r="L252" s="183">
        <f t="shared" si="133"/>
        <v>0.23250883392226149</v>
      </c>
      <c r="M252" s="179" t="s">
        <v>535</v>
      </c>
      <c r="N252" s="184">
        <v>43482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121</v>
      </c>
      <c r="B253" s="177">
        <v>43398</v>
      </c>
      <c r="C253" s="177"/>
      <c r="D253" s="178" t="s">
        <v>719</v>
      </c>
      <c r="E253" s="179" t="s">
        <v>565</v>
      </c>
      <c r="F253" s="179">
        <v>162</v>
      </c>
      <c r="G253" s="179"/>
      <c r="H253" s="179">
        <v>204</v>
      </c>
      <c r="I253" s="181">
        <v>209</v>
      </c>
      <c r="J253" s="182" t="s">
        <v>720</v>
      </c>
      <c r="K253" s="152">
        <f t="shared" si="132"/>
        <v>42</v>
      </c>
      <c r="L253" s="183">
        <f t="shared" si="133"/>
        <v>0.25925925925925924</v>
      </c>
      <c r="M253" s="179" t="s">
        <v>535</v>
      </c>
      <c r="N253" s="184">
        <v>43539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122</v>
      </c>
      <c r="B254" s="177">
        <v>43399</v>
      </c>
      <c r="C254" s="177"/>
      <c r="D254" s="178" t="s">
        <v>445</v>
      </c>
      <c r="E254" s="179" t="s">
        <v>565</v>
      </c>
      <c r="F254" s="179">
        <v>240</v>
      </c>
      <c r="G254" s="179"/>
      <c r="H254" s="179">
        <v>297</v>
      </c>
      <c r="I254" s="181">
        <v>297</v>
      </c>
      <c r="J254" s="182" t="s">
        <v>623</v>
      </c>
      <c r="K254" s="188">
        <f t="shared" si="132"/>
        <v>57</v>
      </c>
      <c r="L254" s="183">
        <f t="shared" si="133"/>
        <v>0.23749999999999999</v>
      </c>
      <c r="M254" s="179" t="s">
        <v>535</v>
      </c>
      <c r="N254" s="184">
        <v>43417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45">
        <v>123</v>
      </c>
      <c r="B255" s="146">
        <v>43439</v>
      </c>
      <c r="C255" s="146"/>
      <c r="D255" s="147" t="s">
        <v>721</v>
      </c>
      <c r="E255" s="148" t="s">
        <v>565</v>
      </c>
      <c r="F255" s="148">
        <v>202.5</v>
      </c>
      <c r="G255" s="148"/>
      <c r="H255" s="148">
        <v>255</v>
      </c>
      <c r="I255" s="150">
        <v>252</v>
      </c>
      <c r="J255" s="151" t="s">
        <v>623</v>
      </c>
      <c r="K255" s="152">
        <f t="shared" si="132"/>
        <v>52.5</v>
      </c>
      <c r="L255" s="153">
        <f t="shared" si="133"/>
        <v>0.25925925925925924</v>
      </c>
      <c r="M255" s="148" t="s">
        <v>535</v>
      </c>
      <c r="N255" s="154">
        <v>43542</v>
      </c>
      <c r="O255" s="1"/>
      <c r="P255" s="1"/>
      <c r="Q255" s="1"/>
      <c r="R255" s="6" t="s">
        <v>722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124</v>
      </c>
      <c r="B256" s="177">
        <v>43465</v>
      </c>
      <c r="C256" s="146"/>
      <c r="D256" s="178" t="s">
        <v>392</v>
      </c>
      <c r="E256" s="179" t="s">
        <v>565</v>
      </c>
      <c r="F256" s="179">
        <v>710</v>
      </c>
      <c r="G256" s="179"/>
      <c r="H256" s="179">
        <v>866</v>
      </c>
      <c r="I256" s="181">
        <v>866</v>
      </c>
      <c r="J256" s="182" t="s">
        <v>623</v>
      </c>
      <c r="K256" s="152">
        <f t="shared" si="132"/>
        <v>156</v>
      </c>
      <c r="L256" s="153">
        <f t="shared" si="133"/>
        <v>0.21971830985915494</v>
      </c>
      <c r="M256" s="148" t="s">
        <v>535</v>
      </c>
      <c r="N256" s="154">
        <v>43553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125</v>
      </c>
      <c r="B257" s="177">
        <v>43522</v>
      </c>
      <c r="C257" s="177"/>
      <c r="D257" s="178" t="s">
        <v>151</v>
      </c>
      <c r="E257" s="179" t="s">
        <v>565</v>
      </c>
      <c r="F257" s="179">
        <v>337.25</v>
      </c>
      <c r="G257" s="179"/>
      <c r="H257" s="179">
        <v>398.5</v>
      </c>
      <c r="I257" s="181">
        <v>411</v>
      </c>
      <c r="J257" s="151" t="s">
        <v>723</v>
      </c>
      <c r="K257" s="152">
        <f t="shared" si="132"/>
        <v>61.25</v>
      </c>
      <c r="L257" s="153">
        <f t="shared" si="133"/>
        <v>0.1816160118606375</v>
      </c>
      <c r="M257" s="148" t="s">
        <v>535</v>
      </c>
      <c r="N257" s="154">
        <v>43760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126</v>
      </c>
      <c r="B258" s="190">
        <v>43559</v>
      </c>
      <c r="C258" s="190"/>
      <c r="D258" s="191" t="s">
        <v>724</v>
      </c>
      <c r="E258" s="192" t="s">
        <v>565</v>
      </c>
      <c r="F258" s="192">
        <v>130</v>
      </c>
      <c r="G258" s="192"/>
      <c r="H258" s="192">
        <v>65</v>
      </c>
      <c r="I258" s="193">
        <v>158</v>
      </c>
      <c r="J258" s="161" t="s">
        <v>725</v>
      </c>
      <c r="K258" s="162">
        <f t="shared" si="132"/>
        <v>-65</v>
      </c>
      <c r="L258" s="163">
        <f t="shared" si="133"/>
        <v>-0.5</v>
      </c>
      <c r="M258" s="159" t="s">
        <v>547</v>
      </c>
      <c r="N258" s="156">
        <v>43726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127</v>
      </c>
      <c r="B259" s="177">
        <v>43017</v>
      </c>
      <c r="C259" s="177"/>
      <c r="D259" s="178" t="s">
        <v>182</v>
      </c>
      <c r="E259" s="179" t="s">
        <v>565</v>
      </c>
      <c r="F259" s="179">
        <v>141.5</v>
      </c>
      <c r="G259" s="179"/>
      <c r="H259" s="179">
        <v>183.5</v>
      </c>
      <c r="I259" s="181">
        <v>210</v>
      </c>
      <c r="J259" s="151" t="s">
        <v>720</v>
      </c>
      <c r="K259" s="152">
        <f t="shared" si="132"/>
        <v>42</v>
      </c>
      <c r="L259" s="153">
        <f t="shared" si="133"/>
        <v>0.29681978798586572</v>
      </c>
      <c r="M259" s="148" t="s">
        <v>535</v>
      </c>
      <c r="N259" s="154">
        <v>43042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128</v>
      </c>
      <c r="B260" s="190">
        <v>43074</v>
      </c>
      <c r="C260" s="190"/>
      <c r="D260" s="191" t="s">
        <v>727</v>
      </c>
      <c r="E260" s="192" t="s">
        <v>565</v>
      </c>
      <c r="F260" s="187">
        <v>172</v>
      </c>
      <c r="G260" s="192"/>
      <c r="H260" s="192">
        <v>155.25</v>
      </c>
      <c r="I260" s="193">
        <v>230</v>
      </c>
      <c r="J260" s="161" t="s">
        <v>728</v>
      </c>
      <c r="K260" s="162">
        <f t="shared" si="132"/>
        <v>-16.75</v>
      </c>
      <c r="L260" s="163">
        <f t="shared" si="133"/>
        <v>-9.7383720930232565E-2</v>
      </c>
      <c r="M260" s="159" t="s">
        <v>547</v>
      </c>
      <c r="N260" s="156">
        <v>43787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129</v>
      </c>
      <c r="B261" s="177">
        <v>43398</v>
      </c>
      <c r="C261" s="177"/>
      <c r="D261" s="178" t="s">
        <v>107</v>
      </c>
      <c r="E261" s="179" t="s">
        <v>565</v>
      </c>
      <c r="F261" s="179">
        <v>698.5</v>
      </c>
      <c r="G261" s="179"/>
      <c r="H261" s="179">
        <v>890</v>
      </c>
      <c r="I261" s="181">
        <v>890</v>
      </c>
      <c r="J261" s="151" t="s">
        <v>788</v>
      </c>
      <c r="K261" s="152">
        <f t="shared" si="132"/>
        <v>191.5</v>
      </c>
      <c r="L261" s="153">
        <f t="shared" si="133"/>
        <v>0.27415891195418757</v>
      </c>
      <c r="M261" s="148" t="s">
        <v>535</v>
      </c>
      <c r="N261" s="154">
        <v>44328</v>
      </c>
      <c r="O261" s="1"/>
      <c r="P261" s="1"/>
      <c r="Q261" s="1"/>
      <c r="R261" s="6" t="s">
        <v>722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130</v>
      </c>
      <c r="B262" s="177">
        <v>42877</v>
      </c>
      <c r="C262" s="177"/>
      <c r="D262" s="178" t="s">
        <v>358</v>
      </c>
      <c r="E262" s="179" t="s">
        <v>565</v>
      </c>
      <c r="F262" s="179">
        <v>127.6</v>
      </c>
      <c r="G262" s="179"/>
      <c r="H262" s="179">
        <v>138</v>
      </c>
      <c r="I262" s="181">
        <v>190</v>
      </c>
      <c r="J262" s="151" t="s">
        <v>729</v>
      </c>
      <c r="K262" s="152">
        <f t="shared" si="132"/>
        <v>10.400000000000006</v>
      </c>
      <c r="L262" s="153">
        <f t="shared" si="133"/>
        <v>8.1504702194357417E-2</v>
      </c>
      <c r="M262" s="148" t="s">
        <v>535</v>
      </c>
      <c r="N262" s="154">
        <v>43774</v>
      </c>
      <c r="O262" s="1"/>
      <c r="P262" s="1"/>
      <c r="Q262" s="1"/>
      <c r="R262" s="6" t="s">
        <v>726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131</v>
      </c>
      <c r="B263" s="177">
        <v>43158</v>
      </c>
      <c r="C263" s="177"/>
      <c r="D263" s="178" t="s">
        <v>730</v>
      </c>
      <c r="E263" s="179" t="s">
        <v>565</v>
      </c>
      <c r="F263" s="179">
        <v>317</v>
      </c>
      <c r="G263" s="179"/>
      <c r="H263" s="179">
        <v>382.5</v>
      </c>
      <c r="I263" s="181">
        <v>398</v>
      </c>
      <c r="J263" s="151" t="s">
        <v>731</v>
      </c>
      <c r="K263" s="152">
        <f t="shared" si="132"/>
        <v>65.5</v>
      </c>
      <c r="L263" s="153">
        <f t="shared" si="133"/>
        <v>0.20662460567823343</v>
      </c>
      <c r="M263" s="148" t="s">
        <v>535</v>
      </c>
      <c r="N263" s="154">
        <v>44238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132</v>
      </c>
      <c r="B264" s="190">
        <v>43164</v>
      </c>
      <c r="C264" s="190"/>
      <c r="D264" s="191" t="s">
        <v>144</v>
      </c>
      <c r="E264" s="192" t="s">
        <v>565</v>
      </c>
      <c r="F264" s="187">
        <f>510-14.4</f>
        <v>495.6</v>
      </c>
      <c r="G264" s="192"/>
      <c r="H264" s="192">
        <v>350</v>
      </c>
      <c r="I264" s="193">
        <v>672</v>
      </c>
      <c r="J264" s="161" t="s">
        <v>732</v>
      </c>
      <c r="K264" s="162">
        <f t="shared" si="132"/>
        <v>-145.60000000000002</v>
      </c>
      <c r="L264" s="163">
        <f t="shared" si="133"/>
        <v>-0.29378531073446329</v>
      </c>
      <c r="M264" s="159" t="s">
        <v>547</v>
      </c>
      <c r="N264" s="156">
        <v>43887</v>
      </c>
      <c r="O264" s="1"/>
      <c r="P264" s="1"/>
      <c r="Q264" s="1"/>
      <c r="R264" s="6" t="s">
        <v>722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133</v>
      </c>
      <c r="B265" s="190">
        <v>43237</v>
      </c>
      <c r="C265" s="190"/>
      <c r="D265" s="191" t="s">
        <v>437</v>
      </c>
      <c r="E265" s="192" t="s">
        <v>565</v>
      </c>
      <c r="F265" s="187">
        <v>230.3</v>
      </c>
      <c r="G265" s="192"/>
      <c r="H265" s="192">
        <v>102.5</v>
      </c>
      <c r="I265" s="193">
        <v>348</v>
      </c>
      <c r="J265" s="161" t="s">
        <v>733</v>
      </c>
      <c r="K265" s="162">
        <f t="shared" si="132"/>
        <v>-127.80000000000001</v>
      </c>
      <c r="L265" s="163">
        <f t="shared" si="133"/>
        <v>-0.55492835432045162</v>
      </c>
      <c r="M265" s="159" t="s">
        <v>547</v>
      </c>
      <c r="N265" s="156">
        <v>43896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134</v>
      </c>
      <c r="B266" s="177">
        <v>43258</v>
      </c>
      <c r="C266" s="177"/>
      <c r="D266" s="178" t="s">
        <v>409</v>
      </c>
      <c r="E266" s="179" t="s">
        <v>565</v>
      </c>
      <c r="F266" s="179">
        <f>342.5-5.1</f>
        <v>337.4</v>
      </c>
      <c r="G266" s="179"/>
      <c r="H266" s="179">
        <v>412.5</v>
      </c>
      <c r="I266" s="181">
        <v>439</v>
      </c>
      <c r="J266" s="151" t="s">
        <v>734</v>
      </c>
      <c r="K266" s="152">
        <f t="shared" si="132"/>
        <v>75.100000000000023</v>
      </c>
      <c r="L266" s="153">
        <f t="shared" si="133"/>
        <v>0.22258446947243635</v>
      </c>
      <c r="M266" s="148" t="s">
        <v>535</v>
      </c>
      <c r="N266" s="154">
        <v>44230</v>
      </c>
      <c r="O266" s="1"/>
      <c r="P266" s="1"/>
      <c r="Q266" s="1"/>
      <c r="R266" s="6" t="s">
        <v>726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0">
        <v>135</v>
      </c>
      <c r="B267" s="169">
        <v>43285</v>
      </c>
      <c r="C267" s="169"/>
      <c r="D267" s="170" t="s">
        <v>55</v>
      </c>
      <c r="E267" s="171" t="s">
        <v>565</v>
      </c>
      <c r="F267" s="171">
        <f>127.5-5.53</f>
        <v>121.97</v>
      </c>
      <c r="G267" s="172"/>
      <c r="H267" s="172">
        <v>122.5</v>
      </c>
      <c r="I267" s="172">
        <v>170</v>
      </c>
      <c r="J267" s="173" t="s">
        <v>761</v>
      </c>
      <c r="K267" s="174">
        <f t="shared" si="132"/>
        <v>0.53000000000000114</v>
      </c>
      <c r="L267" s="175">
        <f t="shared" si="133"/>
        <v>4.3453308190538747E-3</v>
      </c>
      <c r="M267" s="171" t="s">
        <v>656</v>
      </c>
      <c r="N267" s="169">
        <v>44431</v>
      </c>
      <c r="O267" s="1"/>
      <c r="P267" s="1"/>
      <c r="Q267" s="1"/>
      <c r="R267" s="6" t="s">
        <v>722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136</v>
      </c>
      <c r="B268" s="190">
        <v>43294</v>
      </c>
      <c r="C268" s="190"/>
      <c r="D268" s="191" t="s">
        <v>349</v>
      </c>
      <c r="E268" s="192" t="s">
        <v>565</v>
      </c>
      <c r="F268" s="187">
        <v>46.5</v>
      </c>
      <c r="G268" s="192"/>
      <c r="H268" s="192">
        <v>17</v>
      </c>
      <c r="I268" s="193">
        <v>59</v>
      </c>
      <c r="J268" s="161" t="s">
        <v>735</v>
      </c>
      <c r="K268" s="162">
        <f t="shared" si="132"/>
        <v>-29.5</v>
      </c>
      <c r="L268" s="163">
        <f t="shared" si="133"/>
        <v>-0.63440860215053763</v>
      </c>
      <c r="M268" s="159" t="s">
        <v>547</v>
      </c>
      <c r="N268" s="156">
        <v>43887</v>
      </c>
      <c r="O268" s="1"/>
      <c r="P268" s="1"/>
      <c r="Q268" s="1"/>
      <c r="R268" s="6" t="s">
        <v>722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137</v>
      </c>
      <c r="B269" s="177">
        <v>43396</v>
      </c>
      <c r="C269" s="177"/>
      <c r="D269" s="178" t="s">
        <v>394</v>
      </c>
      <c r="E269" s="179" t="s">
        <v>565</v>
      </c>
      <c r="F269" s="179">
        <v>156.5</v>
      </c>
      <c r="G269" s="179"/>
      <c r="H269" s="179">
        <v>207.5</v>
      </c>
      <c r="I269" s="181">
        <v>191</v>
      </c>
      <c r="J269" s="151" t="s">
        <v>623</v>
      </c>
      <c r="K269" s="152">
        <f t="shared" si="132"/>
        <v>51</v>
      </c>
      <c r="L269" s="153">
        <f t="shared" si="133"/>
        <v>0.32587859424920129</v>
      </c>
      <c r="M269" s="148" t="s">
        <v>535</v>
      </c>
      <c r="N269" s="154">
        <v>44369</v>
      </c>
      <c r="O269" s="1"/>
      <c r="P269" s="1"/>
      <c r="Q269" s="1"/>
      <c r="R269" s="6" t="s">
        <v>722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138</v>
      </c>
      <c r="B270" s="177">
        <v>43439</v>
      </c>
      <c r="C270" s="177"/>
      <c r="D270" s="178" t="s">
        <v>314</v>
      </c>
      <c r="E270" s="179" t="s">
        <v>565</v>
      </c>
      <c r="F270" s="179">
        <v>259.5</v>
      </c>
      <c r="G270" s="179"/>
      <c r="H270" s="179">
        <v>320</v>
      </c>
      <c r="I270" s="181">
        <v>320</v>
      </c>
      <c r="J270" s="151" t="s">
        <v>623</v>
      </c>
      <c r="K270" s="152">
        <f t="shared" si="132"/>
        <v>60.5</v>
      </c>
      <c r="L270" s="153">
        <f t="shared" si="133"/>
        <v>0.23314065510597304</v>
      </c>
      <c r="M270" s="148" t="s">
        <v>535</v>
      </c>
      <c r="N270" s="154">
        <v>44323</v>
      </c>
      <c r="O270" s="1"/>
      <c r="P270" s="1"/>
      <c r="Q270" s="1"/>
      <c r="R270" s="6" t="s">
        <v>722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139</v>
      </c>
      <c r="B271" s="190">
        <v>43439</v>
      </c>
      <c r="C271" s="190"/>
      <c r="D271" s="191" t="s">
        <v>736</v>
      </c>
      <c r="E271" s="192" t="s">
        <v>565</v>
      </c>
      <c r="F271" s="192">
        <v>715</v>
      </c>
      <c r="G271" s="192"/>
      <c r="H271" s="192">
        <v>445</v>
      </c>
      <c r="I271" s="193">
        <v>840</v>
      </c>
      <c r="J271" s="161" t="s">
        <v>737</v>
      </c>
      <c r="K271" s="162">
        <f t="shared" si="132"/>
        <v>-270</v>
      </c>
      <c r="L271" s="163">
        <f t="shared" si="133"/>
        <v>-0.3776223776223776</v>
      </c>
      <c r="M271" s="159" t="s">
        <v>547</v>
      </c>
      <c r="N271" s="156">
        <v>43800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140</v>
      </c>
      <c r="B272" s="177">
        <v>43469</v>
      </c>
      <c r="C272" s="177"/>
      <c r="D272" s="178" t="s">
        <v>156</v>
      </c>
      <c r="E272" s="179" t="s">
        <v>565</v>
      </c>
      <c r="F272" s="179">
        <v>875</v>
      </c>
      <c r="G272" s="179"/>
      <c r="H272" s="179">
        <v>1165</v>
      </c>
      <c r="I272" s="181">
        <v>1185</v>
      </c>
      <c r="J272" s="151" t="s">
        <v>738</v>
      </c>
      <c r="K272" s="152">
        <f t="shared" si="132"/>
        <v>290</v>
      </c>
      <c r="L272" s="153">
        <f t="shared" si="133"/>
        <v>0.33142857142857141</v>
      </c>
      <c r="M272" s="148" t="s">
        <v>535</v>
      </c>
      <c r="N272" s="154">
        <v>43847</v>
      </c>
      <c r="O272" s="1"/>
      <c r="P272" s="1"/>
      <c r="Q272" s="1"/>
      <c r="R272" s="6" t="s">
        <v>722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141</v>
      </c>
      <c r="B273" s="177">
        <v>43559</v>
      </c>
      <c r="C273" s="177"/>
      <c r="D273" s="178" t="s">
        <v>330</v>
      </c>
      <c r="E273" s="179" t="s">
        <v>565</v>
      </c>
      <c r="F273" s="179">
        <f>387-14.63</f>
        <v>372.37</v>
      </c>
      <c r="G273" s="179"/>
      <c r="H273" s="179">
        <v>490</v>
      </c>
      <c r="I273" s="181">
        <v>490</v>
      </c>
      <c r="J273" s="151" t="s">
        <v>623</v>
      </c>
      <c r="K273" s="152">
        <f t="shared" si="132"/>
        <v>117.63</v>
      </c>
      <c r="L273" s="153">
        <f t="shared" si="133"/>
        <v>0.31589548030185027</v>
      </c>
      <c r="M273" s="148" t="s">
        <v>535</v>
      </c>
      <c r="N273" s="154">
        <v>43850</v>
      </c>
      <c r="O273" s="1"/>
      <c r="P273" s="1"/>
      <c r="Q273" s="1"/>
      <c r="R273" s="6" t="s">
        <v>722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142</v>
      </c>
      <c r="B274" s="190">
        <v>43578</v>
      </c>
      <c r="C274" s="190"/>
      <c r="D274" s="191" t="s">
        <v>739</v>
      </c>
      <c r="E274" s="192" t="s">
        <v>537</v>
      </c>
      <c r="F274" s="192">
        <v>220</v>
      </c>
      <c r="G274" s="192"/>
      <c r="H274" s="192">
        <v>127.5</v>
      </c>
      <c r="I274" s="193">
        <v>284</v>
      </c>
      <c r="J274" s="161" t="s">
        <v>740</v>
      </c>
      <c r="K274" s="162">
        <f t="shared" si="132"/>
        <v>-92.5</v>
      </c>
      <c r="L274" s="163">
        <f t="shared" si="133"/>
        <v>-0.42045454545454547</v>
      </c>
      <c r="M274" s="159" t="s">
        <v>547</v>
      </c>
      <c r="N274" s="156">
        <v>43896</v>
      </c>
      <c r="O274" s="1"/>
      <c r="P274" s="1"/>
      <c r="Q274" s="1"/>
      <c r="R274" s="6" t="s">
        <v>722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143</v>
      </c>
      <c r="B275" s="177">
        <v>43622</v>
      </c>
      <c r="C275" s="177"/>
      <c r="D275" s="178" t="s">
        <v>446</v>
      </c>
      <c r="E275" s="179" t="s">
        <v>537</v>
      </c>
      <c r="F275" s="179">
        <v>332.8</v>
      </c>
      <c r="G275" s="179"/>
      <c r="H275" s="179">
        <v>405</v>
      </c>
      <c r="I275" s="181">
        <v>419</v>
      </c>
      <c r="J275" s="151" t="s">
        <v>741</v>
      </c>
      <c r="K275" s="152">
        <f t="shared" si="132"/>
        <v>72.199999999999989</v>
      </c>
      <c r="L275" s="153">
        <f t="shared" si="133"/>
        <v>0.21694711538461534</v>
      </c>
      <c r="M275" s="148" t="s">
        <v>535</v>
      </c>
      <c r="N275" s="154">
        <v>43860</v>
      </c>
      <c r="O275" s="1"/>
      <c r="P275" s="1"/>
      <c r="Q275" s="1"/>
      <c r="R275" s="6" t="s">
        <v>726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0">
        <v>144</v>
      </c>
      <c r="B276" s="169">
        <v>43641</v>
      </c>
      <c r="C276" s="169"/>
      <c r="D276" s="170" t="s">
        <v>149</v>
      </c>
      <c r="E276" s="171" t="s">
        <v>565</v>
      </c>
      <c r="F276" s="171">
        <v>386</v>
      </c>
      <c r="G276" s="172"/>
      <c r="H276" s="172">
        <v>395</v>
      </c>
      <c r="I276" s="172">
        <v>452</v>
      </c>
      <c r="J276" s="173" t="s">
        <v>742</v>
      </c>
      <c r="K276" s="174">
        <f t="shared" si="132"/>
        <v>9</v>
      </c>
      <c r="L276" s="175">
        <f t="shared" si="133"/>
        <v>2.3316062176165803E-2</v>
      </c>
      <c r="M276" s="171" t="s">
        <v>656</v>
      </c>
      <c r="N276" s="169">
        <v>43868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145</v>
      </c>
      <c r="B277" s="169">
        <v>43707</v>
      </c>
      <c r="C277" s="169"/>
      <c r="D277" s="170" t="s">
        <v>130</v>
      </c>
      <c r="E277" s="171" t="s">
        <v>565</v>
      </c>
      <c r="F277" s="171">
        <v>137.5</v>
      </c>
      <c r="G277" s="172"/>
      <c r="H277" s="172">
        <v>138.5</v>
      </c>
      <c r="I277" s="172">
        <v>190</v>
      </c>
      <c r="J277" s="173" t="s">
        <v>760</v>
      </c>
      <c r="K277" s="174">
        <f t="shared" si="132"/>
        <v>1</v>
      </c>
      <c r="L277" s="175">
        <f t="shared" si="133"/>
        <v>7.2727272727272727E-3</v>
      </c>
      <c r="M277" s="171" t="s">
        <v>656</v>
      </c>
      <c r="N277" s="169">
        <v>44432</v>
      </c>
      <c r="O277" s="1"/>
      <c r="P277" s="1"/>
      <c r="Q277" s="1"/>
      <c r="R277" s="6" t="s">
        <v>722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146</v>
      </c>
      <c r="B278" s="177">
        <v>43731</v>
      </c>
      <c r="C278" s="177"/>
      <c r="D278" s="178" t="s">
        <v>402</v>
      </c>
      <c r="E278" s="179" t="s">
        <v>565</v>
      </c>
      <c r="F278" s="179">
        <v>235</v>
      </c>
      <c r="G278" s="179"/>
      <c r="H278" s="179">
        <v>295</v>
      </c>
      <c r="I278" s="181">
        <v>296</v>
      </c>
      <c r="J278" s="151" t="s">
        <v>743</v>
      </c>
      <c r="K278" s="152">
        <f t="shared" si="132"/>
        <v>60</v>
      </c>
      <c r="L278" s="153">
        <f t="shared" si="133"/>
        <v>0.25531914893617019</v>
      </c>
      <c r="M278" s="148" t="s">
        <v>535</v>
      </c>
      <c r="N278" s="154">
        <v>43844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147</v>
      </c>
      <c r="B279" s="177">
        <v>43752</v>
      </c>
      <c r="C279" s="177"/>
      <c r="D279" s="178" t="s">
        <v>744</v>
      </c>
      <c r="E279" s="179" t="s">
        <v>565</v>
      </c>
      <c r="F279" s="179">
        <v>277.5</v>
      </c>
      <c r="G279" s="179"/>
      <c r="H279" s="179">
        <v>333</v>
      </c>
      <c r="I279" s="181">
        <v>333</v>
      </c>
      <c r="J279" s="151" t="s">
        <v>745</v>
      </c>
      <c r="K279" s="152">
        <f t="shared" si="132"/>
        <v>55.5</v>
      </c>
      <c r="L279" s="153">
        <f t="shared" si="133"/>
        <v>0.2</v>
      </c>
      <c r="M279" s="148" t="s">
        <v>535</v>
      </c>
      <c r="N279" s="154">
        <v>43846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148</v>
      </c>
      <c r="B280" s="177">
        <v>43752</v>
      </c>
      <c r="C280" s="177"/>
      <c r="D280" s="178" t="s">
        <v>746</v>
      </c>
      <c r="E280" s="179" t="s">
        <v>565</v>
      </c>
      <c r="F280" s="179">
        <v>930</v>
      </c>
      <c r="G280" s="179"/>
      <c r="H280" s="179">
        <v>1165</v>
      </c>
      <c r="I280" s="181">
        <v>1200</v>
      </c>
      <c r="J280" s="151" t="s">
        <v>747</v>
      </c>
      <c r="K280" s="152">
        <f t="shared" si="132"/>
        <v>235</v>
      </c>
      <c r="L280" s="153">
        <f t="shared" si="133"/>
        <v>0.25268817204301075</v>
      </c>
      <c r="M280" s="148" t="s">
        <v>535</v>
      </c>
      <c r="N280" s="154">
        <v>43847</v>
      </c>
      <c r="O280" s="1"/>
      <c r="P280" s="1"/>
      <c r="Q280" s="1"/>
      <c r="R280" s="6" t="s">
        <v>726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149</v>
      </c>
      <c r="B281" s="177">
        <v>43753</v>
      </c>
      <c r="C281" s="177"/>
      <c r="D281" s="178" t="s">
        <v>748</v>
      </c>
      <c r="E281" s="179" t="s">
        <v>565</v>
      </c>
      <c r="F281" s="149">
        <v>111</v>
      </c>
      <c r="G281" s="179"/>
      <c r="H281" s="179">
        <v>141</v>
      </c>
      <c r="I281" s="181">
        <v>141</v>
      </c>
      <c r="J281" s="151" t="s">
        <v>550</v>
      </c>
      <c r="K281" s="152">
        <f t="shared" si="132"/>
        <v>30</v>
      </c>
      <c r="L281" s="153">
        <f t="shared" si="133"/>
        <v>0.27027027027027029</v>
      </c>
      <c r="M281" s="148" t="s">
        <v>535</v>
      </c>
      <c r="N281" s="154">
        <v>44328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150</v>
      </c>
      <c r="B282" s="177">
        <v>43753</v>
      </c>
      <c r="C282" s="177"/>
      <c r="D282" s="178" t="s">
        <v>749</v>
      </c>
      <c r="E282" s="179" t="s">
        <v>565</v>
      </c>
      <c r="F282" s="149">
        <v>296</v>
      </c>
      <c r="G282" s="179"/>
      <c r="H282" s="179">
        <v>370</v>
      </c>
      <c r="I282" s="181">
        <v>370</v>
      </c>
      <c r="J282" s="151" t="s">
        <v>623</v>
      </c>
      <c r="K282" s="152">
        <f t="shared" ref="K282:K301" si="134">H282-F282</f>
        <v>74</v>
      </c>
      <c r="L282" s="153">
        <f t="shared" ref="L282:L301" si="135">K282/F282</f>
        <v>0.25</v>
      </c>
      <c r="M282" s="148" t="s">
        <v>535</v>
      </c>
      <c r="N282" s="154">
        <v>43853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151</v>
      </c>
      <c r="B283" s="177">
        <v>43754</v>
      </c>
      <c r="C283" s="177"/>
      <c r="D283" s="178" t="s">
        <v>750</v>
      </c>
      <c r="E283" s="179" t="s">
        <v>565</v>
      </c>
      <c r="F283" s="149">
        <v>300</v>
      </c>
      <c r="G283" s="179"/>
      <c r="H283" s="179">
        <v>382.5</v>
      </c>
      <c r="I283" s="181">
        <v>344</v>
      </c>
      <c r="J283" s="151" t="s">
        <v>791</v>
      </c>
      <c r="K283" s="152">
        <f t="shared" si="134"/>
        <v>82.5</v>
      </c>
      <c r="L283" s="153">
        <f t="shared" si="135"/>
        <v>0.27500000000000002</v>
      </c>
      <c r="M283" s="148" t="s">
        <v>535</v>
      </c>
      <c r="N283" s="154">
        <v>44238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152</v>
      </c>
      <c r="B284" s="177">
        <v>43832</v>
      </c>
      <c r="C284" s="177"/>
      <c r="D284" s="178" t="s">
        <v>751</v>
      </c>
      <c r="E284" s="179" t="s">
        <v>565</v>
      </c>
      <c r="F284" s="149">
        <v>495</v>
      </c>
      <c r="G284" s="179"/>
      <c r="H284" s="179">
        <v>595</v>
      </c>
      <c r="I284" s="181">
        <v>590</v>
      </c>
      <c r="J284" s="151" t="s">
        <v>790</v>
      </c>
      <c r="K284" s="152">
        <f t="shared" si="134"/>
        <v>100</v>
      </c>
      <c r="L284" s="153">
        <f t="shared" si="135"/>
        <v>0.20202020202020202</v>
      </c>
      <c r="M284" s="148" t="s">
        <v>535</v>
      </c>
      <c r="N284" s="154">
        <v>44589</v>
      </c>
      <c r="O284" s="1"/>
      <c r="P284" s="1"/>
      <c r="Q284" s="1"/>
      <c r="R284" s="6" t="s">
        <v>726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153</v>
      </c>
      <c r="B285" s="177">
        <v>43966</v>
      </c>
      <c r="C285" s="177"/>
      <c r="D285" s="178" t="s">
        <v>71</v>
      </c>
      <c r="E285" s="179" t="s">
        <v>565</v>
      </c>
      <c r="F285" s="149">
        <v>67.5</v>
      </c>
      <c r="G285" s="179"/>
      <c r="H285" s="179">
        <v>86</v>
      </c>
      <c r="I285" s="181">
        <v>86</v>
      </c>
      <c r="J285" s="151" t="s">
        <v>752</v>
      </c>
      <c r="K285" s="152">
        <f t="shared" si="134"/>
        <v>18.5</v>
      </c>
      <c r="L285" s="153">
        <f t="shared" si="135"/>
        <v>0.27407407407407408</v>
      </c>
      <c r="M285" s="148" t="s">
        <v>535</v>
      </c>
      <c r="N285" s="154">
        <v>44008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154</v>
      </c>
      <c r="B286" s="177">
        <v>44035</v>
      </c>
      <c r="C286" s="177"/>
      <c r="D286" s="178" t="s">
        <v>445</v>
      </c>
      <c r="E286" s="179" t="s">
        <v>565</v>
      </c>
      <c r="F286" s="149">
        <v>231</v>
      </c>
      <c r="G286" s="179"/>
      <c r="H286" s="179">
        <v>281</v>
      </c>
      <c r="I286" s="181">
        <v>281</v>
      </c>
      <c r="J286" s="151" t="s">
        <v>623</v>
      </c>
      <c r="K286" s="152">
        <f t="shared" si="134"/>
        <v>50</v>
      </c>
      <c r="L286" s="153">
        <f t="shared" si="135"/>
        <v>0.21645021645021645</v>
      </c>
      <c r="M286" s="148" t="s">
        <v>535</v>
      </c>
      <c r="N286" s="154">
        <v>44358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155</v>
      </c>
      <c r="B287" s="177">
        <v>44092</v>
      </c>
      <c r="C287" s="177"/>
      <c r="D287" s="178" t="s">
        <v>386</v>
      </c>
      <c r="E287" s="179" t="s">
        <v>565</v>
      </c>
      <c r="F287" s="179">
        <v>206</v>
      </c>
      <c r="G287" s="179"/>
      <c r="H287" s="179">
        <v>248</v>
      </c>
      <c r="I287" s="181">
        <v>248</v>
      </c>
      <c r="J287" s="151" t="s">
        <v>623</v>
      </c>
      <c r="K287" s="152">
        <f t="shared" si="134"/>
        <v>42</v>
      </c>
      <c r="L287" s="153">
        <f t="shared" si="135"/>
        <v>0.20388349514563106</v>
      </c>
      <c r="M287" s="148" t="s">
        <v>535</v>
      </c>
      <c r="N287" s="154">
        <v>44214</v>
      </c>
      <c r="O287" s="1"/>
      <c r="P287" s="1"/>
      <c r="Q287" s="1"/>
      <c r="R287" s="6" t="s">
        <v>726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156</v>
      </c>
      <c r="B288" s="177">
        <v>44140</v>
      </c>
      <c r="C288" s="177"/>
      <c r="D288" s="178" t="s">
        <v>386</v>
      </c>
      <c r="E288" s="179" t="s">
        <v>565</v>
      </c>
      <c r="F288" s="179">
        <v>182.5</v>
      </c>
      <c r="G288" s="179"/>
      <c r="H288" s="179">
        <v>248</v>
      </c>
      <c r="I288" s="181">
        <v>248</v>
      </c>
      <c r="J288" s="151" t="s">
        <v>623</v>
      </c>
      <c r="K288" s="152">
        <f t="shared" si="134"/>
        <v>65.5</v>
      </c>
      <c r="L288" s="153">
        <f t="shared" si="135"/>
        <v>0.35890410958904112</v>
      </c>
      <c r="M288" s="148" t="s">
        <v>535</v>
      </c>
      <c r="N288" s="154">
        <v>44214</v>
      </c>
      <c r="O288" s="1"/>
      <c r="P288" s="1"/>
      <c r="Q288" s="1"/>
      <c r="R288" s="6" t="s">
        <v>726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157</v>
      </c>
      <c r="B289" s="177">
        <v>44140</v>
      </c>
      <c r="C289" s="177"/>
      <c r="D289" s="178" t="s">
        <v>314</v>
      </c>
      <c r="E289" s="179" t="s">
        <v>565</v>
      </c>
      <c r="F289" s="179">
        <v>247.5</v>
      </c>
      <c r="G289" s="179"/>
      <c r="H289" s="179">
        <v>320</v>
      </c>
      <c r="I289" s="181">
        <v>320</v>
      </c>
      <c r="J289" s="151" t="s">
        <v>623</v>
      </c>
      <c r="K289" s="152">
        <f t="shared" si="134"/>
        <v>72.5</v>
      </c>
      <c r="L289" s="153">
        <f t="shared" si="135"/>
        <v>0.29292929292929293</v>
      </c>
      <c r="M289" s="148" t="s">
        <v>535</v>
      </c>
      <c r="N289" s="154">
        <v>44323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158</v>
      </c>
      <c r="B290" s="177">
        <v>44140</v>
      </c>
      <c r="C290" s="177"/>
      <c r="D290" s="178" t="s">
        <v>267</v>
      </c>
      <c r="E290" s="179" t="s">
        <v>565</v>
      </c>
      <c r="F290" s="149">
        <v>925</v>
      </c>
      <c r="G290" s="179"/>
      <c r="H290" s="179">
        <v>1095</v>
      </c>
      <c r="I290" s="181">
        <v>1093</v>
      </c>
      <c r="J290" s="151" t="s">
        <v>753</v>
      </c>
      <c r="K290" s="152">
        <f t="shared" si="134"/>
        <v>170</v>
      </c>
      <c r="L290" s="153">
        <f t="shared" si="135"/>
        <v>0.18378378378378379</v>
      </c>
      <c r="M290" s="148" t="s">
        <v>535</v>
      </c>
      <c r="N290" s="154">
        <v>44201</v>
      </c>
      <c r="O290" s="1"/>
      <c r="P290" s="1"/>
      <c r="Q290" s="1"/>
      <c r="R290" s="6" t="s">
        <v>726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159</v>
      </c>
      <c r="B291" s="177">
        <v>44140</v>
      </c>
      <c r="C291" s="177"/>
      <c r="D291" s="178" t="s">
        <v>330</v>
      </c>
      <c r="E291" s="179" t="s">
        <v>565</v>
      </c>
      <c r="F291" s="149">
        <v>332.5</v>
      </c>
      <c r="G291" s="179"/>
      <c r="H291" s="179">
        <v>393</v>
      </c>
      <c r="I291" s="181">
        <v>406</v>
      </c>
      <c r="J291" s="151" t="s">
        <v>754</v>
      </c>
      <c r="K291" s="152">
        <f t="shared" si="134"/>
        <v>60.5</v>
      </c>
      <c r="L291" s="153">
        <f t="shared" si="135"/>
        <v>0.18195488721804512</v>
      </c>
      <c r="M291" s="148" t="s">
        <v>535</v>
      </c>
      <c r="N291" s="154">
        <v>44256</v>
      </c>
      <c r="O291" s="1"/>
      <c r="P291" s="1"/>
      <c r="Q291" s="1"/>
      <c r="R291" s="6" t="s">
        <v>726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160</v>
      </c>
      <c r="B292" s="177">
        <v>44141</v>
      </c>
      <c r="C292" s="177"/>
      <c r="D292" s="178" t="s">
        <v>445</v>
      </c>
      <c r="E292" s="179" t="s">
        <v>565</v>
      </c>
      <c r="F292" s="149">
        <v>231</v>
      </c>
      <c r="G292" s="179"/>
      <c r="H292" s="179">
        <v>281</v>
      </c>
      <c r="I292" s="181">
        <v>281</v>
      </c>
      <c r="J292" s="151" t="s">
        <v>623</v>
      </c>
      <c r="K292" s="152">
        <f t="shared" si="134"/>
        <v>50</v>
      </c>
      <c r="L292" s="153">
        <f t="shared" si="135"/>
        <v>0.21645021645021645</v>
      </c>
      <c r="M292" s="148" t="s">
        <v>535</v>
      </c>
      <c r="N292" s="154">
        <v>44358</v>
      </c>
      <c r="O292" s="1"/>
      <c r="P292" s="1"/>
      <c r="Q292" s="1"/>
      <c r="R292" s="6" t="s">
        <v>726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161</v>
      </c>
      <c r="B293" s="177">
        <v>44187</v>
      </c>
      <c r="C293" s="177"/>
      <c r="D293" s="178" t="s">
        <v>421</v>
      </c>
      <c r="E293" s="179" t="s">
        <v>565</v>
      </c>
      <c r="F293" s="149">
        <v>190</v>
      </c>
      <c r="G293" s="179"/>
      <c r="H293" s="179">
        <v>239</v>
      </c>
      <c r="I293" s="181">
        <v>239</v>
      </c>
      <c r="J293" s="151" t="s">
        <v>840</v>
      </c>
      <c r="K293" s="152">
        <f t="shared" si="134"/>
        <v>49</v>
      </c>
      <c r="L293" s="153">
        <f t="shared" si="135"/>
        <v>0.25789473684210529</v>
      </c>
      <c r="M293" s="148" t="s">
        <v>535</v>
      </c>
      <c r="N293" s="154">
        <v>44844</v>
      </c>
      <c r="O293" s="1"/>
      <c r="P293" s="1"/>
      <c r="Q293" s="1"/>
      <c r="R293" s="6" t="s">
        <v>726</v>
      </c>
    </row>
    <row r="294" spans="1:26" ht="12.75" customHeight="1">
      <c r="A294" s="176">
        <v>162</v>
      </c>
      <c r="B294" s="177">
        <v>44258</v>
      </c>
      <c r="C294" s="177"/>
      <c r="D294" s="178" t="s">
        <v>751</v>
      </c>
      <c r="E294" s="179" t="s">
        <v>565</v>
      </c>
      <c r="F294" s="149">
        <v>495</v>
      </c>
      <c r="G294" s="179"/>
      <c r="H294" s="179">
        <v>595</v>
      </c>
      <c r="I294" s="181">
        <v>590</v>
      </c>
      <c r="J294" s="151" t="s">
        <v>790</v>
      </c>
      <c r="K294" s="152">
        <f t="shared" si="134"/>
        <v>100</v>
      </c>
      <c r="L294" s="153">
        <f t="shared" si="135"/>
        <v>0.20202020202020202</v>
      </c>
      <c r="M294" s="148" t="s">
        <v>535</v>
      </c>
      <c r="N294" s="154">
        <v>44589</v>
      </c>
      <c r="O294" s="1"/>
      <c r="P294" s="1"/>
      <c r="R294" s="6" t="s">
        <v>726</v>
      </c>
    </row>
    <row r="295" spans="1:26" ht="12.75" customHeight="1">
      <c r="A295" s="176">
        <v>163</v>
      </c>
      <c r="B295" s="177">
        <v>44274</v>
      </c>
      <c r="C295" s="177"/>
      <c r="D295" s="178" t="s">
        <v>330</v>
      </c>
      <c r="E295" s="179" t="s">
        <v>565</v>
      </c>
      <c r="F295" s="149">
        <v>355</v>
      </c>
      <c r="G295" s="179"/>
      <c r="H295" s="179">
        <v>422.5</v>
      </c>
      <c r="I295" s="181">
        <v>420</v>
      </c>
      <c r="J295" s="151" t="s">
        <v>755</v>
      </c>
      <c r="K295" s="152">
        <f t="shared" si="134"/>
        <v>67.5</v>
      </c>
      <c r="L295" s="153">
        <f t="shared" si="135"/>
        <v>0.19014084507042253</v>
      </c>
      <c r="M295" s="148" t="s">
        <v>535</v>
      </c>
      <c r="N295" s="154">
        <v>44361</v>
      </c>
      <c r="O295" s="1"/>
      <c r="R295" s="194" t="s">
        <v>726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164</v>
      </c>
      <c r="B296" s="177">
        <v>44295</v>
      </c>
      <c r="C296" s="177"/>
      <c r="D296" s="178" t="s">
        <v>756</v>
      </c>
      <c r="E296" s="179" t="s">
        <v>565</v>
      </c>
      <c r="F296" s="149">
        <v>555</v>
      </c>
      <c r="G296" s="179"/>
      <c r="H296" s="179">
        <v>663</v>
      </c>
      <c r="I296" s="181">
        <v>663</v>
      </c>
      <c r="J296" s="151" t="s">
        <v>757</v>
      </c>
      <c r="K296" s="152">
        <f t="shared" si="134"/>
        <v>108</v>
      </c>
      <c r="L296" s="153">
        <f t="shared" si="135"/>
        <v>0.19459459459459461</v>
      </c>
      <c r="M296" s="148" t="s">
        <v>535</v>
      </c>
      <c r="N296" s="154">
        <v>44321</v>
      </c>
      <c r="O296" s="1"/>
      <c r="P296" s="1"/>
      <c r="Q296" s="1"/>
      <c r="R296" s="194" t="s">
        <v>726</v>
      </c>
    </row>
    <row r="297" spans="1:26" ht="12.75" customHeight="1">
      <c r="A297" s="176">
        <v>165</v>
      </c>
      <c r="B297" s="177">
        <v>44308</v>
      </c>
      <c r="C297" s="177"/>
      <c r="D297" s="178" t="s">
        <v>358</v>
      </c>
      <c r="E297" s="179" t="s">
        <v>565</v>
      </c>
      <c r="F297" s="149">
        <v>126.5</v>
      </c>
      <c r="G297" s="179"/>
      <c r="H297" s="179">
        <v>155</v>
      </c>
      <c r="I297" s="181">
        <v>155</v>
      </c>
      <c r="J297" s="151" t="s">
        <v>623</v>
      </c>
      <c r="K297" s="152">
        <f t="shared" si="134"/>
        <v>28.5</v>
      </c>
      <c r="L297" s="153">
        <f t="shared" si="135"/>
        <v>0.22529644268774704</v>
      </c>
      <c r="M297" s="148" t="s">
        <v>535</v>
      </c>
      <c r="N297" s="154">
        <v>44362</v>
      </c>
      <c r="O297" s="1"/>
      <c r="R297" s="194" t="s">
        <v>726</v>
      </c>
    </row>
    <row r="298" spans="1:26" ht="12.75" customHeight="1">
      <c r="A298" s="219">
        <v>166</v>
      </c>
      <c r="B298" s="220">
        <v>44368</v>
      </c>
      <c r="C298" s="220"/>
      <c r="D298" s="221" t="s">
        <v>375</v>
      </c>
      <c r="E298" s="222" t="s">
        <v>565</v>
      </c>
      <c r="F298" s="223">
        <v>287.5</v>
      </c>
      <c r="G298" s="222"/>
      <c r="H298" s="222">
        <v>245</v>
      </c>
      <c r="I298" s="224">
        <v>344</v>
      </c>
      <c r="J298" s="161" t="s">
        <v>786</v>
      </c>
      <c r="K298" s="162">
        <f t="shared" si="134"/>
        <v>-42.5</v>
      </c>
      <c r="L298" s="163">
        <f t="shared" si="135"/>
        <v>-0.14782608695652175</v>
      </c>
      <c r="M298" s="159" t="s">
        <v>547</v>
      </c>
      <c r="N298" s="156">
        <v>44508</v>
      </c>
      <c r="O298" s="1"/>
      <c r="R298" s="194" t="s">
        <v>726</v>
      </c>
    </row>
    <row r="299" spans="1:26" ht="12.75" customHeight="1">
      <c r="A299" s="176">
        <v>167</v>
      </c>
      <c r="B299" s="177">
        <v>44368</v>
      </c>
      <c r="C299" s="177"/>
      <c r="D299" s="178" t="s">
        <v>445</v>
      </c>
      <c r="E299" s="179" t="s">
        <v>565</v>
      </c>
      <c r="F299" s="149">
        <v>241</v>
      </c>
      <c r="G299" s="179"/>
      <c r="H299" s="179">
        <v>298</v>
      </c>
      <c r="I299" s="181">
        <v>320</v>
      </c>
      <c r="J299" s="151" t="s">
        <v>623</v>
      </c>
      <c r="K299" s="152">
        <f t="shared" si="134"/>
        <v>57</v>
      </c>
      <c r="L299" s="153">
        <f t="shared" si="135"/>
        <v>0.23651452282157676</v>
      </c>
      <c r="M299" s="148" t="s">
        <v>535</v>
      </c>
      <c r="N299" s="154">
        <v>44802</v>
      </c>
      <c r="O299" s="41"/>
      <c r="R299" s="194" t="s">
        <v>726</v>
      </c>
    </row>
    <row r="300" spans="1:26" ht="12.75" customHeight="1">
      <c r="A300" s="176">
        <v>168</v>
      </c>
      <c r="B300" s="177">
        <v>44406</v>
      </c>
      <c r="C300" s="177"/>
      <c r="D300" s="178" t="s">
        <v>358</v>
      </c>
      <c r="E300" s="179" t="s">
        <v>565</v>
      </c>
      <c r="F300" s="149">
        <v>162.5</v>
      </c>
      <c r="G300" s="179"/>
      <c r="H300" s="179">
        <v>200</v>
      </c>
      <c r="I300" s="181">
        <v>200</v>
      </c>
      <c r="J300" s="151" t="s">
        <v>623</v>
      </c>
      <c r="K300" s="152">
        <f t="shared" si="134"/>
        <v>37.5</v>
      </c>
      <c r="L300" s="153">
        <f t="shared" si="135"/>
        <v>0.23076923076923078</v>
      </c>
      <c r="M300" s="148" t="s">
        <v>535</v>
      </c>
      <c r="N300" s="154">
        <v>44802</v>
      </c>
      <c r="O300" s="1"/>
      <c r="R300" s="194" t="s">
        <v>726</v>
      </c>
    </row>
    <row r="301" spans="1:26" ht="12.75" customHeight="1">
      <c r="A301" s="176">
        <v>169</v>
      </c>
      <c r="B301" s="177">
        <v>44462</v>
      </c>
      <c r="C301" s="177"/>
      <c r="D301" s="178" t="s">
        <v>762</v>
      </c>
      <c r="E301" s="179" t="s">
        <v>565</v>
      </c>
      <c r="F301" s="149">
        <v>1235</v>
      </c>
      <c r="G301" s="179"/>
      <c r="H301" s="179">
        <v>1505</v>
      </c>
      <c r="I301" s="181">
        <v>1500</v>
      </c>
      <c r="J301" s="151" t="s">
        <v>623</v>
      </c>
      <c r="K301" s="152">
        <f t="shared" si="134"/>
        <v>270</v>
      </c>
      <c r="L301" s="153">
        <f t="shared" si="135"/>
        <v>0.21862348178137653</v>
      </c>
      <c r="M301" s="148" t="s">
        <v>535</v>
      </c>
      <c r="N301" s="154">
        <v>44564</v>
      </c>
      <c r="O301" s="1"/>
      <c r="R301" s="194" t="s">
        <v>726</v>
      </c>
    </row>
    <row r="302" spans="1:26" ht="12.75" customHeight="1">
      <c r="A302" s="206">
        <v>170</v>
      </c>
      <c r="B302" s="207">
        <v>44480</v>
      </c>
      <c r="C302" s="207"/>
      <c r="D302" s="208" t="s">
        <v>764</v>
      </c>
      <c r="E302" s="209" t="s">
        <v>565</v>
      </c>
      <c r="F302" s="54">
        <v>58.75</v>
      </c>
      <c r="G302" s="209"/>
      <c r="H302" s="329"/>
      <c r="I302" s="213"/>
      <c r="J302" s="330" t="s">
        <v>538</v>
      </c>
      <c r="K302" s="206"/>
      <c r="L302" s="207"/>
      <c r="M302" s="207"/>
      <c r="N302" s="208"/>
      <c r="O302" s="41"/>
      <c r="R302" s="194" t="s">
        <v>726</v>
      </c>
    </row>
    <row r="303" spans="1:26" ht="12.75" customHeight="1">
      <c r="A303" s="210">
        <v>171</v>
      </c>
      <c r="B303" s="211">
        <v>44481</v>
      </c>
      <c r="C303" s="211"/>
      <c r="D303" s="212" t="s">
        <v>256</v>
      </c>
      <c r="E303" s="213" t="s">
        <v>565</v>
      </c>
      <c r="F303" s="214" t="s">
        <v>766</v>
      </c>
      <c r="G303" s="213"/>
      <c r="H303" s="213"/>
      <c r="I303" s="213">
        <v>380</v>
      </c>
      <c r="J303" s="215" t="s">
        <v>538</v>
      </c>
      <c r="K303" s="210"/>
      <c r="L303" s="211"/>
      <c r="M303" s="211"/>
      <c r="N303" s="212"/>
      <c r="O303" s="41"/>
      <c r="R303" s="194" t="s">
        <v>726</v>
      </c>
    </row>
    <row r="304" spans="1:26" ht="12.75" customHeight="1">
      <c r="A304" s="176">
        <v>172</v>
      </c>
      <c r="B304" s="177">
        <v>44481</v>
      </c>
      <c r="C304" s="177"/>
      <c r="D304" s="178" t="s">
        <v>381</v>
      </c>
      <c r="E304" s="179" t="s">
        <v>565</v>
      </c>
      <c r="F304" s="149">
        <v>45.5</v>
      </c>
      <c r="G304" s="179"/>
      <c r="H304" s="179">
        <v>56.5</v>
      </c>
      <c r="I304" s="181">
        <v>56</v>
      </c>
      <c r="J304" s="151" t="s">
        <v>863</v>
      </c>
      <c r="K304" s="152">
        <f>H304-F304</f>
        <v>11</v>
      </c>
      <c r="L304" s="153">
        <f>K304/F304</f>
        <v>0.24175824175824176</v>
      </c>
      <c r="M304" s="148" t="s">
        <v>535</v>
      </c>
      <c r="N304" s="154">
        <v>44881</v>
      </c>
      <c r="O304" s="41"/>
      <c r="R304" s="194"/>
    </row>
    <row r="305" spans="1:18" ht="12.75" customHeight="1">
      <c r="A305" s="176">
        <v>173</v>
      </c>
      <c r="B305" s="177">
        <v>44551</v>
      </c>
      <c r="C305" s="177"/>
      <c r="D305" s="178" t="s">
        <v>118</v>
      </c>
      <c r="E305" s="179" t="s">
        <v>565</v>
      </c>
      <c r="F305" s="149">
        <v>2300</v>
      </c>
      <c r="G305" s="179"/>
      <c r="H305" s="179">
        <f>(2820+2200)/2</f>
        <v>2510</v>
      </c>
      <c r="I305" s="181">
        <v>3000</v>
      </c>
      <c r="J305" s="151" t="s">
        <v>798</v>
      </c>
      <c r="K305" s="152">
        <f>H305-F305</f>
        <v>210</v>
      </c>
      <c r="L305" s="153">
        <f>K305/F305</f>
        <v>9.1304347826086957E-2</v>
      </c>
      <c r="M305" s="148" t="s">
        <v>535</v>
      </c>
      <c r="N305" s="154">
        <v>44649</v>
      </c>
      <c r="O305" s="1"/>
      <c r="R305" s="194"/>
    </row>
    <row r="306" spans="1:18" ht="12.75" customHeight="1">
      <c r="A306" s="216">
        <v>174</v>
      </c>
      <c r="B306" s="211">
        <v>44606</v>
      </c>
      <c r="C306" s="216"/>
      <c r="D306" s="216" t="s">
        <v>400</v>
      </c>
      <c r="E306" s="213" t="s">
        <v>565</v>
      </c>
      <c r="F306" s="213" t="s">
        <v>793</v>
      </c>
      <c r="G306" s="213"/>
      <c r="H306" s="213"/>
      <c r="I306" s="213">
        <v>764</v>
      </c>
      <c r="J306" s="213" t="s">
        <v>538</v>
      </c>
      <c r="K306" s="213"/>
      <c r="L306" s="213"/>
      <c r="M306" s="213"/>
      <c r="N306" s="216"/>
      <c r="O306" s="41"/>
      <c r="R306" s="194"/>
    </row>
    <row r="307" spans="1:18" ht="12.75" customHeight="1">
      <c r="A307" s="176">
        <v>175</v>
      </c>
      <c r="B307" s="177">
        <v>44613</v>
      </c>
      <c r="C307" s="177"/>
      <c r="D307" s="178" t="s">
        <v>762</v>
      </c>
      <c r="E307" s="179" t="s">
        <v>565</v>
      </c>
      <c r="F307" s="149">
        <v>1255</v>
      </c>
      <c r="G307" s="179"/>
      <c r="H307" s="179">
        <v>1515</v>
      </c>
      <c r="I307" s="181">
        <v>1510</v>
      </c>
      <c r="J307" s="151" t="s">
        <v>623</v>
      </c>
      <c r="K307" s="152">
        <f>H307-F307</f>
        <v>260</v>
      </c>
      <c r="L307" s="153">
        <f>K307/F307</f>
        <v>0.20717131474103587</v>
      </c>
      <c r="M307" s="148" t="s">
        <v>535</v>
      </c>
      <c r="N307" s="154">
        <v>44834</v>
      </c>
      <c r="O307" s="41"/>
      <c r="R307" s="194"/>
    </row>
    <row r="308" spans="1:18" ht="12.75" customHeight="1">
      <c r="A308">
        <v>176</v>
      </c>
      <c r="B308" s="211">
        <v>44670</v>
      </c>
      <c r="C308" s="211"/>
      <c r="D308" s="216" t="s">
        <v>500</v>
      </c>
      <c r="E308" s="241" t="s">
        <v>565</v>
      </c>
      <c r="F308" s="213" t="s">
        <v>800</v>
      </c>
      <c r="G308" s="213"/>
      <c r="H308" s="213"/>
      <c r="I308" s="213">
        <v>553</v>
      </c>
      <c r="J308" s="213" t="s">
        <v>538</v>
      </c>
      <c r="K308" s="213"/>
      <c r="L308" s="213"/>
      <c r="M308" s="213"/>
      <c r="N308" s="213"/>
      <c r="O308" s="41"/>
      <c r="R308" s="194"/>
    </row>
    <row r="309" spans="1:18" ht="12.75" customHeight="1">
      <c r="A309" s="176">
        <v>177</v>
      </c>
      <c r="B309" s="177">
        <v>44746</v>
      </c>
      <c r="C309" s="177"/>
      <c r="D309" s="178" t="s">
        <v>833</v>
      </c>
      <c r="E309" s="179" t="s">
        <v>565</v>
      </c>
      <c r="F309" s="149">
        <v>207.5</v>
      </c>
      <c r="G309" s="179"/>
      <c r="H309" s="179">
        <v>254</v>
      </c>
      <c r="I309" s="181">
        <v>254</v>
      </c>
      <c r="J309" s="151" t="s">
        <v>623</v>
      </c>
      <c r="K309" s="152">
        <f>H309-F309</f>
        <v>46.5</v>
      </c>
      <c r="L309" s="153">
        <f>K309/F309</f>
        <v>0.22409638554216868</v>
      </c>
      <c r="M309" s="148" t="s">
        <v>535</v>
      </c>
      <c r="N309" s="154">
        <v>44792</v>
      </c>
      <c r="O309" s="1"/>
      <c r="R309" s="194"/>
    </row>
    <row r="310" spans="1:18" ht="12.75" customHeight="1">
      <c r="A310" s="176">
        <v>178</v>
      </c>
      <c r="B310" s="177">
        <v>44775</v>
      </c>
      <c r="C310" s="177"/>
      <c r="D310" s="178" t="s">
        <v>447</v>
      </c>
      <c r="E310" s="179" t="s">
        <v>565</v>
      </c>
      <c r="F310" s="149">
        <v>31.25</v>
      </c>
      <c r="G310" s="179"/>
      <c r="H310" s="179">
        <v>38.75</v>
      </c>
      <c r="I310" s="181">
        <v>38</v>
      </c>
      <c r="J310" s="151" t="s">
        <v>623</v>
      </c>
      <c r="K310" s="152">
        <f>H310-F310</f>
        <v>7.5</v>
      </c>
      <c r="L310" s="153">
        <f>K310/F310</f>
        <v>0.24</v>
      </c>
      <c r="M310" s="148" t="s">
        <v>535</v>
      </c>
      <c r="N310" s="154">
        <v>44844</v>
      </c>
      <c r="O310" s="41"/>
      <c r="R310" s="54"/>
    </row>
    <row r="311" spans="1:18" ht="12.75" customHeight="1">
      <c r="A311" s="210">
        <v>179</v>
      </c>
      <c r="B311" s="211">
        <v>44841</v>
      </c>
      <c r="C311" s="216"/>
      <c r="D311" s="216" t="s">
        <v>838</v>
      </c>
      <c r="E311" s="241" t="s">
        <v>565</v>
      </c>
      <c r="F311" s="213" t="s">
        <v>839</v>
      </c>
      <c r="G311" s="213"/>
      <c r="H311" s="213"/>
      <c r="I311" s="213">
        <v>840</v>
      </c>
      <c r="J311" s="213" t="s">
        <v>538</v>
      </c>
      <c r="K311" s="213"/>
      <c r="L311" s="213"/>
      <c r="M311" s="213"/>
      <c r="N311" s="213"/>
      <c r="O311" s="41"/>
      <c r="Q311" s="197"/>
      <c r="R311" s="54"/>
    </row>
    <row r="312" spans="1:18" ht="12.75" customHeight="1">
      <c r="A312" s="210">
        <v>180</v>
      </c>
      <c r="B312" s="211">
        <v>44844</v>
      </c>
      <c r="C312" s="216"/>
      <c r="D312" s="216" t="s">
        <v>402</v>
      </c>
      <c r="E312" s="241" t="s">
        <v>565</v>
      </c>
      <c r="F312" s="213" t="s">
        <v>841</v>
      </c>
      <c r="G312" s="213"/>
      <c r="H312" s="213"/>
      <c r="I312" s="213">
        <v>291</v>
      </c>
      <c r="J312" s="213" t="s">
        <v>538</v>
      </c>
      <c r="K312" s="213"/>
      <c r="L312" s="213"/>
      <c r="M312" s="213"/>
      <c r="N312" s="213"/>
      <c r="O312" s="41"/>
      <c r="Q312" s="197"/>
      <c r="R312" s="54"/>
    </row>
    <row r="313" spans="1:18" ht="12.75" customHeight="1">
      <c r="A313" s="210">
        <v>181</v>
      </c>
      <c r="B313" s="211">
        <v>44845</v>
      </c>
      <c r="C313" s="216"/>
      <c r="D313" s="216" t="s">
        <v>400</v>
      </c>
      <c r="E313" s="241" t="s">
        <v>565</v>
      </c>
      <c r="F313" s="213" t="s">
        <v>862</v>
      </c>
      <c r="G313" s="213"/>
      <c r="H313" s="213"/>
      <c r="I313" s="213">
        <v>765</v>
      </c>
      <c r="J313" s="213" t="s">
        <v>538</v>
      </c>
      <c r="K313" s="213"/>
      <c r="L313" s="213"/>
      <c r="M313" s="213"/>
      <c r="N313" s="213"/>
      <c r="O313" s="41"/>
      <c r="Q313" s="197"/>
      <c r="R313" s="54"/>
    </row>
    <row r="314" spans="1:18" ht="12.75" customHeight="1">
      <c r="A314" s="285">
        <v>182</v>
      </c>
      <c r="B314" s="211">
        <v>44981</v>
      </c>
      <c r="C314" s="211"/>
      <c r="D314" s="216" t="s">
        <v>819</v>
      </c>
      <c r="E314" s="241" t="s">
        <v>565</v>
      </c>
      <c r="F314" s="241" t="s">
        <v>872</v>
      </c>
      <c r="G314" s="213"/>
      <c r="H314" s="213"/>
      <c r="I314" s="213">
        <v>2080</v>
      </c>
      <c r="J314" s="213" t="s">
        <v>538</v>
      </c>
      <c r="K314" s="213"/>
      <c r="L314" s="213"/>
      <c r="M314" s="213"/>
      <c r="N314" s="213"/>
      <c r="O314" s="41"/>
      <c r="R314" s="54"/>
    </row>
    <row r="315" spans="1:18" ht="12.75" customHeight="1">
      <c r="A315" s="365">
        <v>183</v>
      </c>
      <c r="B315" s="366">
        <v>44986</v>
      </c>
      <c r="C315" s="367"/>
      <c r="D315" s="367" t="s">
        <v>447</v>
      </c>
      <c r="E315" s="368" t="s">
        <v>565</v>
      </c>
      <c r="F315" s="369">
        <v>57.5</v>
      </c>
      <c r="G315" s="369"/>
      <c r="H315" s="369">
        <v>92.5</v>
      </c>
      <c r="I315" s="369">
        <v>120</v>
      </c>
      <c r="J315" s="369" t="s">
        <v>999</v>
      </c>
      <c r="K315" s="370">
        <f>H315-F315</f>
        <v>35</v>
      </c>
      <c r="L315" s="371">
        <f>K315/F315</f>
        <v>0.60869565217391308</v>
      </c>
      <c r="M315" s="372" t="s">
        <v>535</v>
      </c>
      <c r="N315" s="373">
        <v>45041</v>
      </c>
      <c r="O315" s="41"/>
      <c r="R315" s="54"/>
    </row>
    <row r="316" spans="1:18" ht="12.75" customHeight="1">
      <c r="A316" s="285">
        <v>184</v>
      </c>
      <c r="B316" s="211">
        <v>45008</v>
      </c>
      <c r="C316" s="211"/>
      <c r="D316" s="216" t="s">
        <v>460</v>
      </c>
      <c r="E316" s="241" t="s">
        <v>565</v>
      </c>
      <c r="F316" s="241" t="s">
        <v>885</v>
      </c>
      <c r="G316" s="213"/>
      <c r="H316" s="213"/>
      <c r="I316" s="213">
        <v>3523</v>
      </c>
      <c r="J316" s="213" t="s">
        <v>538</v>
      </c>
      <c r="K316" s="213"/>
      <c r="L316" s="213"/>
      <c r="M316" s="213"/>
      <c r="N316" s="213"/>
      <c r="O316" s="41"/>
      <c r="R316" s="54"/>
    </row>
    <row r="317" spans="1:18" ht="12.75" customHeight="1">
      <c r="A317" s="210">
        <v>185</v>
      </c>
      <c r="B317" s="211">
        <v>45027</v>
      </c>
      <c r="C317" s="216"/>
      <c r="D317" s="216" t="s">
        <v>924</v>
      </c>
      <c r="E317" s="241" t="s">
        <v>565</v>
      </c>
      <c r="F317" s="213" t="s">
        <v>925</v>
      </c>
      <c r="G317" s="213"/>
      <c r="H317" s="213"/>
      <c r="I317" s="213">
        <v>810</v>
      </c>
      <c r="J317" s="213" t="s">
        <v>538</v>
      </c>
      <c r="K317" s="213"/>
      <c r="L317" s="213"/>
      <c r="M317" s="213"/>
      <c r="N317" s="213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B319" s="195" t="s">
        <v>758</v>
      </c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A320" s="196"/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A321" s="196"/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A322" s="53"/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</sheetData>
  <autoFilter ref="R1:R318"/>
  <mergeCells count="10">
    <mergeCell ref="O63:O64"/>
    <mergeCell ref="P63:P64"/>
    <mergeCell ref="B95:B96"/>
    <mergeCell ref="A95:A96"/>
    <mergeCell ref="J95:J96"/>
    <mergeCell ref="A63:A64"/>
    <mergeCell ref="B63:B64"/>
    <mergeCell ref="J63:J64"/>
    <mergeCell ref="O95:O96"/>
    <mergeCell ref="P95:P9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2023-05-02T02:41:27Z</dcterms:modified>
</cp:coreProperties>
</file>