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F&amp;O)'!$R$1:$R$341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6" l="1"/>
  <c r="M61" i="6" s="1"/>
  <c r="K135" i="6"/>
  <c r="M135" i="6" s="1"/>
  <c r="M79" i="6"/>
  <c r="K79" i="6"/>
  <c r="M78" i="6"/>
  <c r="K78" i="6"/>
  <c r="K76" i="6" l="1"/>
  <c r="M76" i="6"/>
  <c r="P25" i="6"/>
  <c r="P26" i="6"/>
  <c r="L50" i="6"/>
  <c r="K50" i="6"/>
  <c r="M50" i="6" s="1"/>
  <c r="M142" i="6"/>
  <c r="K142" i="6"/>
  <c r="K138" i="6"/>
  <c r="M138" i="6" s="1"/>
  <c r="K131" i="6" l="1"/>
  <c r="M131" i="6" s="1"/>
  <c r="K140" i="6"/>
  <c r="M140" i="6" s="1"/>
  <c r="K75" i="6"/>
  <c r="M75" i="6" s="1"/>
  <c r="L42" i="6"/>
  <c r="K42" i="6"/>
  <c r="L48" i="6"/>
  <c r="K48" i="6"/>
  <c r="L14" i="6"/>
  <c r="K14" i="6"/>
  <c r="M14" i="6" s="1"/>
  <c r="F23" i="6"/>
  <c r="L23" i="6" s="1"/>
  <c r="M42" i="6" l="1"/>
  <c r="K23" i="6"/>
  <c r="M23" i="6" s="1"/>
  <c r="M48" i="6"/>
  <c r="K137" i="6"/>
  <c r="M137" i="6" s="1"/>
  <c r="K136" i="6"/>
  <c r="M136" i="6" s="1"/>
  <c r="L21" i="6"/>
  <c r="K21" i="6"/>
  <c r="M21" i="6" l="1"/>
  <c r="K139" i="6"/>
  <c r="M139" i="6" s="1"/>
  <c r="K130" i="6"/>
  <c r="M130" i="6" s="1"/>
  <c r="K127" i="6"/>
  <c r="M127" i="6" s="1"/>
  <c r="K132" i="6"/>
  <c r="M132" i="6" s="1"/>
  <c r="K134" i="6"/>
  <c r="M134" i="6" s="1"/>
  <c r="K133" i="6"/>
  <c r="M133" i="6" s="1"/>
  <c r="K70" i="6"/>
  <c r="M70" i="6" s="1"/>
  <c r="L45" i="6"/>
  <c r="K45" i="6"/>
  <c r="M45" i="6" l="1"/>
  <c r="P24" i="6"/>
  <c r="P22" i="6"/>
  <c r="P21" i="6"/>
  <c r="P19" i="6"/>
  <c r="P16" i="6"/>
  <c r="P13" i="6"/>
  <c r="P11" i="6"/>
  <c r="L12" i="6"/>
  <c r="H12" i="6"/>
  <c r="K12" i="6" s="1"/>
  <c r="K73" i="6"/>
  <c r="M73" i="6" s="1"/>
  <c r="L15" i="6"/>
  <c r="K15" i="6"/>
  <c r="M12" i="6" l="1"/>
  <c r="M15" i="6"/>
  <c r="K72" i="6"/>
  <c r="M72" i="6" s="1"/>
  <c r="K126" i="6"/>
  <c r="M126" i="6" s="1"/>
  <c r="K71" i="6" l="1"/>
  <c r="M71" i="6" s="1"/>
  <c r="M68" i="6"/>
  <c r="K129" i="6"/>
  <c r="M129" i="6" s="1"/>
  <c r="K128" i="6"/>
  <c r="M128" i="6" s="1"/>
  <c r="H10" i="6"/>
  <c r="K102" i="6"/>
  <c r="M102" i="6" s="1"/>
  <c r="K68" i="6"/>
  <c r="K67" i="6"/>
  <c r="M67" i="6" s="1"/>
  <c r="L46" i="6" l="1"/>
  <c r="K46" i="6"/>
  <c r="K125" i="6"/>
  <c r="M125" i="6" s="1"/>
  <c r="K124" i="6"/>
  <c r="M124" i="6" s="1"/>
  <c r="K123" i="6"/>
  <c r="M123" i="6" s="1"/>
  <c r="K66" i="6"/>
  <c r="M66" i="6" s="1"/>
  <c r="K121" i="6"/>
  <c r="M121" i="6" s="1"/>
  <c r="K122" i="6"/>
  <c r="M122" i="6" s="1"/>
  <c r="M46" i="6" l="1"/>
  <c r="K69" i="6"/>
  <c r="M69" i="6" s="1"/>
  <c r="K114" i="6"/>
  <c r="M114" i="6" s="1"/>
  <c r="K119" i="6"/>
  <c r="M119" i="6" s="1"/>
  <c r="K120" i="6"/>
  <c r="M120" i="6" s="1"/>
  <c r="K118" i="6"/>
  <c r="M118" i="6" s="1"/>
  <c r="K117" i="6"/>
  <c r="M117" i="6" s="1"/>
  <c r="L37" i="6"/>
  <c r="K37" i="6"/>
  <c r="F18" i="6"/>
  <c r="K18" i="6" s="1"/>
  <c r="M37" i="6" l="1"/>
  <c r="L18" i="6"/>
  <c r="M18" i="6" s="1"/>
  <c r="K116" i="6"/>
  <c r="M116" i="6" s="1"/>
  <c r="K115" i="6"/>
  <c r="M115" i="6" s="1"/>
  <c r="K111" i="6"/>
  <c r="M111" i="6" s="1"/>
  <c r="K110" i="6"/>
  <c r="M110" i="6" s="1"/>
  <c r="K112" i="6"/>
  <c r="M112" i="6" s="1"/>
  <c r="K113" i="6" l="1"/>
  <c r="M113" i="6" s="1"/>
  <c r="K109" i="6"/>
  <c r="M109" i="6" s="1"/>
  <c r="K108" i="6"/>
  <c r="M108" i="6" s="1"/>
  <c r="K65" i="6"/>
  <c r="M65" i="6" s="1"/>
  <c r="L43" i="6"/>
  <c r="K43" i="6"/>
  <c r="M43" i="6" s="1"/>
  <c r="K105" i="6"/>
  <c r="M105" i="6" s="1"/>
  <c r="L41" i="6" l="1"/>
  <c r="K41" i="6"/>
  <c r="K107" i="6"/>
  <c r="M107" i="6" s="1"/>
  <c r="K106" i="6"/>
  <c r="M106" i="6" s="1"/>
  <c r="K104" i="6"/>
  <c r="M104" i="6" s="1"/>
  <c r="K100" i="6"/>
  <c r="M100" i="6" s="1"/>
  <c r="K96" i="6"/>
  <c r="M96" i="6" s="1"/>
  <c r="K93" i="6"/>
  <c r="M93" i="6" s="1"/>
  <c r="M41" i="6" l="1"/>
  <c r="L40" i="6"/>
  <c r="K40" i="6"/>
  <c r="K103" i="6"/>
  <c r="M103" i="6" s="1"/>
  <c r="K101" i="6"/>
  <c r="M101" i="6" s="1"/>
  <c r="K99" i="6"/>
  <c r="M99" i="6" s="1"/>
  <c r="K98" i="6"/>
  <c r="M98" i="6" s="1"/>
  <c r="M40" i="6" l="1"/>
  <c r="K97" i="6"/>
  <c r="M97" i="6" s="1"/>
  <c r="K94" i="6"/>
  <c r="M94" i="6" s="1"/>
  <c r="K95" i="6" l="1"/>
  <c r="M95" i="6" s="1"/>
  <c r="L39" i="6"/>
  <c r="K39" i="6"/>
  <c r="K63" i="6"/>
  <c r="M63" i="6" s="1"/>
  <c r="K62" i="6"/>
  <c r="M62" i="6" s="1"/>
  <c r="K60" i="6"/>
  <c r="M60" i="6" s="1"/>
  <c r="L20" i="6"/>
  <c r="K20" i="6"/>
  <c r="L17" i="6"/>
  <c r="K17" i="6"/>
  <c r="M39" i="6" l="1"/>
  <c r="M17" i="6"/>
  <c r="M20" i="6"/>
  <c r="K92" i="6"/>
  <c r="M92" i="6" s="1"/>
  <c r="K91" i="6"/>
  <c r="M91" i="6" s="1"/>
  <c r="K85" i="6"/>
  <c r="M85" i="6" s="1"/>
  <c r="K64" i="6"/>
  <c r="M64" i="6" s="1"/>
  <c r="K89" i="6"/>
  <c r="M89" i="6" s="1"/>
  <c r="L38" i="6"/>
  <c r="K38" i="6"/>
  <c r="M38" i="6" l="1"/>
  <c r="K88" i="6"/>
  <c r="M88" i="6" s="1"/>
  <c r="K90" i="6" l="1"/>
  <c r="M90" i="6" s="1"/>
  <c r="L10" i="6" l="1"/>
  <c r="K10" i="6"/>
  <c r="M10" i="6" l="1"/>
  <c r="K327" i="6" l="1"/>
  <c r="L327" i="6" s="1"/>
  <c r="K333" i="6" l="1"/>
  <c r="L333" i="6" s="1"/>
  <c r="K316" i="6" l="1"/>
  <c r="L316" i="6" s="1"/>
  <c r="K330" i="6" l="1"/>
  <c r="L330" i="6" s="1"/>
  <c r="K322" i="6" l="1"/>
  <c r="L322" i="6" s="1"/>
  <c r="K332" i="6" l="1"/>
  <c r="L332" i="6" s="1"/>
  <c r="H328" i="6" l="1"/>
  <c r="K328" i="6" l="1"/>
  <c r="L328" i="6" s="1"/>
  <c r="K317" i="6"/>
  <c r="L317" i="6" s="1"/>
  <c r="K307" i="6"/>
  <c r="L307" i="6" s="1"/>
  <c r="K323" i="6" l="1"/>
  <c r="L323" i="6" s="1"/>
  <c r="K324" i="6" l="1"/>
  <c r="L324" i="6" s="1"/>
  <c r="K321" i="6" l="1"/>
  <c r="L321" i="6" s="1"/>
  <c r="K300" i="6"/>
  <c r="L300" i="6" s="1"/>
  <c r="K320" i="6"/>
  <c r="L320" i="6" s="1"/>
  <c r="K319" i="6"/>
  <c r="L319" i="6" s="1"/>
  <c r="K318" i="6"/>
  <c r="L318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299" i="6"/>
  <c r="L299" i="6" s="1"/>
  <c r="K298" i="6"/>
  <c r="L298" i="6" s="1"/>
  <c r="K297" i="6"/>
  <c r="L297" i="6" s="1"/>
  <c r="F296" i="6"/>
  <c r="K296" i="6" s="1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F290" i="6"/>
  <c r="K290" i="6" s="1"/>
  <c r="L290" i="6" s="1"/>
  <c r="F289" i="6"/>
  <c r="K289" i="6" s="1"/>
  <c r="L289" i="6" s="1"/>
  <c r="K288" i="6"/>
  <c r="L288" i="6" s="1"/>
  <c r="F287" i="6"/>
  <c r="K287" i="6" s="1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1" i="6"/>
  <c r="L271" i="6" s="1"/>
  <c r="K269" i="6"/>
  <c r="L269" i="6" s="1"/>
  <c r="K268" i="6"/>
  <c r="L268" i="6" s="1"/>
  <c r="F267" i="6"/>
  <c r="K267" i="6" s="1"/>
  <c r="L267" i="6" s="1"/>
  <c r="K266" i="6"/>
  <c r="L266" i="6" s="1"/>
  <c r="K263" i="6"/>
  <c r="L263" i="6" s="1"/>
  <c r="K262" i="6"/>
  <c r="L262" i="6" s="1"/>
  <c r="K261" i="6"/>
  <c r="L261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39" i="6"/>
  <c r="L239" i="6" s="1"/>
  <c r="K237" i="6"/>
  <c r="L237" i="6" s="1"/>
  <c r="K235" i="6"/>
  <c r="L235" i="6" s="1"/>
  <c r="K234" i="6"/>
  <c r="L234" i="6" s="1"/>
  <c r="K233" i="6"/>
  <c r="L233" i="6" s="1"/>
  <c r="K231" i="6"/>
  <c r="L231" i="6" s="1"/>
  <c r="K230" i="6"/>
  <c r="L230" i="6" s="1"/>
  <c r="K229" i="6"/>
  <c r="L229" i="6" s="1"/>
  <c r="K228" i="6"/>
  <c r="K227" i="6"/>
  <c r="L227" i="6" s="1"/>
  <c r="K226" i="6"/>
  <c r="L226" i="6" s="1"/>
  <c r="K224" i="6"/>
  <c r="L224" i="6" s="1"/>
  <c r="K223" i="6"/>
  <c r="L223" i="6" s="1"/>
  <c r="K222" i="6"/>
  <c r="L222" i="6" s="1"/>
  <c r="K221" i="6"/>
  <c r="L221" i="6" s="1"/>
  <c r="K220" i="6"/>
  <c r="L220" i="6" s="1"/>
  <c r="F219" i="6"/>
  <c r="K219" i="6" s="1"/>
  <c r="L219" i="6" s="1"/>
  <c r="H218" i="6"/>
  <c r="K218" i="6" s="1"/>
  <c r="L218" i="6" s="1"/>
  <c r="K215" i="6"/>
  <c r="L215" i="6" s="1"/>
  <c r="K214" i="6"/>
  <c r="L214" i="6" s="1"/>
  <c r="K213" i="6"/>
  <c r="L213" i="6" s="1"/>
  <c r="K212" i="6"/>
  <c r="L212" i="6" s="1"/>
  <c r="K211" i="6"/>
  <c r="L211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H184" i="6"/>
  <c r="K184" i="6" s="1"/>
  <c r="L184" i="6" s="1"/>
  <c r="F183" i="6"/>
  <c r="K183" i="6" s="1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<sst xmlns="http://schemas.openxmlformats.org/spreadsheetml/2006/main" count="3636" uniqueCount="1359">
  <si>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</si>
  <si>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</si>
  <si>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</si>
  <si>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</si>
  <si>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</si>
  <si>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</si>
  <si>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</si>
  <si>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</si>
  <si>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</si>
  <si>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</si>
  <si>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</si>
  <si>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</si>
  <si>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</si>
  <si>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</si>
  <si>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</si>
  <si>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</si>
  <si>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</si>
  <si>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</si>
  <si>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</si>
  <si>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</si>
  <si>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</si>
  <si>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</si>
  <si>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</si>
  <si>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</si>
  <si>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</si>
  <si>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</si>
  <si>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</si>
  <si>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</si>
  <si>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</si>
  <si>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</si>
  <si>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</si>
  <si>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</si>
  <si>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</si>
  <si>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</si>
  <si>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</si>
  <si>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</si>
  <si>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</si>
  <si>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</si>
  <si>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</si>
  <si>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</si>
  <si>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</si>
  <si>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</si>
  <si>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</si>
  <si>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</si>
  <si>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</si>
  <si>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</si>
  <si>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</si>
  <si>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</si>
  <si>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</si>
  <si>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</si>
  <si>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</si>
  <si>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</si>
  <si>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</si>
  <si>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</si>
  <si>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</si>
  <si>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</si>
  <si>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</si>
  <si>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</si>
  <si>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</si>
  <si>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</si>
  <si>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</si>
  <si>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</si>
  <si>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</si>
  <si>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</si>
  <si>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</si>
  <si>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</si>
  <si>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</si>
  <si>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</si>
  <si>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</si>
  <si>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</si>
  <si>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</si>
  <si>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</si>
  <si>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</si>
  <si>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</si>
  <si>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</si>
  <si>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</si>
  <si>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</si>
  <si>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</si>
  <si>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</si>
  <si>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</si>
  <si>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</si>
  <si>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</si>
  <si>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</si>
  <si>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</si>
  <si>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</si>
  <si>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</si>
  <si>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</si>
  <si>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</si>
  <si>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</si>
  <si>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</si>
  <si>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</si>
  <si>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</si>
  <si>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</si>
  <si>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</si>
  <si>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</si>
  <si>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</si>
  <si>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</si>
  <si>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</si>
  <si>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</si>
  <si>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</si>
  <si>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</si>
  <si>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</si>
  <si>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</si>
  <si>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</si>
  <si>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</si>
  <si>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</si>
  <si>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</si>
  <si>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</si>
  <si>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</si>
  <si>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</si>
  <si>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</si>
  <si>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</si>
  <si>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</si>
  <si>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</si>
  <si>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</si>
  <si>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</si>
  <si>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</si>
  <si>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</si>
  <si>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</si>
  <si>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</si>
  <si>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</si>
  <si>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</si>
  <si>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</si>
  <si>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</si>
  <si>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</si>
  <si>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</si>
  <si>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</si>
  <si>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</si>
  <si>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</si>
  <si>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</si>
  <si>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</si>
  <si>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</si>
  <si>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</si>
  <si>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</si>
  <si>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</si>
  <si>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</si>
  <si>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</si>
  <si>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</si>
  <si>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</si>
  <si>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</si>
  <si>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</si>
  <si>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</si>
  <si>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</si>
  <si>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</si>
  <si>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</si>
  <si>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</si>
  <si>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</si>
  <si>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</si>
  <si>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</si>
  <si>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</si>
  <si>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</si>
  <si>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</si>
  <si>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</si>
  <si>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</si>
  <si>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</si>
  <si>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</si>
  <si>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</si>
  <si>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</si>
  <si>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</si>
  <si>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</si>
  <si>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</si>
  <si>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</si>
  <si>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</si>
  <si>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</si>
  <si>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</si>
  <si>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</si>
  <si>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</si>
  <si>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</si>
  <si>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</si>
  <si>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</si>
  <si>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</si>
  <si>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</si>
  <si>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</si>
  <si>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</si>
  <si>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</si>
  <si>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</si>
  <si>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</si>
  <si>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</si>
  <si>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</si>
  <si>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</si>
  <si>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</si>
  <si>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</si>
  <si>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</si>
  <si>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</si>
  <si>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</si>
  <si>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</si>
  <si>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</si>
  <si>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</si>
  <si>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</si>
  <si>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</si>
  <si>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</si>
  <si>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</si>
  <si>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</si>
  <si>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</si>
  <si>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</si>
  <si>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</si>
  <si>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</si>
  <si>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</si>
  <si>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</si>
  <si>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</si>
  <si>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</si>
  <si>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</si>
  <si>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</si>
  <si>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</si>
  <si>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</si>
  <si>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</si>
  <si>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</si>
  <si>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</si>
  <si>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</si>
  <si>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</si>
  <si>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</si>
  <si>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</si>
  <si>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</si>
  <si>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</si>
  <si>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</si>
  <si>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</si>
  <si>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</si>
  <si>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</si>
  <si>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</si>
  <si>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</si>
  <si>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</si>
  <si>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</si>
  <si>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</si>
  <si>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</si>
  <si>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</si>
  <si>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</si>
  <si>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</si>
  <si>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</si>
  <si>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</si>
  <si>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</si>
  <si>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</si>
  <si>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</si>
  <si>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</si>
  <si>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</si>
  <si>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</si>
  <si>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</si>
  <si>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</si>
  <si>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</si>
  <si>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</si>
  <si>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</si>
  <si>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</si>
  <si>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</si>
  <si>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</si>
  <si>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</si>
  <si>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</si>
  <si>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</si>
  <si>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</si>
  <si>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</si>
  <si>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</si>
  <si>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</si>
  <si>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</si>
  <si>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</si>
  <si>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</si>
  <si>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</si>
  <si>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</si>
  <si>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</si>
  <si>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</si>
  <si>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</si>
  <si>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</si>
  <si>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</si>
  <si>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</si>
  <si>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</si>
  <si>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</si>
  <si>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</si>
  <si>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</si>
  <si>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</si>
  <si>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</si>
  <si>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</si>
  <si>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</si>
  <si>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</si>
  <si>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</si>
  <si>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</si>
  <si>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</si>
  <si>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</si>
  <si>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</si>
  <si>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</si>
  <si>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</si>
  <si>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</si>
  <si>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</si>
  <si>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</si>
  <si>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</si>
  <si>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</si>
  <si>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</si>
  <si>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</si>
  <si>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</si>
  <si>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</si>
  <si>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</si>
  <si>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</si>
  <si>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</si>
  <si>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</si>
  <si>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</si>
  <si>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</si>
  <si>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</si>
  <si>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</si>
  <si>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</si>
  <si>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</si>
  <si>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</si>
  <si>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</si>
  <si>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</si>
  <si>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</si>
  <si>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</si>
  <si>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</si>
  <si>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</si>
  <si>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</si>
  <si>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</si>
  <si>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</si>
  <si>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</si>
  <si>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</si>
  <si>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</si>
  <si>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</si>
  <si>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</si>
  <si>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</si>
  <si>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</si>
  <si>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</si>
  <si>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</si>
  <si>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</si>
  <si>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</si>
  <si>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</si>
  <si>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</si>
  <si>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</si>
  <si>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</si>
  <si>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</si>
  <si>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</si>
  <si>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</si>
  <si>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</si>
  <si>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</si>
  <si>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</si>
  <si>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</si>
  <si>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</si>
  <si>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</si>
  <si>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</si>
  <si>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</si>
  <si>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</si>
  <si>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</si>
  <si>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</si>
  <si>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</si>
  <si>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</si>
  <si>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</si>
  <si>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</si>
  <si>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</si>
  <si>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</si>
  <si>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</si>
  <si>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</si>
  <si>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</si>
  <si>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</si>
  <si>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</si>
  <si>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</si>
  <si>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</si>
  <si>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</si>
  <si>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</si>
  <si>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</si>
  <si>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</si>
  <si>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</si>
  <si>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</si>
  <si>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</si>
  <si>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</si>
  <si>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</si>
  <si>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</si>
  <si>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</si>
  <si>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</si>
  <si>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</si>
  <si>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</si>
  <si>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</si>
  <si>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</si>
  <si>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</si>
  <si>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</si>
  <si>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</si>
  <si>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</si>
  <si>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</si>
  <si>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</si>
  <si>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</si>
  <si>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</si>
  <si>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</si>
  <si>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</si>
  <si>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</si>
  <si>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</si>
  <si>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</si>
  <si>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</si>
  <si>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</si>
  <si>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</si>
  <si>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</si>
  <si>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</si>
  <si>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</si>
  <si>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</si>
  <si>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</si>
  <si>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</si>
  <si>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</si>
  <si>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</si>
  <si>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</si>
  <si>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</si>
  <si>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</si>
  <si>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</si>
  <si>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</si>
  <si>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</si>
  <si>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</si>
  <si>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</si>
  <si>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</si>
  <si>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</si>
  <si>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</si>
  <si>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</si>
  <si>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</si>
  <si>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</si>
  <si>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</si>
  <si>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</si>
  <si>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</si>
  <si>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</si>
  <si>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</si>
  <si>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</si>
  <si>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</si>
  <si>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</si>
  <si>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</si>
  <si>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</si>
  <si>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</si>
  <si>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</si>
  <si>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</si>
  <si>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</si>
  <si>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</si>
  <si>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</si>
  <si>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</si>
  <si>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</si>
  <si>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</si>
  <si>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</si>
  <si>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</si>
  <si>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</si>
  <si>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</si>
  <si>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</si>
  <si>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</si>
  <si>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</si>
  <si>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</si>
  <si>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</si>
  <si>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</si>
  <si>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</si>
  <si>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</si>
  <si>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</si>
  <si>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</si>
  <si>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</si>
  <si>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</si>
  <si>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</si>
  <si>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</si>
  <si>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</si>
  <si>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</si>
  <si>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</si>
  <si>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</si>
  <si>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</si>
  <si>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</si>
  <si>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</si>
  <si>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</si>
  <si>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</si>
  <si>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</si>
  <si>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</si>
  <si>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</si>
  <si>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</si>
  <si>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</si>
  <si>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</si>
  <si>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</si>
  <si>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</si>
  <si>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</si>
  <si>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</si>
  <si>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</si>
  <si>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</si>
  <si>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</si>
  <si>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</si>
  <si>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</si>
  <si>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</si>
  <si>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</si>
  <si>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</si>
  <si>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</si>
  <si>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</si>
  <si>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</si>
  <si>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</si>
  <si>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</si>
  <si>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</si>
  <si>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</si>
  <si>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</si>
  <si>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</si>
  <si>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</si>
  <si>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</si>
  <si>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</si>
  <si>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</si>
  <si>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</si>
  <si>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</si>
  <si>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</si>
  <si>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</si>
  <si>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</si>
  <si>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</si>
  <si>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</si>
  <si>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</si>
  <si>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</si>
  <si>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</si>
  <si>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</si>
  <si>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</si>
  <si>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</si>
  <si>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</si>
  <si>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</si>
  <si>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</si>
  <si>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</si>
  <si>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</si>
  <si>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</si>
  <si>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</si>
  <si>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</si>
  <si>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</si>
  <si>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</si>
  <si>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</si>
  <si>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</si>
  <si>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</si>
  <si>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</si>
  <si>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</si>
  <si>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</si>
  <si>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</si>
  <si>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</si>
  <si>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</si>
  <si>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</si>
  <si>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</si>
  <si>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</si>
  <si>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</si>
  <si>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</si>
  <si>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</si>
  <si>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</si>
  <si>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</si>
  <si>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</si>
  <si>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</si>
  <si>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</si>
  <si>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</si>
  <si>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</si>
  <si>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</si>
  <si>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</si>
  <si>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</si>
  <si>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</si>
  <si>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</si>
  <si>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</si>
  <si>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</si>
  <si>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</si>
  <si>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</si>
  <si>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</si>
  <si>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</si>
  <si>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</si>
  <si>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</si>
  <si>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</si>
  <si>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</si>
  <si>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</si>
  <si>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</si>
  <si>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</si>
  <si>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</si>
  <si>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</si>
  <si>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</si>
  <si>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</si>
  <si>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</si>
  <si>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</si>
  <si>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</si>
  <si>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</si>
  <si>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</si>
  <si>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</si>
  <si>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</si>
  <si>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</si>
  <si>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</si>
  <si>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</si>
  <si>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</si>
  <si>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</si>
  <si>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</si>
  <si>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</si>
  <si>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</si>
  <si>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</si>
  <si>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</si>
  <si>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</si>
  <si>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</si>
  <si>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</si>
  <si>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</si>
  <si>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</si>
  <si>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</si>
  <si>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</si>
  <si>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</si>
  <si>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</si>
  <si>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</si>
  <si>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</si>
  <si>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</si>
  <si>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</si>
  <si>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</si>
  <si>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</si>
  <si>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</si>
  <si>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</si>
  <si>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</si>
  <si>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</si>
  <si>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</si>
  <si>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</si>
  <si>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</si>
  <si>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</si>
  <si>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</si>
  <si>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</si>
  <si>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</si>
  <si>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</si>
  <si>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</si>
  <si>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</si>
  <si>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</si>
  <si>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</si>
  <si>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</si>
  <si>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</si>
  <si>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</si>
  <si>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</si>
  <si>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</si>
  <si>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</si>
  <si>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</si>
  <si>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</si>
  <si>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</si>
  <si>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</si>
  <si>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</si>
  <si>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</si>
  <si>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</si>
  <si>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</si>
  <si>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</si>
  <si>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</si>
  <si>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</si>
  <si>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</si>
  <si>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</si>
  <si>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</si>
  <si>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</si>
  <si>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</si>
  <si>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</si>
  <si>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</si>
  <si>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</si>
  <si>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</si>
  <si>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</si>
  <si>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</si>
  <si>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</si>
  <si>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</si>
  <si>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</si>
  <si>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</si>
  <si>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</si>
  <si>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</si>
  <si>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</si>
  <si>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</si>
  <si>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</si>
  <si>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</si>
  <si>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</si>
  <si>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</si>
  <si>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</si>
  <si>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</si>
  <si>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</si>
  <si>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</si>
  <si>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</si>
  <si>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</si>
  <si>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</si>
  <si>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</si>
  <si>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</si>
  <si>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</si>
  <si>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</si>
  <si>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</si>
  <si>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</si>
  <si>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</si>
  <si>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</si>
  <si>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</si>
  <si>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</si>
  <si>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</si>
  <si>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</si>
  <si>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</si>
  <si>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</si>
  <si>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</si>
  <si>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</si>
  <si>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</si>
  <si>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</si>
  <si>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</si>
  <si>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</si>
  <si>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</si>
  <si>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</si>
  <si>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</si>
  <si>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</si>
  <si>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</si>
  <si>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</si>
  <si>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</si>
  <si>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</si>
  <si>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</si>
  <si>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</si>
  <si>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</si>
  <si>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</si>
  <si>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</si>
  <si>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</si>
  <si>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</si>
  <si>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</si>
  <si>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</si>
  <si>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</si>
  <si>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</si>
  <si>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</si>
  <si>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</si>
  <si>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</si>
  <si>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</si>
  <si>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</si>
  <si>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</si>
  <si>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</si>
  <si>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</si>
  <si>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</si>
  <si>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</si>
  <si>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</si>
  <si>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</si>
  <si>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</si>
  <si>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</si>
  <si>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</si>
  <si>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</si>
  <si>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</si>
  <si>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</si>
  <si>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</si>
  <si>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</si>
  <si>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</si>
  <si>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</si>
  <si>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</si>
  <si>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</si>
  <si>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</si>
  <si>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</si>
  <si>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</si>
  <si>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</si>
  <si>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</si>
  <si>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</si>
  <si>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</si>
  <si>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</si>
  <si>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</si>
  <si>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</si>
  <si>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</si>
  <si>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</si>
  <si>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</si>
  <si>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</si>
  <si>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</si>
  <si>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</si>
  <si>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</si>
  <si>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</si>
  <si>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</si>
  <si>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</si>
  <si>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</si>
  <si>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</si>
  <si>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</si>
  <si>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</si>
  <si>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</si>
  <si>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</si>
  <si>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</si>
  <si>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</si>
  <si>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</si>
  <si>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</si>
  <si>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</si>
  <si>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</si>
  <si>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</si>
  <si>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</si>
  <si>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</si>
  <si>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</si>
  <si>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</si>
  <si>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</si>
  <si>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</si>
  <si>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</si>
  <si>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</si>
  <si>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</si>
  <si>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</si>
  <si>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</si>
  <si>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</si>
  <si>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</si>
  <si>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</si>
  <si>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</si>
  <si>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</si>
  <si>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</si>
  <si>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</si>
  <si>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</si>
  <si>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</si>
  <si>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</si>
  <si>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</si>
  <si>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</si>
  <si>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</si>
  <si>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</si>
  <si>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</si>
  <si>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</si>
  <si>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</si>
  <si>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</si>
  <si>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</si>
  <si>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</si>
  <si>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</si>
  <si>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</si>
  <si>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</si>
  <si>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</si>
  <si>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</si>
  <si>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</si>
  <si>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</si>
  <si>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</si>
  <si>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</si>
  <si>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</si>
  <si>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</si>
  <si>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</si>
  <si>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</si>
  <si>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</si>
  <si>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</si>
  <si>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</si>
  <si>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</si>
  <si>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</si>
  <si>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</si>
  <si>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</si>
  <si>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</si>
  <si>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</si>
  <si>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</si>
  <si>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</si>
  <si>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</si>
  <si>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</si>
  <si>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</si>
  <si>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</si>
  <si>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</si>
  <si>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</si>
  <si>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</si>
  <si>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</si>
  <si>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</si>
  <si>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</si>
  <si>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</si>
  <si>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</si>
  <si>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</si>
  <si>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</si>
  <si>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</si>
  <si>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</si>
  <si>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</si>
  <si>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</si>
  <si>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</si>
  <si>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</si>
  <si>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</si>
  <si>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</si>
  <si>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</si>
  <si>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</si>
  <si>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</si>
  <si>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</si>
  <si>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</si>
  <si>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</si>
  <si>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</si>
  <si>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</si>
  <si>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</si>
  <si>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</si>
  <si>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</si>
  <si>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</si>
  <si>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</si>
  <si>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</si>
  <si>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</si>
  <si>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</si>
  <si>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</si>
  <si>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</si>
  <si>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</si>
  <si>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</si>
  <si>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</si>
  <si>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</si>
  <si>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</si>
  <si>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</si>
  <si>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</si>
  <si>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</si>
  <si>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</si>
  <si>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</si>
  <si>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</si>
  <si>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</si>
  <si>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</si>
  <si>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</si>
  <si>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</si>
  <si>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</si>
  <si>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</si>
  <si>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</si>
  <si>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</si>
  <si>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</si>
  <si>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</si>
  <si>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</si>
  <si>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</si>
  <si>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</si>
  <si>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</si>
  <si>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</si>
  <si>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</si>
  <si>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</si>
  <si>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</si>
  <si>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</si>
  <si>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</si>
  <si>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</si>
  <si>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</si>
  <si>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</si>
  <si>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</si>
  <si>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</si>
  <si>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780-800</t>
  </si>
  <si>
    <t>870-900</t>
  </si>
  <si>
    <t>Buy&lt;&gt;</t>
  </si>
  <si>
    <t>3300-3400</t>
  </si>
  <si>
    <t>1580-1650</t>
  </si>
  <si>
    <t>360ONE</t>
  </si>
  <si>
    <t>825-850</t>
  </si>
  <si>
    <t>900-950</t>
  </si>
  <si>
    <t>570-600</t>
  </si>
  <si>
    <t>770-800</t>
  </si>
  <si>
    <t>Profit of Rs.20/-</t>
  </si>
  <si>
    <t>2450-2500</t>
  </si>
  <si>
    <t>520-550</t>
  </si>
  <si>
    <t>Sell</t>
  </si>
  <si>
    <t>315-335</t>
  </si>
  <si>
    <t>HAPPIESTMNDS</t>
  </si>
  <si>
    <t>960-1000</t>
  </si>
  <si>
    <t>IGL MAR FUT</t>
  </si>
  <si>
    <t>455-463</t>
  </si>
  <si>
    <t>BATAINDIA MAR FUT</t>
  </si>
  <si>
    <t>1470-1480</t>
  </si>
  <si>
    <t>50-60</t>
  </si>
  <si>
    <t>180-185</t>
  </si>
  <si>
    <t>3110-3010</t>
  </si>
  <si>
    <t>1650-1700</t>
  </si>
  <si>
    <t>LT 2160 CE MAR</t>
  </si>
  <si>
    <t>60-70</t>
  </si>
  <si>
    <t>RELIANCE 2400 CE MAR</t>
  </si>
  <si>
    <t>RELIANCE 2460 CE MAR</t>
  </si>
  <si>
    <t>ACC 1900 CE MAR</t>
  </si>
  <si>
    <t xml:space="preserve">LT MAR FUT </t>
  </si>
  <si>
    <t>2170-2200</t>
  </si>
  <si>
    <t>585-595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</si>
  <si>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</si>
  <si>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</si>
  <si>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</si>
  <si>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</si>
  <si>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</si>
  <si>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</si>
  <si>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</si>
  <si>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</si>
  <si>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</si>
  <si>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</si>
  <si>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</si>
  <si>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</si>
  <si>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</si>
  <si>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</si>
  <si>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</si>
  <si>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</si>
  <si>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</si>
  <si>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</si>
  <si>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</si>
  <si>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</si>
  <si>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</si>
  <si>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</si>
  <si>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</si>
  <si>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</si>
  <si>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</si>
  <si>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</si>
  <si>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</si>
  <si>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</si>
  <si>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</si>
  <si>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</si>
  <si>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</si>
  <si>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</si>
  <si>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</si>
  <si>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</si>
  <si>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</si>
  <si>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</si>
  <si>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</si>
  <si>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</si>
  <si>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</si>
  <si>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</si>
  <si>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</si>
  <si>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</si>
  <si>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</si>
  <si>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</si>
  <si>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</si>
  <si>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</si>
  <si>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</si>
  <si>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</si>
  <si>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</si>
  <si>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</si>
  <si>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</si>
  <si>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</si>
  <si>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</si>
  <si>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</si>
  <si>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</si>
  <si>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</si>
  <si>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</si>
  <si>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</si>
  <si>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</si>
  <si>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</si>
  <si>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</si>
  <si>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</si>
  <si>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</si>
  <si>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</si>
  <si>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</si>
  <si>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</si>
  <si>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</si>
  <si>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</si>
  <si>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</si>
  <si>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</si>
  <si>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</si>
  <si>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</si>
  <si>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</si>
  <si>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Profit of Rs.4.50/-</t>
  </si>
  <si>
    <t>Loss of Rs.38/-</t>
  </si>
  <si>
    <t>Loss of Rs.28.5/-</t>
  </si>
  <si>
    <t>LUPIN MAR FUT</t>
  </si>
  <si>
    <t>680-690</t>
  </si>
  <si>
    <t>NIFTY MAR FUT</t>
  </si>
  <si>
    <t>17400-17500</t>
  </si>
  <si>
    <t>5625-5725</t>
  </si>
  <si>
    <t>6000-6300</t>
  </si>
  <si>
    <t>4200-4300</t>
  </si>
  <si>
    <t>MARUTI 8500 CE MAR</t>
  </si>
  <si>
    <t>200-240</t>
  </si>
  <si>
    <t>ONGC MAR FUT</t>
  </si>
  <si>
    <t>160-162</t>
  </si>
  <si>
    <t xml:space="preserve">NIFTY 17400 CE 29 MAR </t>
  </si>
  <si>
    <t>BANKNIFTY 39600 CE 16 MAR</t>
  </si>
  <si>
    <t>Profit of Rs.18/-</t>
  </si>
  <si>
    <t>Loss of Rs.52/-</t>
  </si>
  <si>
    <t>1160-1170</t>
  </si>
  <si>
    <t>1200-1220</t>
  </si>
  <si>
    <t>BANKNIFTY 39500 CE 16 MAR</t>
  </si>
  <si>
    <t>Loss of Rs.115/-</t>
  </si>
  <si>
    <t>M&amp;M 1180 CE MAR</t>
  </si>
  <si>
    <t>30-35</t>
  </si>
  <si>
    <t>Profit of Rs.4/-</t>
  </si>
  <si>
    <t>Profit of Rs.10/-</t>
  </si>
  <si>
    <t>MCDOWELL-N MAR FUT</t>
  </si>
  <si>
    <t>795-805</t>
  </si>
  <si>
    <t>MPHASIS MAR FUT</t>
  </si>
  <si>
    <t>1980-2020</t>
  </si>
  <si>
    <t>BEML</t>
  </si>
  <si>
    <t>LEMONTREE</t>
  </si>
  <si>
    <t>PPLPHARMA</t>
  </si>
  <si>
    <t>RAINBOW</t>
  </si>
  <si>
    <t>UCOBANK</t>
  </si>
  <si>
    <t>270-280.5</t>
  </si>
  <si>
    <t>315-320</t>
  </si>
  <si>
    <t>55-70</t>
  </si>
  <si>
    <t>NIFTY 16950 CE 16-MAR</t>
  </si>
  <si>
    <t>50-70</t>
  </si>
  <si>
    <t>Loss of Rs.3.25/-</t>
  </si>
  <si>
    <t>Loss of Rs.87/-</t>
  </si>
  <si>
    <t>ICICIBANK MAR FUT</t>
  </si>
  <si>
    <t>850-860</t>
  </si>
  <si>
    <t>BANKNIFTY 39500 CE 23-MAR</t>
  </si>
  <si>
    <t>500-600</t>
  </si>
  <si>
    <t>Loss of Rs.110/-</t>
  </si>
  <si>
    <t>25-30</t>
  </si>
  <si>
    <t>Profit of Rs.3.5/-</t>
  </si>
  <si>
    <t>BHARTIARTL 750 CE MAR</t>
  </si>
  <si>
    <t>15-18</t>
  </si>
  <si>
    <t>Profit of Rs.2.35/-</t>
  </si>
  <si>
    <t>540-550</t>
  </si>
  <si>
    <t>Profit of Rs.8/-</t>
  </si>
  <si>
    <t>670-680</t>
  </si>
  <si>
    <t>Loss of Rs.194/-</t>
  </si>
  <si>
    <t>Loss of Rs.14/-</t>
  </si>
  <si>
    <t>20-25</t>
  </si>
  <si>
    <t>MCDOWELL-N 780 CE MAR</t>
  </si>
  <si>
    <t>15-20</t>
  </si>
  <si>
    <t>Loss of Rs.27.5/-</t>
  </si>
  <si>
    <t>140-160</t>
  </si>
  <si>
    <t>Loss of Rs.60/-</t>
  </si>
  <si>
    <t>NIFTY 16950 CE 23-MAR</t>
  </si>
  <si>
    <t>Profit of Rs.13/-</t>
  </si>
  <si>
    <t>MARUTI 8300 CE MAR</t>
  </si>
  <si>
    <t>160-190</t>
  </si>
  <si>
    <t>HINDUNILVR 2500 CE MAR</t>
  </si>
  <si>
    <t>40-50</t>
  </si>
  <si>
    <t>517-520</t>
  </si>
  <si>
    <t>GRAVITON RESEARCH CAPITAL LLP</t>
  </si>
  <si>
    <t>Profit of Rs.115/-</t>
  </si>
  <si>
    <t>LT 2220 CE MAR</t>
  </si>
  <si>
    <t>45-55</t>
  </si>
  <si>
    <t>NIFTY 17100 PE 23-MAR</t>
  </si>
  <si>
    <t>100-140</t>
  </si>
  <si>
    <t>Loss of Rs.16.5/-</t>
  </si>
  <si>
    <t>57-58</t>
  </si>
  <si>
    <t>Loss of Rs.9/-</t>
  </si>
  <si>
    <t>Profit of Rs.14/-</t>
  </si>
  <si>
    <t>NIFTY 17200 CE 29-MAR</t>
  </si>
  <si>
    <t>120-140</t>
  </si>
  <si>
    <t>18-23</t>
  </si>
  <si>
    <t xml:space="preserve">LT 2220 CE MAR </t>
  </si>
  <si>
    <t>RELIANCE 2260 CE MAR</t>
  </si>
  <si>
    <t>NIFTY 17100 CE 23-MAR</t>
  </si>
  <si>
    <t>30-40</t>
  </si>
  <si>
    <t>2750-2780</t>
  </si>
  <si>
    <t>LABELKRAFT</t>
  </si>
  <si>
    <t>TATACONSUM APR FUT</t>
  </si>
  <si>
    <t>704-706</t>
  </si>
  <si>
    <t>725-735</t>
  </si>
  <si>
    <t>LUPIN APR FUT</t>
  </si>
  <si>
    <t>Part profit of Rs.6.76/-</t>
  </si>
  <si>
    <t>Loss of Rs.5.7/-</t>
  </si>
  <si>
    <t>NIFTY 17100 CE MAR</t>
  </si>
  <si>
    <t>110-130</t>
  </si>
  <si>
    <t>Loss of Rs.17/-</t>
  </si>
  <si>
    <t>NNM SECURITIES PVT LTD</t>
  </si>
  <si>
    <t>MULTIPLIER SHARE &amp; STOCK ADVISORS PRIVATE LIMITED</t>
  </si>
  <si>
    <t>SAMBHAVNATH INVESTMENTS AND FINANCES PRIVATE LIMITED</t>
  </si>
  <si>
    <t>Loss of Rs.46.25/-</t>
  </si>
  <si>
    <t>Loss of Rs.7/-</t>
  </si>
  <si>
    <t>Profit of Rs.3/-</t>
  </si>
  <si>
    <t>LALPATHLAB APR FUT</t>
  </si>
  <si>
    <t>1800-1760</t>
  </si>
  <si>
    <t xml:space="preserve">M&amp;M APR FUT </t>
  </si>
  <si>
    <t>1151-1153</t>
  </si>
  <si>
    <t>1175-1185</t>
  </si>
  <si>
    <t>MARUTI 8500 CE APR</t>
  </si>
  <si>
    <t>Profit of Rs.21.5/-</t>
  </si>
  <si>
    <t>Loss of Rs.15/-</t>
  </si>
  <si>
    <t>126-130</t>
  </si>
  <si>
    <t>Profit of Rs.11.50/-</t>
  </si>
  <si>
    <t>ALFAVIO</t>
  </si>
  <si>
    <t>ANKIT GUPTA</t>
  </si>
  <si>
    <t>MAYURI SHRIPAL VORA</t>
  </si>
  <si>
    <t>ANAND KUMAR MOHANLAL</t>
  </si>
  <si>
    <t>HANSRAJ COMMOSALES LLP</t>
  </si>
  <si>
    <t>ASIANHOTNR</t>
  </si>
  <si>
    <t>SECURCRED</t>
  </si>
  <si>
    <t>SecUR Credentials Limited</t>
  </si>
  <si>
    <t>Loss of Rs.197.5/-</t>
  </si>
  <si>
    <t>Loss of Rs.14.5/-</t>
  </si>
  <si>
    <t>NIFTY 17000 CE MAR</t>
  </si>
  <si>
    <t>Loss of Rs.26/-</t>
  </si>
  <si>
    <t>746-750</t>
  </si>
  <si>
    <t>590-600</t>
  </si>
  <si>
    <t>267-269</t>
  </si>
  <si>
    <t>278-285</t>
  </si>
  <si>
    <t>2800-2905</t>
  </si>
  <si>
    <t>3200-3300</t>
  </si>
  <si>
    <t>87-90.5</t>
  </si>
  <si>
    <t>100-105</t>
  </si>
  <si>
    <t>Profit of Rs.38/-</t>
  </si>
  <si>
    <t>SIEMENS APR FUT</t>
  </si>
  <si>
    <t>3350-3380</t>
  </si>
  <si>
    <t>ALKOSIGN</t>
  </si>
  <si>
    <t>BCCL</t>
  </si>
  <si>
    <t>AMRUTLAL GORDHANDAS THOBHANI</t>
  </si>
  <si>
    <t>IFINSEC</t>
  </si>
  <si>
    <t>SHIELD FINANCE PVT LTD</t>
  </si>
  <si>
    <t>JETMALL</t>
  </si>
  <si>
    <t>HITESH KUMAR</t>
  </si>
  <si>
    <t>NAVKAR</t>
  </si>
  <si>
    <t>ANILKUMAR</t>
  </si>
  <si>
    <t>NOVARATHANMALPRAVEENKUMAR</t>
  </si>
  <si>
    <t>SOFCOM</t>
  </si>
  <si>
    <t>VISAGAR FINANCIAL SERVICES LIMITED</t>
  </si>
  <si>
    <t>ANKITGERA</t>
  </si>
  <si>
    <t>SHILPIKA BHUGRA</t>
  </si>
  <si>
    <t>KISHORE MEHTA</t>
  </si>
  <si>
    <t>VIRINCHI</t>
  </si>
  <si>
    <t>ALLETEC</t>
  </si>
  <si>
    <t>All E Technologies Ltd</t>
  </si>
  <si>
    <t>ERROR ACCOUNT</t>
  </si>
  <si>
    <t>ARISTO</t>
  </si>
  <si>
    <t>Aristo Bio T and Lifesc L</t>
  </si>
  <si>
    <t>Lycos Internet Limited</t>
  </si>
  <si>
    <t>TOPGAIN FINANCE PRIVATE LIMITED</t>
  </si>
  <si>
    <t>MAKS</t>
  </si>
  <si>
    <t>Maks Energy Sol India Ltd</t>
  </si>
  <si>
    <t>MCON</t>
  </si>
  <si>
    <t>Mcon Rasayan India Ltd</t>
  </si>
  <si>
    <t>DHIMAN BHAVYA</t>
  </si>
  <si>
    <t>SVPGLOB</t>
  </si>
  <si>
    <t>SVP GLOBAL TEXTILES LTD</t>
  </si>
  <si>
    <t>SHUBHANKAR PRAFULLA GATTANI</t>
  </si>
  <si>
    <t>NIKITABEN DEVALBHAI PATEL</t>
  </si>
  <si>
    <t>Loss of Rs.7.5/-</t>
  </si>
  <si>
    <t>BHARTIARTL 760 CE APR</t>
  </si>
  <si>
    <t>10.0-11</t>
  </si>
  <si>
    <t>18-22</t>
  </si>
  <si>
    <t>2220-2230</t>
  </si>
  <si>
    <t>2300-2350</t>
  </si>
  <si>
    <t>Profit of Rs.34.50/-</t>
  </si>
  <si>
    <t>Loss of Rs.22.5/-</t>
  </si>
  <si>
    <t>AMARESH GUPTA</t>
  </si>
  <si>
    <t>MANISHA ART JEWELLERS P LTD</t>
  </si>
  <si>
    <t>SHYAM JATIA FAMILY TRUST</t>
  </si>
  <si>
    <t>AXELPOLY</t>
  </si>
  <si>
    <t>BHAVYA DHIMAN</t>
  </si>
  <si>
    <t>AKSHAY RAJENDRABHAI OSWAL</t>
  </si>
  <si>
    <t>BRIGHT</t>
  </si>
  <si>
    <t>CHOTHANI</t>
  </si>
  <si>
    <t>DHANESHA ADVISORY LLP</t>
  </si>
  <si>
    <t>AMIT OMPRAKASH SHARMA</t>
  </si>
  <si>
    <t>CLEDUCATE</t>
  </si>
  <si>
    <t>MATHEW CYRIAC</t>
  </si>
  <si>
    <t>ELIZABETH MATHEW</t>
  </si>
  <si>
    <t>COMFINCAP</t>
  </si>
  <si>
    <t>LUHARUKA SALES &amp; SERVICES PRIVATE LIMITED</t>
  </si>
  <si>
    <t>KRIPA SECURITIES PVT. LTD.</t>
  </si>
  <si>
    <t>COMMAND</t>
  </si>
  <si>
    <t>SWAPNIL JAIN</t>
  </si>
  <si>
    <t>NIRBHAY FANCY VASSA</t>
  </si>
  <si>
    <t>ANUPAM HARSHAD VASSA</t>
  </si>
  <si>
    <t>AMOOLYA HARSHAD VASSA</t>
  </si>
  <si>
    <t>DEVLAB</t>
  </si>
  <si>
    <t>GOENKA BUSINESS &amp; FINANCE LIMITED</t>
  </si>
  <si>
    <t>JNSP TRADING LLP</t>
  </si>
  <si>
    <t>DHRUVCA</t>
  </si>
  <si>
    <t>KETAN PRANLAL VADALIA</t>
  </si>
  <si>
    <t>NIRMALABEN K SHAH</t>
  </si>
  <si>
    <t>DHYAANI</t>
  </si>
  <si>
    <t>SIMRAN SUNIL RAHEJA</t>
  </si>
  <si>
    <t>SIDDHARTHKISANSINHRAMLAVAT</t>
  </si>
  <si>
    <t>SOMANI VENTURES AND INNOVATIONS LIMITED</t>
  </si>
  <si>
    <t>EASTWEST</t>
  </si>
  <si>
    <t>SUMANCHEPURI</t>
  </si>
  <si>
    <t>ENVAIREL</t>
  </si>
  <si>
    <t>KARAN AGARWAL</t>
  </si>
  <si>
    <t>RAKESH KUMAR</t>
  </si>
  <si>
    <t>AANKUSH NAGPAL</t>
  </si>
  <si>
    <t>GAYAPROJ</t>
  </si>
  <si>
    <t>HARJINDERSINGH SARNA</t>
  </si>
  <si>
    <t>MANKHUSHKAUR HARJINDERSINGH SARNA</t>
  </si>
  <si>
    <t>GCSL</t>
  </si>
  <si>
    <t>SHREYA MULTITRADE PRIVATE LIMITED</t>
  </si>
  <si>
    <t>SW CAPITAL PRIVATE LIMITED</t>
  </si>
  <si>
    <t>GIANLIFE</t>
  </si>
  <si>
    <t>ARUN KUMAR GUPTA</t>
  </si>
  <si>
    <t>GOGIACAP</t>
  </si>
  <si>
    <t>DREAM ACHIEVER CONSULTANCY SERVICES PRIVATE LIMITED</t>
  </si>
  <si>
    <t>EQUIPOISE INVESTMENT FUND</t>
  </si>
  <si>
    <t>HINDTIN</t>
  </si>
  <si>
    <t>MURARI LAL GOENKA</t>
  </si>
  <si>
    <t>SANJAY KUMAR SONTHALIA</t>
  </si>
  <si>
    <t>SHRI RAVINDRA MEDIA VENTURES PRIVATE LIMITED</t>
  </si>
  <si>
    <t>IRONWOOD</t>
  </si>
  <si>
    <t>VALUE LINE ADVISORS PRIVATE LIMITED</t>
  </si>
  <si>
    <t>ITCONS</t>
  </si>
  <si>
    <t>JIBI JOHN</t>
  </si>
  <si>
    <t>KUSHBU LODHA</t>
  </si>
  <si>
    <t>KUBEIRKHERAHUF</t>
  </si>
  <si>
    <t>KUBEIRKHERA</t>
  </si>
  <si>
    <t>KANSHST</t>
  </si>
  <si>
    <t>RAJESH KUMAR GUPTA</t>
  </si>
  <si>
    <t>KANISHK GUPTA</t>
  </si>
  <si>
    <t>SHAILJA GUPTA</t>
  </si>
  <si>
    <t>GOODFAITH VINIMAY PRIVATE LIMITED</t>
  </si>
  <si>
    <t>ASSAM MERCANTILE CO LTD</t>
  </si>
  <si>
    <t>KDLL</t>
  </si>
  <si>
    <t>TEJPAL SINGH</t>
  </si>
  <si>
    <t>ACS WORLD</t>
  </si>
  <si>
    <t>KRL</t>
  </si>
  <si>
    <t>DEEPAK KUMAR</t>
  </si>
  <si>
    <t>VIKASH GUPTA</t>
  </si>
  <si>
    <t>MADHU JAISWAL</t>
  </si>
  <si>
    <t>MEGASTAR</t>
  </si>
  <si>
    <t>KOMALAY INVESTRADE PRIVATE LIMITED</t>
  </si>
  <si>
    <t>MAX VENTURES INVESTMENT HOLDINGS PRIVATE LIMITED</t>
  </si>
  <si>
    <t>PLUTUS WEALTH MANAGEMENT LLP</t>
  </si>
  <si>
    <t>MNIL</t>
  </si>
  <si>
    <t>SHASHANK PRAVINCHANDRA DOSHI</t>
  </si>
  <si>
    <t>SHERWOOD SECURITIES PVT LTD</t>
  </si>
  <si>
    <t>MRCAGRO</t>
  </si>
  <si>
    <t>SUMICKSHA</t>
  </si>
  <si>
    <t>VINITAJAIN</t>
  </si>
  <si>
    <t>NETLINK</t>
  </si>
  <si>
    <t>MINESH VASANTLAL MODI</t>
  </si>
  <si>
    <t>PATRON</t>
  </si>
  <si>
    <t>MIKER FINANCIAL CONSULTANTS PRIVATE LIMITED</t>
  </si>
  <si>
    <t>MANSI SHARE &amp; STOCK ADVISORS PRIVATE LIMITED</t>
  </si>
  <si>
    <t>EPITOME TRADING AND INVESTMENTS</t>
  </si>
  <si>
    <t>CHETAN RASIKLAL SHAH</t>
  </si>
  <si>
    <t>QUASAR</t>
  </si>
  <si>
    <t>DEEPAK BATRA HUF</t>
  </si>
  <si>
    <t>RAAJMEDI</t>
  </si>
  <si>
    <t>HIMASHU SHARMA</t>
  </si>
  <si>
    <t>RCL</t>
  </si>
  <si>
    <t>BASDEB DHURIA</t>
  </si>
  <si>
    <t>GANPATI STOCKS PVT LTD</t>
  </si>
  <si>
    <t>REETECH</t>
  </si>
  <si>
    <t>BLOOM COMMERCIAL PRIVATE LIMITED</t>
  </si>
  <si>
    <t>RESGEN</t>
  </si>
  <si>
    <t>ACHATHKONRENSIS SALES AGENCY PRIVATE LIMITED</t>
  </si>
  <si>
    <t>SHRADDHA SAGAR BORA</t>
  </si>
  <si>
    <t>RFLL</t>
  </si>
  <si>
    <t>VINUBHAI NANJIBHAI VEKARIA</t>
  </si>
  <si>
    <t>SBLI</t>
  </si>
  <si>
    <t>DHANVARSHA ADVISORY SERVICES PRIVATE LIMITED</t>
  </si>
  <si>
    <t>NILA BISWAKARMA</t>
  </si>
  <si>
    <t>SAVITABEN RAJESHBHAI VAGHELA</t>
  </si>
  <si>
    <t>SCARNOSE</t>
  </si>
  <si>
    <t>ECONO BROKING PRIVATE LIMITED</t>
  </si>
  <si>
    <t>SHANTIGURU</t>
  </si>
  <si>
    <t>SURESHCHAND SUDARSHAN</t>
  </si>
  <si>
    <t>JAIMIN KAILASH GUPTA</t>
  </si>
  <si>
    <t>SRUSTEELS</t>
  </si>
  <si>
    <t>PAVAN PATEL</t>
  </si>
  <si>
    <t>SAFAL CAPITAL (INDIA) LIMITED</t>
  </si>
  <si>
    <t>SUCHITRA</t>
  </si>
  <si>
    <t>R P SONI DAUGHTERS TRUST</t>
  </si>
  <si>
    <t>SEAWOODS HOSPITALITY &amp; REALTY PRIVATE LIMITED</t>
  </si>
  <si>
    <t>THINKINK</t>
  </si>
  <si>
    <t>DIPAK POPATLAL BAFNA</t>
  </si>
  <si>
    <t>TLL</t>
  </si>
  <si>
    <t>UPSURGE</t>
  </si>
  <si>
    <t>GAGAN DEEP MULTITRADE PRIVATE LIMITED</t>
  </si>
  <si>
    <t>BLUE DIAMOND PLASTOWARE PRIVATE LIMITED</t>
  </si>
  <si>
    <t>PARAMONE CONCEPTS LIMITED</t>
  </si>
  <si>
    <t>VEERKRUPA</t>
  </si>
  <si>
    <t>APPU FINANCIAL SERVICES LTD</t>
  </si>
  <si>
    <t>SAHITAY COMMOSALES LLP</t>
  </si>
  <si>
    <t>WILSON HOLDINGS PRIVATE LIMITED</t>
  </si>
  <si>
    <t>VISAGAR</t>
  </si>
  <si>
    <t>YURANUS</t>
  </si>
  <si>
    <t>KANTA DEVI SAMDARIA</t>
  </si>
  <si>
    <t>AAATECH</t>
  </si>
  <si>
    <t>AAA Technologies Limited</t>
  </si>
  <si>
    <t>INDIACREDIT RISK MANAGEMENT LLP</t>
  </si>
  <si>
    <t>MONEY PLANT PICTURES LLP</t>
  </si>
  <si>
    <t>CMRSL</t>
  </si>
  <si>
    <t>Cyber Media Res &amp; Ser Ltd</t>
  </si>
  <si>
    <t>SATYA GUPTA</t>
  </si>
  <si>
    <t>DYNPRO</t>
  </si>
  <si>
    <t>Dynemic Products Limited</t>
  </si>
  <si>
    <t>KALPANA KRISHNAMURTHY</t>
  </si>
  <si>
    <t>INOXWIND</t>
  </si>
  <si>
    <t>Inox Wind Limited</t>
  </si>
  <si>
    <t>ARYAVARDHAN TRADING LLP</t>
  </si>
  <si>
    <t>KCK</t>
  </si>
  <si>
    <t>Kck Industries Limited</t>
  </si>
  <si>
    <t>VISHWASH BHARATKUMAR GANDHI</t>
  </si>
  <si>
    <t>MEGAFLEX</t>
  </si>
  <si>
    <t>Mega Flex Plastics Ltd</t>
  </si>
  <si>
    <t>CHANDAN AGARWALA</t>
  </si>
  <si>
    <t>Megastar Foods Limited</t>
  </si>
  <si>
    <t>GOENKA BUSINESS AND FINANCE LIMITED</t>
  </si>
  <si>
    <t>NBIFIN</t>
  </si>
  <si>
    <t>N.B.I. Ind. Fin. Co. Ltd</t>
  </si>
  <si>
    <t>DORITE TRACON PRIVATE LIMITED</t>
  </si>
  <si>
    <t>NIDAN</t>
  </si>
  <si>
    <t>Nidan Labs and Health Ltd</t>
  </si>
  <si>
    <t>Quess Corp Limited</t>
  </si>
  <si>
    <t>FAIRBRIDGE CAPITAL (MAURITIUS) LIMITED</t>
  </si>
  <si>
    <t>ROHLTD</t>
  </si>
  <si>
    <t>Royal Orchid Hotels Limit</t>
  </si>
  <si>
    <t>HARSHA FARMS PRIVATE LTD</t>
  </si>
  <si>
    <t>SCAPDVR</t>
  </si>
  <si>
    <t>Stampede Capital Limited</t>
  </si>
  <si>
    <t>L7 HITECH PRIVATE LIMITED</t>
  </si>
  <si>
    <t>NEERAJ YADAV</t>
  </si>
  <si>
    <t>PALAK INTERMEDIATES PRIVATE LIMITED</t>
  </si>
  <si>
    <t>SOUTHBANK</t>
  </si>
  <si>
    <t>South Indian Bank Ltd.</t>
  </si>
  <si>
    <t>SHARE INDIA SECURITIES LIMITED</t>
  </si>
  <si>
    <t>SPCENET</t>
  </si>
  <si>
    <t>Spacenet Enters Ind Ltd</t>
  </si>
  <si>
    <t>MEGHE SAGAR DATTATRAYA</t>
  </si>
  <si>
    <t>M/S. PRARTHANA ENTERPRISES</t>
  </si>
  <si>
    <t>TRACXN</t>
  </si>
  <si>
    <t>Tracxn Technologies Ltd</t>
  </si>
  <si>
    <t>CRONY VYAPAR PVT LTD</t>
  </si>
  <si>
    <t>TRU</t>
  </si>
  <si>
    <t>TruCap Finance Limited</t>
  </si>
  <si>
    <t>AMBUD BUILDCON PRIVATE LIMITED .</t>
  </si>
  <si>
    <t>VELS</t>
  </si>
  <si>
    <t>Vels Film International L</t>
  </si>
  <si>
    <t>THILLAINAYAGAM MUTHURAMA YESWANTH</t>
  </si>
  <si>
    <t>VERTOZ</t>
  </si>
  <si>
    <t>Vertoz Advertising Ltd</t>
  </si>
  <si>
    <t>HITESH RUPARELIYA(HUF) .</t>
  </si>
  <si>
    <t>SOHAM FINCARE INDIA LLP</t>
  </si>
  <si>
    <t>INDIABULLS HOUSING FINANCE LIMITED</t>
  </si>
  <si>
    <t>SUNIL KUMAR GUPTA</t>
  </si>
  <si>
    <t>KRISHNAMURTHY NARAYANAN IYER</t>
  </si>
  <si>
    <t>DEVANSH TRADEMART LLP</t>
  </si>
  <si>
    <t>NILAMBEN BHARATKUMAR GANDHI</t>
  </si>
  <si>
    <t>KNAGRI</t>
  </si>
  <si>
    <t>KN Agri Resources Limited</t>
  </si>
  <si>
    <t>NEW BERRY CAPITALS PRIVATE LIMITED</t>
  </si>
  <si>
    <t>NARANTAK DEALCOMM LIMITED</t>
  </si>
  <si>
    <t>KHUSHI ADVERTISING IDEAS PRIVATE LIMITED .</t>
  </si>
  <si>
    <t>SMALLCAP WORLD FUND INC</t>
  </si>
  <si>
    <t>ADITYA BIRLA SUN LIFE MUTUAL FUND A/C - ADITYA BIRLA SUN LIFE TAX RELIEF 96</t>
  </si>
  <si>
    <t>ICICI PRUDENTIAL LIFE INSURANCE COMPANY LIMITED</t>
  </si>
  <si>
    <t>CHANDER KAMAL BALJEE</t>
  </si>
  <si>
    <t>SRPL</t>
  </si>
  <si>
    <t>Shree Ram Proteins Ltd.</t>
  </si>
  <si>
    <t>INTERNATIONAL FINANCIAL SERVICES LTD</t>
  </si>
  <si>
    <t>UDAYA SANKAR UDAYA SANKAR</t>
  </si>
  <si>
    <t>VITAL</t>
  </si>
  <si>
    <t>Vital Chemtech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</si>
</sst>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21" borderId="21" xfId="0" applyNumberFormat="1" applyFont="1" applyFill="1" applyBorder="1" applyAlignment="1">
      <alignment horizontal="center" vertical="center"/>
    </xf>
    <xf numFmtId="0" fontId="0" fillId="11" borderId="20" xfId="0" applyFill="1" applyBorder="1"/>
    <xf numFmtId="0" fontId="31" fillId="22" borderId="20" xfId="0" applyFont="1" applyFill="1" applyBorder="1"/>
    <xf numFmtId="0" fontId="31" fillId="11" borderId="20" xfId="0" applyFont="1" applyFill="1" applyBorder="1"/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16" fontId="37" fillId="19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top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0" fontId="32" fillId="24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0" fillId="22" borderId="0" xfId="0" applyFill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7" fillId="22" borderId="22" xfId="0" applyFont="1" applyFill="1" applyBorder="1" applyAlignment="1">
      <alignment horizontal="center" vertical="center"/>
    </xf>
    <xf numFmtId="0" fontId="37" fillId="22" borderId="21" xfId="0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6" fontId="32" fillId="20" borderId="22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0" fontId="32" fillId="20" borderId="22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210</xdr:row>
      <xdr:rowOff>0</xdr:rowOff>
    </xdr:from>
    <xdr:to>
      <xdr:col>11</xdr:col>
      <xdr:colOff>123825</xdr:colOff>
      <xdr:row>224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45016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B11" sqref="B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45016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5" t="s">
        <v>16</v>
      </c>
      <c r="B9" s="387" t="s">
        <v>17</v>
      </c>
      <c r="C9" s="387" t="s">
        <v>18</v>
      </c>
      <c r="D9" s="387" t="s">
        <v>19</v>
      </c>
      <c r="E9" s="23" t="s">
        <v>20</v>
      </c>
      <c r="F9" s="23" t="s">
        <v>21</v>
      </c>
      <c r="G9" s="382" t="s">
        <v>22</v>
      </c>
      <c r="H9" s="383"/>
      <c r="I9" s="384"/>
      <c r="J9" s="382" t="s">
        <v>23</v>
      </c>
      <c r="K9" s="383"/>
      <c r="L9" s="384"/>
      <c r="M9" s="23"/>
      <c r="N9" s="24"/>
      <c r="O9" s="24"/>
      <c r="P9" s="24"/>
    </row>
    <row r="10" spans="1:16" ht="59.25" customHeight="1">
      <c r="A10" s="386"/>
      <c r="B10" s="388"/>
      <c r="C10" s="388"/>
      <c r="D10" s="38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17213.099999999999</v>
      </c>
      <c r="F11" s="32">
        <v>17168.033333333333</v>
      </c>
      <c r="G11" s="33">
        <v>17097.066666666666</v>
      </c>
      <c r="H11" s="33">
        <v>16981.033333333333</v>
      </c>
      <c r="I11" s="33">
        <v>16910.066666666666</v>
      </c>
      <c r="J11" s="33">
        <v>17284.066666666666</v>
      </c>
      <c r="K11" s="33">
        <v>17355.033333333333</v>
      </c>
      <c r="L11" s="33">
        <v>17471.066666666666</v>
      </c>
      <c r="M11" s="34">
        <v>17239</v>
      </c>
      <c r="N11" s="34">
        <v>17052</v>
      </c>
      <c r="O11" s="35">
        <v>13605200</v>
      </c>
      <c r="P11" s="36">
        <v>-0.17885639100467149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40221.599999999999</v>
      </c>
      <c r="F12" s="37">
        <v>40134.166666666664</v>
      </c>
      <c r="G12" s="38">
        <v>39957.283333333326</v>
      </c>
      <c r="H12" s="38">
        <v>39692.96666666666</v>
      </c>
      <c r="I12" s="38">
        <v>39516.083333333321</v>
      </c>
      <c r="J12" s="38">
        <v>40398.48333333333</v>
      </c>
      <c r="K12" s="38">
        <v>40575.366666666676</v>
      </c>
      <c r="L12" s="38">
        <v>40839.683333333334</v>
      </c>
      <c r="M12" s="28">
        <v>40311.050000000003</v>
      </c>
      <c r="N12" s="28">
        <v>39869.85</v>
      </c>
      <c r="O12" s="39">
        <v>5050200</v>
      </c>
      <c r="P12" s="40">
        <v>-0.12303123968951325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17931.05</v>
      </c>
      <c r="F13" s="37">
        <v>17900.95</v>
      </c>
      <c r="G13" s="38">
        <v>17836.900000000001</v>
      </c>
      <c r="H13" s="38">
        <v>17742.75</v>
      </c>
      <c r="I13" s="38">
        <v>17678.7</v>
      </c>
      <c r="J13" s="38">
        <v>17995.100000000002</v>
      </c>
      <c r="K13" s="38">
        <v>18059.149999999998</v>
      </c>
      <c r="L13" s="38">
        <v>18153.300000000003</v>
      </c>
      <c r="M13" s="28">
        <v>17965</v>
      </c>
      <c r="N13" s="28">
        <v>17806.8</v>
      </c>
      <c r="O13" s="39">
        <v>17400</v>
      </c>
      <c r="P13" s="40">
        <v>0.24641833810888253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7045.15</v>
      </c>
      <c r="F14" s="37">
        <v>2348.3833333333332</v>
      </c>
      <c r="G14" s="38">
        <v>4696.7666666666664</v>
      </c>
      <c r="H14" s="38">
        <v>2348.3833333333332</v>
      </c>
      <c r="I14" s="38">
        <v>4696.7666666666664</v>
      </c>
      <c r="J14" s="38">
        <v>4696.7666666666664</v>
      </c>
      <c r="K14" s="38">
        <v>2348.3833333333332</v>
      </c>
      <c r="L14" s="38">
        <v>4696.7666666666664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514.04999999999995</v>
      </c>
      <c r="F15" s="37">
        <v>508.31666666666661</v>
      </c>
      <c r="G15" s="38">
        <v>496.73333333333323</v>
      </c>
      <c r="H15" s="38">
        <v>479.41666666666663</v>
      </c>
      <c r="I15" s="38">
        <v>467.83333333333326</v>
      </c>
      <c r="J15" s="38">
        <v>525.63333333333321</v>
      </c>
      <c r="K15" s="38">
        <v>537.2166666666667</v>
      </c>
      <c r="L15" s="38">
        <v>554.53333333333319</v>
      </c>
      <c r="M15" s="28">
        <v>519.9</v>
      </c>
      <c r="N15" s="28">
        <v>491</v>
      </c>
      <c r="O15" s="39">
        <v>3756150</v>
      </c>
      <c r="P15" s="40">
        <v>-0.12199483409497318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3382.9</v>
      </c>
      <c r="F16" s="37">
        <v>3378.3666666666668</v>
      </c>
      <c r="G16" s="38">
        <v>3334.8833333333337</v>
      </c>
      <c r="H16" s="38">
        <v>3286.8666666666668</v>
      </c>
      <c r="I16" s="38">
        <v>3243.3833333333337</v>
      </c>
      <c r="J16" s="38">
        <v>3426.3833333333337</v>
      </c>
      <c r="K16" s="38">
        <v>3469.8666666666672</v>
      </c>
      <c r="L16" s="38">
        <v>3517.8833333333337</v>
      </c>
      <c r="M16" s="28">
        <v>3421.85</v>
      </c>
      <c r="N16" s="28">
        <v>3330.35</v>
      </c>
      <c r="O16" s="39">
        <v>1468500</v>
      </c>
      <c r="P16" s="40">
        <v>-7.4231678486997632E-2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21990.2</v>
      </c>
      <c r="F17" s="37">
        <v>21961.733333333334</v>
      </c>
      <c r="G17" s="38">
        <v>21853.466666666667</v>
      </c>
      <c r="H17" s="38">
        <v>21716.733333333334</v>
      </c>
      <c r="I17" s="38">
        <v>21608.466666666667</v>
      </c>
      <c r="J17" s="38">
        <v>22098.466666666667</v>
      </c>
      <c r="K17" s="38">
        <v>22206.733333333337</v>
      </c>
      <c r="L17" s="38">
        <v>22343.466666666667</v>
      </c>
      <c r="M17" s="28">
        <v>22070</v>
      </c>
      <c r="N17" s="28">
        <v>21825</v>
      </c>
      <c r="O17" s="39">
        <v>42560</v>
      </c>
      <c r="P17" s="40">
        <v>-7.5586446568201571E-2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154.55000000000001</v>
      </c>
      <c r="F18" s="37">
        <v>152.43333333333334</v>
      </c>
      <c r="G18" s="38">
        <v>149.81666666666666</v>
      </c>
      <c r="H18" s="38">
        <v>145.08333333333331</v>
      </c>
      <c r="I18" s="38">
        <v>142.46666666666664</v>
      </c>
      <c r="J18" s="38">
        <v>157.16666666666669</v>
      </c>
      <c r="K18" s="38">
        <v>159.78333333333336</v>
      </c>
      <c r="L18" s="38">
        <v>164.51666666666671</v>
      </c>
      <c r="M18" s="28">
        <v>155.05000000000001</v>
      </c>
      <c r="N18" s="28">
        <v>147.69999999999999</v>
      </c>
      <c r="O18" s="39">
        <v>29365200</v>
      </c>
      <c r="P18" s="40">
        <v>-7.3910081743869205E-2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213.05</v>
      </c>
      <c r="F19" s="37">
        <v>211.88333333333333</v>
      </c>
      <c r="G19" s="38">
        <v>209.81666666666666</v>
      </c>
      <c r="H19" s="38">
        <v>206.58333333333334</v>
      </c>
      <c r="I19" s="38">
        <v>204.51666666666668</v>
      </c>
      <c r="J19" s="38">
        <v>215.11666666666665</v>
      </c>
      <c r="K19" s="38">
        <v>217.18333333333331</v>
      </c>
      <c r="L19" s="38">
        <v>220.41666666666663</v>
      </c>
      <c r="M19" s="28">
        <v>213.95</v>
      </c>
      <c r="N19" s="28">
        <v>208.65</v>
      </c>
      <c r="O19" s="39">
        <v>21806200</v>
      </c>
      <c r="P19" s="40">
        <v>-9.3199264785382208E-2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1641.4</v>
      </c>
      <c r="F20" s="37">
        <v>1640.0999999999997</v>
      </c>
      <c r="G20" s="38">
        <v>1616.8999999999994</v>
      </c>
      <c r="H20" s="38">
        <v>1592.3999999999996</v>
      </c>
      <c r="I20" s="38">
        <v>1569.1999999999994</v>
      </c>
      <c r="J20" s="38">
        <v>1664.5999999999995</v>
      </c>
      <c r="K20" s="38">
        <v>1687.7999999999997</v>
      </c>
      <c r="L20" s="38">
        <v>1712.2999999999995</v>
      </c>
      <c r="M20" s="28">
        <v>1663.3</v>
      </c>
      <c r="N20" s="28">
        <v>1615.6</v>
      </c>
      <c r="O20" s="39">
        <v>4876250</v>
      </c>
      <c r="P20" s="40">
        <v>-1.5147689977278465E-2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1752.55</v>
      </c>
      <c r="F21" s="37">
        <v>1704.7</v>
      </c>
      <c r="G21" s="38">
        <v>1646.8500000000001</v>
      </c>
      <c r="H21" s="38">
        <v>1541.15</v>
      </c>
      <c r="I21" s="38">
        <v>1483.3000000000002</v>
      </c>
      <c r="J21" s="38">
        <v>1810.4</v>
      </c>
      <c r="K21" s="38">
        <v>1868.25</v>
      </c>
      <c r="L21" s="38">
        <v>1973.95</v>
      </c>
      <c r="M21" s="28">
        <v>1762.55</v>
      </c>
      <c r="N21" s="28">
        <v>1599</v>
      </c>
      <c r="O21" s="39">
        <v>14579750</v>
      </c>
      <c r="P21" s="40">
        <v>-8.9647528956323566E-2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640.4</v>
      </c>
      <c r="F22" s="37">
        <v>627.5</v>
      </c>
      <c r="G22" s="38">
        <v>610.75</v>
      </c>
      <c r="H22" s="38">
        <v>581.1</v>
      </c>
      <c r="I22" s="38">
        <v>564.35</v>
      </c>
      <c r="J22" s="38">
        <v>657.15</v>
      </c>
      <c r="K22" s="38">
        <v>673.9</v>
      </c>
      <c r="L22" s="38">
        <v>703.55</v>
      </c>
      <c r="M22" s="28">
        <v>644.25</v>
      </c>
      <c r="N22" s="28">
        <v>597.85</v>
      </c>
      <c r="O22" s="39">
        <v>43023750</v>
      </c>
      <c r="P22" s="40">
        <v>9.2077291620395338E-2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3321.3</v>
      </c>
      <c r="F23" s="37">
        <v>3303.8333333333335</v>
      </c>
      <c r="G23" s="38">
        <v>3275.7666666666669</v>
      </c>
      <c r="H23" s="38">
        <v>3230.2333333333336</v>
      </c>
      <c r="I23" s="38">
        <v>3202.166666666667</v>
      </c>
      <c r="J23" s="38">
        <v>3349.3666666666668</v>
      </c>
      <c r="K23" s="38">
        <v>3377.4333333333334</v>
      </c>
      <c r="L23" s="38">
        <v>3422.9666666666667</v>
      </c>
      <c r="M23" s="28">
        <v>3331.9</v>
      </c>
      <c r="N23" s="28">
        <v>3258.3</v>
      </c>
      <c r="O23" s="39">
        <v>436600</v>
      </c>
      <c r="P23" s="40">
        <v>-8.9658048373644703E-2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367.25</v>
      </c>
      <c r="F24" s="37">
        <v>366.2833333333333</v>
      </c>
      <c r="G24" s="38">
        <v>362.06666666666661</v>
      </c>
      <c r="H24" s="38">
        <v>356.88333333333333</v>
      </c>
      <c r="I24" s="38">
        <v>352.66666666666663</v>
      </c>
      <c r="J24" s="38">
        <v>371.46666666666658</v>
      </c>
      <c r="K24" s="38">
        <v>375.68333333333328</v>
      </c>
      <c r="L24" s="38">
        <v>380.86666666666656</v>
      </c>
      <c r="M24" s="28">
        <v>370.5</v>
      </c>
      <c r="N24" s="28">
        <v>361.1</v>
      </c>
      <c r="O24" s="39">
        <v>57875400</v>
      </c>
      <c r="P24" s="40">
        <v>-2.6757877531252836E-2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4403.3999999999996</v>
      </c>
      <c r="F25" s="37">
        <v>4386.05</v>
      </c>
      <c r="G25" s="38">
        <v>4352.4500000000007</v>
      </c>
      <c r="H25" s="38">
        <v>4301.5000000000009</v>
      </c>
      <c r="I25" s="38">
        <v>4267.9000000000015</v>
      </c>
      <c r="J25" s="38">
        <v>4437</v>
      </c>
      <c r="K25" s="38">
        <v>4470.6000000000004</v>
      </c>
      <c r="L25" s="38">
        <v>4521.5499999999993</v>
      </c>
      <c r="M25" s="28">
        <v>4419.6499999999996</v>
      </c>
      <c r="N25" s="28">
        <v>4335.1000000000004</v>
      </c>
      <c r="O25" s="39">
        <v>1247000</v>
      </c>
      <c r="P25" s="40">
        <v>-9.825544608153304E-2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313.25</v>
      </c>
      <c r="F26" s="37">
        <v>311.91666666666669</v>
      </c>
      <c r="G26" s="38">
        <v>309.28333333333336</v>
      </c>
      <c r="H26" s="38">
        <v>305.31666666666666</v>
      </c>
      <c r="I26" s="38">
        <v>302.68333333333334</v>
      </c>
      <c r="J26" s="38">
        <v>315.88333333333338</v>
      </c>
      <c r="K26" s="38">
        <v>318.51666666666671</v>
      </c>
      <c r="L26" s="38">
        <v>322.48333333333341</v>
      </c>
      <c r="M26" s="28">
        <v>314.55</v>
      </c>
      <c r="N26" s="28">
        <v>307.95</v>
      </c>
      <c r="O26" s="39">
        <v>12337500</v>
      </c>
      <c r="P26" s="40">
        <v>-0.14875633904853899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137.69999999999999</v>
      </c>
      <c r="F27" s="37">
        <v>137.01666666666665</v>
      </c>
      <c r="G27" s="38">
        <v>136.0333333333333</v>
      </c>
      <c r="H27" s="38">
        <v>134.36666666666665</v>
      </c>
      <c r="I27" s="38">
        <v>133.3833333333333</v>
      </c>
      <c r="J27" s="38">
        <v>138.68333333333331</v>
      </c>
      <c r="K27" s="38">
        <v>139.66666666666666</v>
      </c>
      <c r="L27" s="38">
        <v>141.33333333333331</v>
      </c>
      <c r="M27" s="28">
        <v>138</v>
      </c>
      <c r="N27" s="28">
        <v>135.35</v>
      </c>
      <c r="O27" s="39">
        <v>52535000</v>
      </c>
      <c r="P27" s="40">
        <v>-0.18208002491047798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2790.25</v>
      </c>
      <c r="F28" s="37">
        <v>2794.1666666666665</v>
      </c>
      <c r="G28" s="38">
        <v>2772.7833333333328</v>
      </c>
      <c r="H28" s="38">
        <v>2755.3166666666662</v>
      </c>
      <c r="I28" s="38">
        <v>2733.9333333333325</v>
      </c>
      <c r="J28" s="38">
        <v>2811.6333333333332</v>
      </c>
      <c r="K28" s="38">
        <v>2833.0166666666673</v>
      </c>
      <c r="L28" s="38">
        <v>2850.4833333333336</v>
      </c>
      <c r="M28" s="28">
        <v>2815.55</v>
      </c>
      <c r="N28" s="28">
        <v>2776.7</v>
      </c>
      <c r="O28" s="39">
        <v>6016600</v>
      </c>
      <c r="P28" s="40">
        <v>-2.9549340301300041E-2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1350.55</v>
      </c>
      <c r="F29" s="37">
        <v>1339.9666666666667</v>
      </c>
      <c r="G29" s="38">
        <v>1323.9833333333333</v>
      </c>
      <c r="H29" s="38">
        <v>1297.4166666666667</v>
      </c>
      <c r="I29" s="38">
        <v>1281.4333333333334</v>
      </c>
      <c r="J29" s="38">
        <v>1366.5333333333333</v>
      </c>
      <c r="K29" s="38">
        <v>1382.5166666666669</v>
      </c>
      <c r="L29" s="38">
        <v>1409.0833333333333</v>
      </c>
      <c r="M29" s="28">
        <v>1355.95</v>
      </c>
      <c r="N29" s="28">
        <v>1313.4</v>
      </c>
      <c r="O29" s="39">
        <v>1960514</v>
      </c>
      <c r="P29" s="40">
        <v>-5.4345901929545054E-2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7005.4</v>
      </c>
      <c r="F30" s="37">
        <v>6989.3</v>
      </c>
      <c r="G30" s="38">
        <v>6954.6</v>
      </c>
      <c r="H30" s="38">
        <v>6903.8</v>
      </c>
      <c r="I30" s="38">
        <v>6869.1</v>
      </c>
      <c r="J30" s="38">
        <v>7040.1</v>
      </c>
      <c r="K30" s="38">
        <v>7074.7999999999993</v>
      </c>
      <c r="L30" s="38">
        <v>7125.6</v>
      </c>
      <c r="M30" s="28">
        <v>7024</v>
      </c>
      <c r="N30" s="28">
        <v>6938.5</v>
      </c>
      <c r="O30" s="39">
        <v>131175</v>
      </c>
      <c r="P30" s="40">
        <v>-0.22507753655294638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563.54999999999995</v>
      </c>
      <c r="F31" s="37">
        <v>561.73333333333335</v>
      </c>
      <c r="G31" s="38">
        <v>555.51666666666665</v>
      </c>
      <c r="H31" s="38">
        <v>547.48333333333335</v>
      </c>
      <c r="I31" s="38">
        <v>541.26666666666665</v>
      </c>
      <c r="J31" s="38">
        <v>569.76666666666665</v>
      </c>
      <c r="K31" s="38">
        <v>575.98333333333335</v>
      </c>
      <c r="L31" s="38">
        <v>584.01666666666665</v>
      </c>
      <c r="M31" s="28">
        <v>567.95000000000005</v>
      </c>
      <c r="N31" s="28">
        <v>553.70000000000005</v>
      </c>
      <c r="O31" s="39">
        <v>12526000</v>
      </c>
      <c r="P31" s="40">
        <v>-5.1348076340502875E-2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513.65</v>
      </c>
      <c r="F32" s="37">
        <v>512.9666666666667</v>
      </c>
      <c r="G32" s="38">
        <v>508.93333333333339</v>
      </c>
      <c r="H32" s="38">
        <v>504.2166666666667</v>
      </c>
      <c r="I32" s="38">
        <v>500.18333333333339</v>
      </c>
      <c r="J32" s="38">
        <v>517.68333333333339</v>
      </c>
      <c r="K32" s="38">
        <v>521.7166666666667</v>
      </c>
      <c r="L32" s="38">
        <v>526.43333333333339</v>
      </c>
      <c r="M32" s="28">
        <v>517</v>
      </c>
      <c r="N32" s="28">
        <v>508.25</v>
      </c>
      <c r="O32" s="39">
        <v>12238000</v>
      </c>
      <c r="P32" s="40">
        <v>-6.6300450141145953E-2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848.55</v>
      </c>
      <c r="F33" s="37">
        <v>846</v>
      </c>
      <c r="G33" s="38">
        <v>839.65</v>
      </c>
      <c r="H33" s="38">
        <v>830.75</v>
      </c>
      <c r="I33" s="38">
        <v>824.4</v>
      </c>
      <c r="J33" s="38">
        <v>854.9</v>
      </c>
      <c r="K33" s="38">
        <v>861.24999999999989</v>
      </c>
      <c r="L33" s="38">
        <v>870.15</v>
      </c>
      <c r="M33" s="28">
        <v>852.35</v>
      </c>
      <c r="N33" s="28">
        <v>837.1</v>
      </c>
      <c r="O33" s="39">
        <v>50289600</v>
      </c>
      <c r="P33" s="40">
        <v>-2.7588927303524607E-2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3873.65</v>
      </c>
      <c r="F34" s="37">
        <v>3858.1666666666665</v>
      </c>
      <c r="G34" s="38">
        <v>3833.583333333333</v>
      </c>
      <c r="H34" s="38">
        <v>3793.5166666666664</v>
      </c>
      <c r="I34" s="38">
        <v>3768.9333333333329</v>
      </c>
      <c r="J34" s="38">
        <v>3898.2333333333331</v>
      </c>
      <c r="K34" s="38">
        <v>3922.8166666666662</v>
      </c>
      <c r="L34" s="38">
        <v>3962.8833333333332</v>
      </c>
      <c r="M34" s="28">
        <v>3882.75</v>
      </c>
      <c r="N34" s="28">
        <v>3818.1</v>
      </c>
      <c r="O34" s="39">
        <v>1327250</v>
      </c>
      <c r="P34" s="40">
        <v>-6.2842012356575466E-2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1253.8499999999999</v>
      </c>
      <c r="F35" s="37">
        <v>1248.7333333333333</v>
      </c>
      <c r="G35" s="38">
        <v>1238.5666666666666</v>
      </c>
      <c r="H35" s="38">
        <v>1223.2833333333333</v>
      </c>
      <c r="I35" s="38">
        <v>1213.1166666666666</v>
      </c>
      <c r="J35" s="38">
        <v>1264.0166666666667</v>
      </c>
      <c r="K35" s="38">
        <v>1274.1833333333332</v>
      </c>
      <c r="L35" s="38">
        <v>1289.4666666666667</v>
      </c>
      <c r="M35" s="28">
        <v>1258.9000000000001</v>
      </c>
      <c r="N35" s="28">
        <v>1233.45</v>
      </c>
      <c r="O35" s="39">
        <v>10015500</v>
      </c>
      <c r="P35" s="40">
        <v>-6.1735912689118926E-2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5672.1</v>
      </c>
      <c r="F36" s="37">
        <v>5651.8666666666659</v>
      </c>
      <c r="G36" s="38">
        <v>5611.7333333333318</v>
      </c>
      <c r="H36" s="38">
        <v>5551.3666666666659</v>
      </c>
      <c r="I36" s="38">
        <v>5511.2333333333318</v>
      </c>
      <c r="J36" s="38">
        <v>5712.2333333333318</v>
      </c>
      <c r="K36" s="38">
        <v>5752.366666666665</v>
      </c>
      <c r="L36" s="38">
        <v>5812.7333333333318</v>
      </c>
      <c r="M36" s="28">
        <v>5692</v>
      </c>
      <c r="N36" s="28">
        <v>5591.5</v>
      </c>
      <c r="O36" s="39">
        <v>5296750</v>
      </c>
      <c r="P36" s="40">
        <v>-7.5691475438443415E-2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1975</v>
      </c>
      <c r="F37" s="37">
        <v>1973.75</v>
      </c>
      <c r="G37" s="38">
        <v>1964.75</v>
      </c>
      <c r="H37" s="38">
        <v>1954.5</v>
      </c>
      <c r="I37" s="38">
        <v>1945.5</v>
      </c>
      <c r="J37" s="38">
        <v>1984</v>
      </c>
      <c r="K37" s="38">
        <v>1993</v>
      </c>
      <c r="L37" s="38">
        <v>2003.25</v>
      </c>
      <c r="M37" s="28">
        <v>1982.75</v>
      </c>
      <c r="N37" s="28">
        <v>1963.5</v>
      </c>
      <c r="O37" s="39">
        <v>1511100</v>
      </c>
      <c r="P37" s="40">
        <v>-6.0611712047743377E-2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377.8</v>
      </c>
      <c r="F38" s="37">
        <v>373.23333333333335</v>
      </c>
      <c r="G38" s="38">
        <v>367.11666666666667</v>
      </c>
      <c r="H38" s="38">
        <v>356.43333333333334</v>
      </c>
      <c r="I38" s="38">
        <v>350.31666666666666</v>
      </c>
      <c r="J38" s="38">
        <v>383.91666666666669</v>
      </c>
      <c r="K38" s="38">
        <v>390.03333333333336</v>
      </c>
      <c r="L38" s="38">
        <v>400.7166666666667</v>
      </c>
      <c r="M38" s="28">
        <v>379.35</v>
      </c>
      <c r="N38" s="28">
        <v>362.55</v>
      </c>
      <c r="O38" s="39">
        <v>5473600</v>
      </c>
      <c r="P38" s="40">
        <v>-5.3141433711597012E-2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191.9</v>
      </c>
      <c r="F39" s="37">
        <v>190.75</v>
      </c>
      <c r="G39" s="38">
        <v>187.8</v>
      </c>
      <c r="H39" s="38">
        <v>183.70000000000002</v>
      </c>
      <c r="I39" s="38">
        <v>180.75000000000003</v>
      </c>
      <c r="J39" s="38">
        <v>194.85</v>
      </c>
      <c r="K39" s="38">
        <v>197.79999999999998</v>
      </c>
      <c r="L39" s="38">
        <v>201.89999999999998</v>
      </c>
      <c r="M39" s="28">
        <v>193.7</v>
      </c>
      <c r="N39" s="28">
        <v>186.65</v>
      </c>
      <c r="O39" s="39">
        <v>49093200</v>
      </c>
      <c r="P39" s="40">
        <v>1.9245861205575695E-2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166</v>
      </c>
      <c r="F40" s="37">
        <v>164.48333333333335</v>
      </c>
      <c r="G40" s="38">
        <v>162.6166666666667</v>
      </c>
      <c r="H40" s="38">
        <v>159.23333333333335</v>
      </c>
      <c r="I40" s="38">
        <v>157.3666666666667</v>
      </c>
      <c r="J40" s="38">
        <v>167.8666666666667</v>
      </c>
      <c r="K40" s="38">
        <v>169.73333333333338</v>
      </c>
      <c r="L40" s="38">
        <v>173.1166666666667</v>
      </c>
      <c r="M40" s="28">
        <v>166.35</v>
      </c>
      <c r="N40" s="28">
        <v>161.1</v>
      </c>
      <c r="O40" s="39">
        <v>85474350</v>
      </c>
      <c r="P40" s="40">
        <v>-4.7025828332898513E-2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1414.6</v>
      </c>
      <c r="F41" s="37">
        <v>1407.8833333333332</v>
      </c>
      <c r="G41" s="38">
        <v>1397.7666666666664</v>
      </c>
      <c r="H41" s="38">
        <v>1380.9333333333332</v>
      </c>
      <c r="I41" s="38">
        <v>1370.8166666666664</v>
      </c>
      <c r="J41" s="38">
        <v>1424.7166666666665</v>
      </c>
      <c r="K41" s="38">
        <v>1434.8333333333333</v>
      </c>
      <c r="L41" s="38">
        <v>1451.6666666666665</v>
      </c>
      <c r="M41" s="28">
        <v>1418</v>
      </c>
      <c r="N41" s="28">
        <v>1391.05</v>
      </c>
      <c r="O41" s="39">
        <v>2387825</v>
      </c>
      <c r="P41" s="40">
        <v>-8.6192380551462847E-2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92.1</v>
      </c>
      <c r="F42" s="37">
        <v>91.683333333333337</v>
      </c>
      <c r="G42" s="38">
        <v>90.966666666666669</v>
      </c>
      <c r="H42" s="38">
        <v>89.833333333333329</v>
      </c>
      <c r="I42" s="38">
        <v>89.11666666666666</v>
      </c>
      <c r="J42" s="38">
        <v>92.816666666666677</v>
      </c>
      <c r="K42" s="38">
        <v>93.533333333333346</v>
      </c>
      <c r="L42" s="38">
        <v>94.666666666666686</v>
      </c>
      <c r="M42" s="28">
        <v>92.4</v>
      </c>
      <c r="N42" s="28">
        <v>90.55</v>
      </c>
      <c r="O42" s="39">
        <v>96375600</v>
      </c>
      <c r="P42" s="40">
        <v>-7.6317945916416274E-2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573.45000000000005</v>
      </c>
      <c r="F43" s="37">
        <v>574.93333333333339</v>
      </c>
      <c r="G43" s="38">
        <v>570.66666666666674</v>
      </c>
      <c r="H43" s="38">
        <v>567.88333333333333</v>
      </c>
      <c r="I43" s="38">
        <v>563.61666666666667</v>
      </c>
      <c r="J43" s="38">
        <v>577.71666666666681</v>
      </c>
      <c r="K43" s="38">
        <v>581.98333333333346</v>
      </c>
      <c r="L43" s="38">
        <v>584.76666666666688</v>
      </c>
      <c r="M43" s="28">
        <v>579.20000000000005</v>
      </c>
      <c r="N43" s="28">
        <v>572.15</v>
      </c>
      <c r="O43" s="39">
        <v>7377700</v>
      </c>
      <c r="P43" s="40">
        <v>-1.8583552824114721E-2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763.4</v>
      </c>
      <c r="F44" s="37">
        <v>760.13333333333333</v>
      </c>
      <c r="G44" s="38">
        <v>754.26666666666665</v>
      </c>
      <c r="H44" s="38">
        <v>745.13333333333333</v>
      </c>
      <c r="I44" s="38">
        <v>739.26666666666665</v>
      </c>
      <c r="J44" s="38">
        <v>769.26666666666665</v>
      </c>
      <c r="K44" s="38">
        <v>775.13333333333321</v>
      </c>
      <c r="L44" s="38">
        <v>784.26666666666665</v>
      </c>
      <c r="M44" s="28">
        <v>766</v>
      </c>
      <c r="N44" s="28">
        <v>751</v>
      </c>
      <c r="O44" s="39">
        <v>6858000</v>
      </c>
      <c r="P44" s="40">
        <v>-0.17789498921122032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750</v>
      </c>
      <c r="F45" s="37">
        <v>750.94999999999993</v>
      </c>
      <c r="G45" s="38">
        <v>742.34999999999991</v>
      </c>
      <c r="H45" s="38">
        <v>734.69999999999993</v>
      </c>
      <c r="I45" s="38">
        <v>726.09999999999991</v>
      </c>
      <c r="J45" s="38">
        <v>758.59999999999991</v>
      </c>
      <c r="K45" s="38">
        <v>767.2</v>
      </c>
      <c r="L45" s="38">
        <v>774.84999999999991</v>
      </c>
      <c r="M45" s="28">
        <v>759.55</v>
      </c>
      <c r="N45" s="28">
        <v>743.3</v>
      </c>
      <c r="O45" s="39">
        <v>36852400</v>
      </c>
      <c r="P45" s="40">
        <v>-7.9449454200284764E-2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70.95</v>
      </c>
      <c r="F46" s="37">
        <v>71.016666666666666</v>
      </c>
      <c r="G46" s="38">
        <v>70.283333333333331</v>
      </c>
      <c r="H46" s="38">
        <v>69.61666666666666</v>
      </c>
      <c r="I46" s="38">
        <v>68.883333333333326</v>
      </c>
      <c r="J46" s="38">
        <v>71.683333333333337</v>
      </c>
      <c r="K46" s="38">
        <v>72.416666666666657</v>
      </c>
      <c r="L46" s="38">
        <v>73.083333333333343</v>
      </c>
      <c r="M46" s="28">
        <v>71.75</v>
      </c>
      <c r="N46" s="28">
        <v>70.349999999999994</v>
      </c>
      <c r="O46" s="39">
        <v>75778500</v>
      </c>
      <c r="P46" s="40">
        <v>-1.136986301369863E-2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203.35</v>
      </c>
      <c r="F47" s="37">
        <v>203.11666666666667</v>
      </c>
      <c r="G47" s="38">
        <v>201.23333333333335</v>
      </c>
      <c r="H47" s="38">
        <v>199.11666666666667</v>
      </c>
      <c r="I47" s="38">
        <v>197.23333333333335</v>
      </c>
      <c r="J47" s="38">
        <v>205.23333333333335</v>
      </c>
      <c r="K47" s="38">
        <v>207.11666666666667</v>
      </c>
      <c r="L47" s="38">
        <v>209.23333333333335</v>
      </c>
      <c r="M47" s="28">
        <v>205</v>
      </c>
      <c r="N47" s="28">
        <v>201</v>
      </c>
      <c r="O47" s="39">
        <v>33352300</v>
      </c>
      <c r="P47" s="40">
        <v>-7.9243126547717313E-2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18852.900000000001</v>
      </c>
      <c r="F48" s="37">
        <v>18718.850000000002</v>
      </c>
      <c r="G48" s="38">
        <v>18549.050000000003</v>
      </c>
      <c r="H48" s="38">
        <v>18245.2</v>
      </c>
      <c r="I48" s="38">
        <v>18075.400000000001</v>
      </c>
      <c r="J48" s="38">
        <v>19022.700000000004</v>
      </c>
      <c r="K48" s="38">
        <v>19192.5</v>
      </c>
      <c r="L48" s="38">
        <v>19496.350000000006</v>
      </c>
      <c r="M48" s="28">
        <v>18888.650000000001</v>
      </c>
      <c r="N48" s="28">
        <v>18415</v>
      </c>
      <c r="O48" s="39">
        <v>129550</v>
      </c>
      <c r="P48" s="40">
        <v>-0.1314113308749581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343.15</v>
      </c>
      <c r="F49" s="37">
        <v>342.31666666666666</v>
      </c>
      <c r="G49" s="38">
        <v>340.13333333333333</v>
      </c>
      <c r="H49" s="38">
        <v>337.11666666666667</v>
      </c>
      <c r="I49" s="38">
        <v>334.93333333333334</v>
      </c>
      <c r="J49" s="38">
        <v>345.33333333333331</v>
      </c>
      <c r="K49" s="38">
        <v>347.51666666666659</v>
      </c>
      <c r="L49" s="38">
        <v>350.5333333333333</v>
      </c>
      <c r="M49" s="28">
        <v>344.5</v>
      </c>
      <c r="N49" s="28">
        <v>339.3</v>
      </c>
      <c r="O49" s="39">
        <v>13642200</v>
      </c>
      <c r="P49" s="40">
        <v>-3.9295221194067691E-2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4252.6000000000004</v>
      </c>
      <c r="F50" s="37">
        <v>4235.6833333333334</v>
      </c>
      <c r="G50" s="38">
        <v>4210.5666666666666</v>
      </c>
      <c r="H50" s="38">
        <v>4168.5333333333328</v>
      </c>
      <c r="I50" s="38">
        <v>4143.4166666666661</v>
      </c>
      <c r="J50" s="38">
        <v>4277.7166666666672</v>
      </c>
      <c r="K50" s="38">
        <v>4302.8333333333339</v>
      </c>
      <c r="L50" s="38">
        <v>4344.8666666666677</v>
      </c>
      <c r="M50" s="28">
        <v>4260.8</v>
      </c>
      <c r="N50" s="28">
        <v>4193.6499999999996</v>
      </c>
      <c r="O50" s="39">
        <v>1212400</v>
      </c>
      <c r="P50" s="40">
        <v>-0.1353587220082727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257.85000000000002</v>
      </c>
      <c r="F51" s="37">
        <v>256.38333333333338</v>
      </c>
      <c r="G51" s="38">
        <v>253.76666666666677</v>
      </c>
      <c r="H51" s="38">
        <v>249.68333333333339</v>
      </c>
      <c r="I51" s="38">
        <v>247.06666666666678</v>
      </c>
      <c r="J51" s="38">
        <v>260.46666666666675</v>
      </c>
      <c r="K51" s="38">
        <v>263.08333333333343</v>
      </c>
      <c r="L51" s="38">
        <v>267.16666666666674</v>
      </c>
      <c r="M51" s="28">
        <v>259</v>
      </c>
      <c r="N51" s="28">
        <v>252.3</v>
      </c>
      <c r="O51" s="39">
        <v>7034000</v>
      </c>
      <c r="P51" s="40">
        <v>-7.714510627131986E-2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283.14999999999998</v>
      </c>
      <c r="F52" s="37">
        <v>281.09999999999997</v>
      </c>
      <c r="G52" s="38">
        <v>278.04999999999995</v>
      </c>
      <c r="H52" s="38">
        <v>272.95</v>
      </c>
      <c r="I52" s="38">
        <v>269.89999999999998</v>
      </c>
      <c r="J52" s="38">
        <v>286.19999999999993</v>
      </c>
      <c r="K52" s="38">
        <v>289.25</v>
      </c>
      <c r="L52" s="38">
        <v>294.34999999999991</v>
      </c>
      <c r="M52" s="28">
        <v>284.14999999999998</v>
      </c>
      <c r="N52" s="28">
        <v>276</v>
      </c>
      <c r="O52" s="39">
        <v>39735900</v>
      </c>
      <c r="P52" s="40">
        <v>-3.9109428049098983E-2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520.15</v>
      </c>
      <c r="F53" s="37">
        <v>521.36666666666667</v>
      </c>
      <c r="G53" s="38">
        <v>514.7833333333333</v>
      </c>
      <c r="H53" s="38">
        <v>509.41666666666663</v>
      </c>
      <c r="I53" s="38">
        <v>502.83333333333326</v>
      </c>
      <c r="J53" s="38">
        <v>526.73333333333335</v>
      </c>
      <c r="K53" s="38">
        <v>533.31666666666661</v>
      </c>
      <c r="L53" s="38">
        <v>538.68333333333339</v>
      </c>
      <c r="M53" s="28">
        <v>527.95000000000005</v>
      </c>
      <c r="N53" s="28">
        <v>516</v>
      </c>
      <c r="O53" s="39">
        <v>3579225</v>
      </c>
      <c r="P53" s="40">
        <v>2.057269947178204E-2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261.45</v>
      </c>
      <c r="F54" s="37">
        <v>257.91666666666669</v>
      </c>
      <c r="G54" s="38">
        <v>253.78333333333336</v>
      </c>
      <c r="H54" s="38">
        <v>246.11666666666667</v>
      </c>
      <c r="I54" s="38">
        <v>241.98333333333335</v>
      </c>
      <c r="J54" s="38">
        <v>265.58333333333337</v>
      </c>
      <c r="K54" s="38">
        <v>269.7166666666667</v>
      </c>
      <c r="L54" s="38">
        <v>277.38333333333338</v>
      </c>
      <c r="M54" s="28">
        <v>262.05</v>
      </c>
      <c r="N54" s="28">
        <v>250.25</v>
      </c>
      <c r="O54" s="39">
        <v>4516500</v>
      </c>
      <c r="P54" s="40">
        <v>-0.10253353204172877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753.45</v>
      </c>
      <c r="F55" s="37">
        <v>748.05000000000007</v>
      </c>
      <c r="G55" s="38">
        <v>740.35000000000014</v>
      </c>
      <c r="H55" s="38">
        <v>727.25000000000011</v>
      </c>
      <c r="I55" s="38">
        <v>719.55000000000018</v>
      </c>
      <c r="J55" s="38">
        <v>761.15000000000009</v>
      </c>
      <c r="K55" s="38">
        <v>768.85000000000014</v>
      </c>
      <c r="L55" s="38">
        <v>781.95</v>
      </c>
      <c r="M55" s="28">
        <v>755.75</v>
      </c>
      <c r="N55" s="28">
        <v>734.95</v>
      </c>
      <c r="O55" s="39">
        <v>9843750</v>
      </c>
      <c r="P55" s="40">
        <v>-4.0920716112531973E-2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895.65</v>
      </c>
      <c r="F56" s="37">
        <v>896.5333333333333</v>
      </c>
      <c r="G56" s="38">
        <v>890.86666666666656</v>
      </c>
      <c r="H56" s="38">
        <v>886.08333333333326</v>
      </c>
      <c r="I56" s="38">
        <v>880.41666666666652</v>
      </c>
      <c r="J56" s="38">
        <v>901.31666666666661</v>
      </c>
      <c r="K56" s="38">
        <v>906.98333333333335</v>
      </c>
      <c r="L56" s="38">
        <v>911.76666666666665</v>
      </c>
      <c r="M56" s="28">
        <v>902.2</v>
      </c>
      <c r="N56" s="28">
        <v>891.75</v>
      </c>
      <c r="O56" s="39">
        <v>12707500</v>
      </c>
      <c r="P56" s="40">
        <v>-0.11116162764264606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213.2</v>
      </c>
      <c r="F57" s="37">
        <v>212.28333333333333</v>
      </c>
      <c r="G57" s="38">
        <v>210.26666666666665</v>
      </c>
      <c r="H57" s="38">
        <v>207.33333333333331</v>
      </c>
      <c r="I57" s="38">
        <v>205.31666666666663</v>
      </c>
      <c r="J57" s="38">
        <v>215.21666666666667</v>
      </c>
      <c r="K57" s="38">
        <v>217.23333333333338</v>
      </c>
      <c r="L57" s="38">
        <v>220.16666666666669</v>
      </c>
      <c r="M57" s="28">
        <v>214.3</v>
      </c>
      <c r="N57" s="28">
        <v>209.35</v>
      </c>
      <c r="O57" s="39">
        <v>42369600</v>
      </c>
      <c r="P57" s="40">
        <v>-5.4722638680659672E-2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3685.85</v>
      </c>
      <c r="F58" s="37">
        <v>3659</v>
      </c>
      <c r="G58" s="38">
        <v>3618</v>
      </c>
      <c r="H58" s="38">
        <v>3550.15</v>
      </c>
      <c r="I58" s="38">
        <v>3509.15</v>
      </c>
      <c r="J58" s="38">
        <v>3726.85</v>
      </c>
      <c r="K58" s="38">
        <v>3767.85</v>
      </c>
      <c r="L58" s="38">
        <v>3835.7</v>
      </c>
      <c r="M58" s="28">
        <v>3700</v>
      </c>
      <c r="N58" s="28">
        <v>3591.15</v>
      </c>
      <c r="O58" s="39">
        <v>574800</v>
      </c>
      <c r="P58" s="40">
        <v>-0.18189581554227155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1494.45</v>
      </c>
      <c r="F59" s="37">
        <v>1496.5166666666667</v>
      </c>
      <c r="G59" s="38">
        <v>1485.4333333333334</v>
      </c>
      <c r="H59" s="38">
        <v>1476.4166666666667</v>
      </c>
      <c r="I59" s="38">
        <v>1465.3333333333335</v>
      </c>
      <c r="J59" s="38">
        <v>1505.5333333333333</v>
      </c>
      <c r="K59" s="38">
        <v>1516.6166666666668</v>
      </c>
      <c r="L59" s="38">
        <v>1525.6333333333332</v>
      </c>
      <c r="M59" s="28">
        <v>1507.6</v>
      </c>
      <c r="N59" s="28">
        <v>1487.5</v>
      </c>
      <c r="O59" s="39">
        <v>1411900</v>
      </c>
      <c r="P59" s="40">
        <v>-0.28841065443640856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575.6</v>
      </c>
      <c r="F60" s="37">
        <v>570.75</v>
      </c>
      <c r="G60" s="38">
        <v>564.15</v>
      </c>
      <c r="H60" s="38">
        <v>552.69999999999993</v>
      </c>
      <c r="I60" s="38">
        <v>546.09999999999991</v>
      </c>
      <c r="J60" s="38">
        <v>582.20000000000005</v>
      </c>
      <c r="K60" s="38">
        <v>588.79999999999995</v>
      </c>
      <c r="L60" s="38">
        <v>600.25000000000011</v>
      </c>
      <c r="M60" s="28">
        <v>577.35</v>
      </c>
      <c r="N60" s="28">
        <v>559.29999999999995</v>
      </c>
      <c r="O60" s="39">
        <v>8336000</v>
      </c>
      <c r="P60" s="40">
        <v>-7.5421472937000883E-2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862.65</v>
      </c>
      <c r="F61" s="37">
        <v>863.26666666666677</v>
      </c>
      <c r="G61" s="38">
        <v>853.03333333333353</v>
      </c>
      <c r="H61" s="38">
        <v>843.41666666666674</v>
      </c>
      <c r="I61" s="38">
        <v>833.18333333333351</v>
      </c>
      <c r="J61" s="38">
        <v>872.88333333333355</v>
      </c>
      <c r="K61" s="38">
        <v>883.1166666666669</v>
      </c>
      <c r="L61" s="38">
        <v>892.73333333333358</v>
      </c>
      <c r="M61" s="28">
        <v>873.5</v>
      </c>
      <c r="N61" s="28">
        <v>853.65</v>
      </c>
      <c r="O61" s="39">
        <v>1346100</v>
      </c>
      <c r="P61" s="40">
        <v>-0.17467811158798283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293.95</v>
      </c>
      <c r="F62" s="37">
        <v>294.91666666666669</v>
      </c>
      <c r="G62" s="38">
        <v>291.53333333333336</v>
      </c>
      <c r="H62" s="38">
        <v>289.11666666666667</v>
      </c>
      <c r="I62" s="38">
        <v>285.73333333333335</v>
      </c>
      <c r="J62" s="38">
        <v>297.33333333333337</v>
      </c>
      <c r="K62" s="38">
        <v>300.7166666666667</v>
      </c>
      <c r="L62" s="38">
        <v>303.13333333333338</v>
      </c>
      <c r="M62" s="28">
        <v>298.3</v>
      </c>
      <c r="N62" s="28">
        <v>292.5</v>
      </c>
      <c r="O62" s="39">
        <v>5607000</v>
      </c>
      <c r="P62" s="40">
        <v>-5.8912386706948643E-2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123.65</v>
      </c>
      <c r="F63" s="37">
        <v>123.05</v>
      </c>
      <c r="G63" s="38">
        <v>122</v>
      </c>
      <c r="H63" s="38">
        <v>120.35000000000001</v>
      </c>
      <c r="I63" s="38">
        <v>119.30000000000001</v>
      </c>
      <c r="J63" s="38">
        <v>124.69999999999999</v>
      </c>
      <c r="K63" s="38">
        <v>125.74999999999997</v>
      </c>
      <c r="L63" s="38">
        <v>127.39999999999998</v>
      </c>
      <c r="M63" s="28">
        <v>124.1</v>
      </c>
      <c r="N63" s="28">
        <v>121.4</v>
      </c>
      <c r="O63" s="39">
        <v>15015000</v>
      </c>
      <c r="P63" s="40">
        <v>-8.1089351285189723E-2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1648.6</v>
      </c>
      <c r="F64" s="37">
        <v>1639.45</v>
      </c>
      <c r="G64" s="38">
        <v>1626.0500000000002</v>
      </c>
      <c r="H64" s="38">
        <v>1603.5000000000002</v>
      </c>
      <c r="I64" s="38">
        <v>1590.1000000000004</v>
      </c>
      <c r="J64" s="38">
        <v>1662</v>
      </c>
      <c r="K64" s="38">
        <v>1675.4</v>
      </c>
      <c r="L64" s="38">
        <v>1697.9499999999998</v>
      </c>
      <c r="M64" s="28">
        <v>1652.85</v>
      </c>
      <c r="N64" s="28">
        <v>1616.9</v>
      </c>
      <c r="O64" s="39">
        <v>2671800</v>
      </c>
      <c r="P64" s="40">
        <v>-0.18992177551391667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538.85</v>
      </c>
      <c r="F65" s="37">
        <v>537.43333333333339</v>
      </c>
      <c r="G65" s="38">
        <v>533.91666666666674</v>
      </c>
      <c r="H65" s="38">
        <v>528.98333333333335</v>
      </c>
      <c r="I65" s="38">
        <v>525.4666666666667</v>
      </c>
      <c r="J65" s="38">
        <v>542.36666666666679</v>
      </c>
      <c r="K65" s="38">
        <v>545.88333333333344</v>
      </c>
      <c r="L65" s="38">
        <v>550.81666666666683</v>
      </c>
      <c r="M65" s="28">
        <v>540.95000000000005</v>
      </c>
      <c r="N65" s="28">
        <v>532.5</v>
      </c>
      <c r="O65" s="39">
        <v>10673750</v>
      </c>
      <c r="P65" s="40">
        <v>-1.6470859249020964E-2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1947</v>
      </c>
      <c r="F66" s="37">
        <v>1924</v>
      </c>
      <c r="G66" s="38">
        <v>1896</v>
      </c>
      <c r="H66" s="38">
        <v>1845</v>
      </c>
      <c r="I66" s="38">
        <v>1817</v>
      </c>
      <c r="J66" s="38">
        <v>1975</v>
      </c>
      <c r="K66" s="38">
        <v>2003</v>
      </c>
      <c r="L66" s="38">
        <v>2054</v>
      </c>
      <c r="M66" s="28">
        <v>1952</v>
      </c>
      <c r="N66" s="28">
        <v>1873</v>
      </c>
      <c r="O66" s="39">
        <v>1764000</v>
      </c>
      <c r="P66" s="40">
        <v>-6.4770487186707974E-3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1799.45</v>
      </c>
      <c r="F67" s="37">
        <v>1798.75</v>
      </c>
      <c r="G67" s="38">
        <v>1784.55</v>
      </c>
      <c r="H67" s="38">
        <v>1769.6499999999999</v>
      </c>
      <c r="I67" s="38">
        <v>1755.4499999999998</v>
      </c>
      <c r="J67" s="38">
        <v>1813.65</v>
      </c>
      <c r="K67" s="38">
        <v>1827.85</v>
      </c>
      <c r="L67" s="38">
        <v>1842.7500000000002</v>
      </c>
      <c r="M67" s="28">
        <v>1812.95</v>
      </c>
      <c r="N67" s="28">
        <v>1783.85</v>
      </c>
      <c r="O67" s="39">
        <v>1590000</v>
      </c>
      <c r="P67" s="40">
        <v>-0.30974603863685696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179.25</v>
      </c>
      <c r="F68" s="37">
        <v>177.9</v>
      </c>
      <c r="G68" s="38">
        <v>175.8</v>
      </c>
      <c r="H68" s="38">
        <v>172.35</v>
      </c>
      <c r="I68" s="38">
        <v>170.25</v>
      </c>
      <c r="J68" s="38">
        <v>181.35000000000002</v>
      </c>
      <c r="K68" s="38">
        <v>183.45</v>
      </c>
      <c r="L68" s="38">
        <v>186.90000000000003</v>
      </c>
      <c r="M68" s="28">
        <v>180</v>
      </c>
      <c r="N68" s="28">
        <v>174.45</v>
      </c>
      <c r="O68" s="39">
        <v>17054800</v>
      </c>
      <c r="P68" s="40">
        <v>-1.6628995802389409E-2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2838.9</v>
      </c>
      <c r="F69" s="37">
        <v>2832.5166666666664</v>
      </c>
      <c r="G69" s="38">
        <v>2818.583333333333</v>
      </c>
      <c r="H69" s="38">
        <v>2798.2666666666664</v>
      </c>
      <c r="I69" s="38">
        <v>2784.333333333333</v>
      </c>
      <c r="J69" s="38">
        <v>2852.833333333333</v>
      </c>
      <c r="K69" s="38">
        <v>2866.7666666666664</v>
      </c>
      <c r="L69" s="38">
        <v>2887.083333333333</v>
      </c>
      <c r="M69" s="28">
        <v>2846.45</v>
      </c>
      <c r="N69" s="28">
        <v>2812.2</v>
      </c>
      <c r="O69" s="39">
        <v>2509650</v>
      </c>
      <c r="P69" s="40">
        <v>-0.17467442778216258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2800.05</v>
      </c>
      <c r="F70" s="37">
        <v>2811.8833333333337</v>
      </c>
      <c r="G70" s="38">
        <v>2758.2166666666672</v>
      </c>
      <c r="H70" s="38">
        <v>2716.3833333333337</v>
      </c>
      <c r="I70" s="38">
        <v>2662.7166666666672</v>
      </c>
      <c r="J70" s="38">
        <v>2853.7166666666672</v>
      </c>
      <c r="K70" s="38">
        <v>2907.3833333333341</v>
      </c>
      <c r="L70" s="38">
        <v>2949.2166666666672</v>
      </c>
      <c r="M70" s="28">
        <v>2865.55</v>
      </c>
      <c r="N70" s="28">
        <v>2770.05</v>
      </c>
      <c r="O70" s="39">
        <v>632000</v>
      </c>
      <c r="P70" s="40">
        <v>5.3688606084708688E-3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355.55</v>
      </c>
      <c r="F71" s="37">
        <v>353.51666666666665</v>
      </c>
      <c r="G71" s="38">
        <v>350.33333333333331</v>
      </c>
      <c r="H71" s="38">
        <v>345.11666666666667</v>
      </c>
      <c r="I71" s="38">
        <v>341.93333333333334</v>
      </c>
      <c r="J71" s="38">
        <v>358.73333333333329</v>
      </c>
      <c r="K71" s="38">
        <v>361.91666666666669</v>
      </c>
      <c r="L71" s="38">
        <v>367.13333333333327</v>
      </c>
      <c r="M71" s="28">
        <v>356.7</v>
      </c>
      <c r="N71" s="28">
        <v>348.3</v>
      </c>
      <c r="O71" s="39">
        <v>43112850</v>
      </c>
      <c r="P71" s="40">
        <v>-1.7192633911515243E-3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4608.05</v>
      </c>
      <c r="F72" s="37">
        <v>4593.05</v>
      </c>
      <c r="G72" s="38">
        <v>4573</v>
      </c>
      <c r="H72" s="38">
        <v>4537.95</v>
      </c>
      <c r="I72" s="38">
        <v>4517.8999999999996</v>
      </c>
      <c r="J72" s="38">
        <v>4628.1000000000004</v>
      </c>
      <c r="K72" s="38">
        <v>4648.1500000000015</v>
      </c>
      <c r="L72" s="38">
        <v>4683.2000000000007</v>
      </c>
      <c r="M72" s="28">
        <v>4613.1000000000004</v>
      </c>
      <c r="N72" s="28">
        <v>4558</v>
      </c>
      <c r="O72" s="39">
        <v>2316250</v>
      </c>
      <c r="P72" s="40">
        <v>-5.0133278654910803E-2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2958.1</v>
      </c>
      <c r="F73" s="37">
        <v>2929.25</v>
      </c>
      <c r="G73" s="38">
        <v>2895.5</v>
      </c>
      <c r="H73" s="38">
        <v>2832.9</v>
      </c>
      <c r="I73" s="38">
        <v>2799.15</v>
      </c>
      <c r="J73" s="38">
        <v>2991.85</v>
      </c>
      <c r="K73" s="38">
        <v>3025.6</v>
      </c>
      <c r="L73" s="38">
        <v>3088.2</v>
      </c>
      <c r="M73" s="28">
        <v>2963</v>
      </c>
      <c r="N73" s="28">
        <v>2866.65</v>
      </c>
      <c r="O73" s="39">
        <v>3190075</v>
      </c>
      <c r="P73" s="40">
        <v>-9.9535664888361977E-2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1872.8</v>
      </c>
      <c r="F74" s="37">
        <v>1860.7</v>
      </c>
      <c r="G74" s="38">
        <v>1842.95</v>
      </c>
      <c r="H74" s="38">
        <v>1813.1</v>
      </c>
      <c r="I74" s="38">
        <v>1795.35</v>
      </c>
      <c r="J74" s="38">
        <v>1890.5500000000002</v>
      </c>
      <c r="K74" s="38">
        <v>1908.3000000000002</v>
      </c>
      <c r="L74" s="38">
        <v>1938.1500000000003</v>
      </c>
      <c r="M74" s="28">
        <v>1878.45</v>
      </c>
      <c r="N74" s="28">
        <v>1830.85</v>
      </c>
      <c r="O74" s="39">
        <v>1274900</v>
      </c>
      <c r="P74" s="40">
        <v>-0.18595258999122036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178.65</v>
      </c>
      <c r="F75" s="37">
        <v>177.35</v>
      </c>
      <c r="G75" s="38">
        <v>175.5</v>
      </c>
      <c r="H75" s="38">
        <v>172.35</v>
      </c>
      <c r="I75" s="38">
        <v>170.5</v>
      </c>
      <c r="J75" s="38">
        <v>180.5</v>
      </c>
      <c r="K75" s="38">
        <v>182.34999999999997</v>
      </c>
      <c r="L75" s="38">
        <v>185.5</v>
      </c>
      <c r="M75" s="28">
        <v>179.2</v>
      </c>
      <c r="N75" s="28">
        <v>174.2</v>
      </c>
      <c r="O75" s="39">
        <v>15933600</v>
      </c>
      <c r="P75" s="40">
        <v>-0.11231448054552748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129.85</v>
      </c>
      <c r="F76" s="37">
        <v>128.91666666666666</v>
      </c>
      <c r="G76" s="38">
        <v>127.38333333333333</v>
      </c>
      <c r="H76" s="38">
        <v>124.91666666666667</v>
      </c>
      <c r="I76" s="38">
        <v>123.38333333333334</v>
      </c>
      <c r="J76" s="38">
        <v>131.38333333333333</v>
      </c>
      <c r="K76" s="38">
        <v>132.91666666666669</v>
      </c>
      <c r="L76" s="38">
        <v>135.3833333333333</v>
      </c>
      <c r="M76" s="28">
        <v>130.44999999999999</v>
      </c>
      <c r="N76" s="28">
        <v>126.45</v>
      </c>
      <c r="O76" s="39">
        <v>55615000</v>
      </c>
      <c r="P76" s="40">
        <v>-0.15478723404255318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 t="e">
        <v>#N/A</v>
      </c>
      <c r="E77" s="37" t="e">
        <v>#N/A</v>
      </c>
      <c r="F77" s="37" t="e">
        <v>#N/A</v>
      </c>
      <c r="G77" s="38" t="e">
        <v>#N/A</v>
      </c>
      <c r="H77" s="38" t="e">
        <v>#N/A</v>
      </c>
      <c r="I77" s="38" t="e">
        <v>#N/A</v>
      </c>
      <c r="J77" s="38" t="e">
        <v>#N/A</v>
      </c>
      <c r="K77" s="38" t="e">
        <v>#N/A</v>
      </c>
      <c r="L77" s="38" t="e">
        <v>#N/A</v>
      </c>
      <c r="M77" s="28" t="e">
        <v>#N/A</v>
      </c>
      <c r="N77" s="28" t="e">
        <v>#N/A</v>
      </c>
      <c r="O77" s="39" t="e">
        <v>#N/A</v>
      </c>
      <c r="P77" s="40" t="e">
        <v>#N/A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45043</v>
      </c>
      <c r="E78" s="37">
        <v>106.35</v>
      </c>
      <c r="F78" s="37">
        <v>105.46666666666665</v>
      </c>
      <c r="G78" s="38">
        <v>103.98333333333331</v>
      </c>
      <c r="H78" s="38">
        <v>101.61666666666665</v>
      </c>
      <c r="I78" s="38">
        <v>100.1333333333333</v>
      </c>
      <c r="J78" s="38">
        <v>107.83333333333331</v>
      </c>
      <c r="K78" s="38">
        <v>109.31666666666666</v>
      </c>
      <c r="L78" s="38">
        <v>111.68333333333332</v>
      </c>
      <c r="M78" s="28">
        <v>106.95</v>
      </c>
      <c r="N78" s="28">
        <v>103.1</v>
      </c>
      <c r="O78" s="39">
        <v>62485350</v>
      </c>
      <c r="P78" s="40">
        <v>-0.24416159380188157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45043</v>
      </c>
      <c r="E79" s="37">
        <v>449.7</v>
      </c>
      <c r="F79" s="37">
        <v>450.93333333333334</v>
      </c>
      <c r="G79" s="38">
        <v>447.16666666666669</v>
      </c>
      <c r="H79" s="38">
        <v>444.63333333333333</v>
      </c>
      <c r="I79" s="38">
        <v>440.86666666666667</v>
      </c>
      <c r="J79" s="38">
        <v>453.4666666666667</v>
      </c>
      <c r="K79" s="38">
        <v>457.23333333333335</v>
      </c>
      <c r="L79" s="38">
        <v>459.76666666666671</v>
      </c>
      <c r="M79" s="28">
        <v>454.7</v>
      </c>
      <c r="N79" s="28">
        <v>448.4</v>
      </c>
      <c r="O79" s="39">
        <v>5420100</v>
      </c>
      <c r="P79" s="40">
        <v>-7.268667824361201E-2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45043</v>
      </c>
      <c r="E80" s="37">
        <v>39.200000000000003</v>
      </c>
      <c r="F80" s="37">
        <v>38.766666666666666</v>
      </c>
      <c r="G80" s="38">
        <v>38.133333333333333</v>
      </c>
      <c r="H80" s="38">
        <v>37.06666666666667</v>
      </c>
      <c r="I80" s="38">
        <v>36.433333333333337</v>
      </c>
      <c r="J80" s="38">
        <v>39.833333333333329</v>
      </c>
      <c r="K80" s="38">
        <v>40.466666666666654</v>
      </c>
      <c r="L80" s="38">
        <v>41.533333333333324</v>
      </c>
      <c r="M80" s="28">
        <v>39.4</v>
      </c>
      <c r="N80" s="28">
        <v>37.700000000000003</v>
      </c>
      <c r="O80" s="39">
        <v>120600000</v>
      </c>
      <c r="P80" s="40">
        <v>-0.25884955752212391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45043</v>
      </c>
      <c r="E81" s="37">
        <v>497.75</v>
      </c>
      <c r="F81" s="37">
        <v>496.13333333333338</v>
      </c>
      <c r="G81" s="38">
        <v>492.01666666666677</v>
      </c>
      <c r="H81" s="38">
        <v>486.28333333333336</v>
      </c>
      <c r="I81" s="38">
        <v>482.16666666666674</v>
      </c>
      <c r="J81" s="38">
        <v>501.86666666666679</v>
      </c>
      <c r="K81" s="38">
        <v>505.98333333333346</v>
      </c>
      <c r="L81" s="38">
        <v>511.71666666666681</v>
      </c>
      <c r="M81" s="28">
        <v>500.25</v>
      </c>
      <c r="N81" s="28">
        <v>490.4</v>
      </c>
      <c r="O81" s="39">
        <v>7715500</v>
      </c>
      <c r="P81" s="40">
        <v>-6.4617809298660359E-2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45043</v>
      </c>
      <c r="E82" s="37">
        <v>972.35</v>
      </c>
      <c r="F82" s="37">
        <v>968.76666666666677</v>
      </c>
      <c r="G82" s="38">
        <v>963.58333333333348</v>
      </c>
      <c r="H82" s="38">
        <v>954.81666666666672</v>
      </c>
      <c r="I82" s="38">
        <v>949.63333333333344</v>
      </c>
      <c r="J82" s="38">
        <v>977.53333333333353</v>
      </c>
      <c r="K82" s="38">
        <v>982.7166666666667</v>
      </c>
      <c r="L82" s="38">
        <v>991.48333333333358</v>
      </c>
      <c r="M82" s="28">
        <v>973.95</v>
      </c>
      <c r="N82" s="28">
        <v>960</v>
      </c>
      <c r="O82" s="39">
        <v>5802000</v>
      </c>
      <c r="P82" s="40">
        <v>-2.1089927450649571E-2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45043</v>
      </c>
      <c r="E83" s="37">
        <v>1030.95</v>
      </c>
      <c r="F83" s="37">
        <v>1026.1499999999999</v>
      </c>
      <c r="G83" s="38">
        <v>1018.0499999999997</v>
      </c>
      <c r="H83" s="38">
        <v>1005.1499999999999</v>
      </c>
      <c r="I83" s="38">
        <v>997.04999999999973</v>
      </c>
      <c r="J83" s="38">
        <v>1039.0499999999997</v>
      </c>
      <c r="K83" s="38">
        <v>1047.1499999999996</v>
      </c>
      <c r="L83" s="38">
        <v>1060.0499999999997</v>
      </c>
      <c r="M83" s="28">
        <v>1034.25</v>
      </c>
      <c r="N83" s="28">
        <v>1013.25</v>
      </c>
      <c r="O83" s="39">
        <v>4540700</v>
      </c>
      <c r="P83" s="40">
        <v>-5.9175766114829165E-2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45043</v>
      </c>
      <c r="E84" s="37">
        <v>275.89999999999998</v>
      </c>
      <c r="F84" s="37">
        <v>274.28333333333336</v>
      </c>
      <c r="G84" s="38">
        <v>271.76666666666671</v>
      </c>
      <c r="H84" s="38">
        <v>267.63333333333333</v>
      </c>
      <c r="I84" s="38">
        <v>265.11666666666667</v>
      </c>
      <c r="J84" s="38">
        <v>278.41666666666674</v>
      </c>
      <c r="K84" s="38">
        <v>280.93333333333339</v>
      </c>
      <c r="L84" s="38">
        <v>285.06666666666678</v>
      </c>
      <c r="M84" s="28">
        <v>276.8</v>
      </c>
      <c r="N84" s="28">
        <v>270.14999999999998</v>
      </c>
      <c r="O84" s="39">
        <v>6458000</v>
      </c>
      <c r="P84" s="40">
        <v>-5.667543090855974E-2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45043</v>
      </c>
      <c r="E85" s="37">
        <v>1647.3</v>
      </c>
      <c r="F85" s="37">
        <v>1640.5333333333335</v>
      </c>
      <c r="G85" s="38">
        <v>1630.0666666666671</v>
      </c>
      <c r="H85" s="38">
        <v>1612.8333333333335</v>
      </c>
      <c r="I85" s="38">
        <v>1602.366666666667</v>
      </c>
      <c r="J85" s="38">
        <v>1657.7666666666671</v>
      </c>
      <c r="K85" s="38">
        <v>1668.2333333333338</v>
      </c>
      <c r="L85" s="38">
        <v>1685.4666666666672</v>
      </c>
      <c r="M85" s="28">
        <v>1651</v>
      </c>
      <c r="N85" s="28">
        <v>1623.3</v>
      </c>
      <c r="O85" s="39">
        <v>10833800</v>
      </c>
      <c r="P85" s="40">
        <v>-2.3504730915785418E-2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45043</v>
      </c>
      <c r="E86" s="37">
        <v>473.75</v>
      </c>
      <c r="F86" s="37">
        <v>473.83333333333331</v>
      </c>
      <c r="G86" s="38">
        <v>469.41666666666663</v>
      </c>
      <c r="H86" s="38">
        <v>465.08333333333331</v>
      </c>
      <c r="I86" s="38">
        <v>460.66666666666663</v>
      </c>
      <c r="J86" s="38">
        <v>478.16666666666663</v>
      </c>
      <c r="K86" s="38">
        <v>482.58333333333326</v>
      </c>
      <c r="L86" s="38">
        <v>486.91666666666663</v>
      </c>
      <c r="M86" s="28">
        <v>478.25</v>
      </c>
      <c r="N86" s="28">
        <v>469.5</v>
      </c>
      <c r="O86" s="39">
        <v>3598750</v>
      </c>
      <c r="P86" s="40">
        <v>-0.12651699029126215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45043</v>
      </c>
      <c r="E87" s="37">
        <v>2717.6</v>
      </c>
      <c r="F87" s="37">
        <v>2694.8333333333335</v>
      </c>
      <c r="G87" s="38">
        <v>2662.7666666666669</v>
      </c>
      <c r="H87" s="38">
        <v>2607.9333333333334</v>
      </c>
      <c r="I87" s="38">
        <v>2575.8666666666668</v>
      </c>
      <c r="J87" s="38">
        <v>2749.666666666667</v>
      </c>
      <c r="K87" s="38">
        <v>2781.7333333333336</v>
      </c>
      <c r="L87" s="38">
        <v>2836.5666666666671</v>
      </c>
      <c r="M87" s="28">
        <v>2726.9</v>
      </c>
      <c r="N87" s="28">
        <v>2640</v>
      </c>
      <c r="O87" s="39">
        <v>2476500</v>
      </c>
      <c r="P87" s="40">
        <v>-0.21664452457771874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45043</v>
      </c>
      <c r="E88" s="37">
        <v>1188.3499999999999</v>
      </c>
      <c r="F88" s="37">
        <v>1174.6833333333334</v>
      </c>
      <c r="G88" s="38">
        <v>1158.4166666666667</v>
      </c>
      <c r="H88" s="38">
        <v>1128.4833333333333</v>
      </c>
      <c r="I88" s="38">
        <v>1112.2166666666667</v>
      </c>
      <c r="J88" s="38">
        <v>1204.6166666666668</v>
      </c>
      <c r="K88" s="38">
        <v>1220.8833333333332</v>
      </c>
      <c r="L88" s="38">
        <v>1250.8166666666668</v>
      </c>
      <c r="M88" s="28">
        <v>1190.95</v>
      </c>
      <c r="N88" s="28">
        <v>1144.75</v>
      </c>
      <c r="O88" s="39">
        <v>3729500</v>
      </c>
      <c r="P88" s="40">
        <v>-0.22156126069714047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45043</v>
      </c>
      <c r="E89" s="37">
        <v>1074</v>
      </c>
      <c r="F89" s="37">
        <v>1066.4833333333333</v>
      </c>
      <c r="G89" s="38">
        <v>1056.0166666666667</v>
      </c>
      <c r="H89" s="38">
        <v>1038.0333333333333</v>
      </c>
      <c r="I89" s="38">
        <v>1027.5666666666666</v>
      </c>
      <c r="J89" s="38">
        <v>1084.4666666666667</v>
      </c>
      <c r="K89" s="38">
        <v>1094.9333333333334</v>
      </c>
      <c r="L89" s="38">
        <v>1112.9166666666667</v>
      </c>
      <c r="M89" s="28">
        <v>1076.95</v>
      </c>
      <c r="N89" s="28">
        <v>1048.5</v>
      </c>
      <c r="O89" s="39">
        <v>10358600</v>
      </c>
      <c r="P89" s="40">
        <v>-0.10828562820126544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45043</v>
      </c>
      <c r="E90" s="37">
        <v>2621.25</v>
      </c>
      <c r="F90" s="37">
        <v>2616.9666666666667</v>
      </c>
      <c r="G90" s="38">
        <v>2604.9333333333334</v>
      </c>
      <c r="H90" s="38">
        <v>2588.6166666666668</v>
      </c>
      <c r="I90" s="38">
        <v>2576.5833333333335</v>
      </c>
      <c r="J90" s="38">
        <v>2633.2833333333333</v>
      </c>
      <c r="K90" s="38">
        <v>2645.3166666666671</v>
      </c>
      <c r="L90" s="38">
        <v>2661.6333333333332</v>
      </c>
      <c r="M90" s="28">
        <v>2629</v>
      </c>
      <c r="N90" s="28">
        <v>2600.65</v>
      </c>
      <c r="O90" s="39">
        <v>22038000</v>
      </c>
      <c r="P90" s="40">
        <v>-7.8536395679933771E-2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45043</v>
      </c>
      <c r="E91" s="37">
        <v>1689.3</v>
      </c>
      <c r="F91" s="37">
        <v>1691.5666666666666</v>
      </c>
      <c r="G91" s="38">
        <v>1676.7333333333331</v>
      </c>
      <c r="H91" s="38">
        <v>1664.1666666666665</v>
      </c>
      <c r="I91" s="38">
        <v>1649.333333333333</v>
      </c>
      <c r="J91" s="38">
        <v>1704.1333333333332</v>
      </c>
      <c r="K91" s="38">
        <v>1718.9666666666667</v>
      </c>
      <c r="L91" s="38">
        <v>1731.5333333333333</v>
      </c>
      <c r="M91" s="28">
        <v>1706.4</v>
      </c>
      <c r="N91" s="28">
        <v>1679</v>
      </c>
      <c r="O91" s="39">
        <v>2876100</v>
      </c>
      <c r="P91" s="40">
        <v>-0.13940754039497308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45043</v>
      </c>
      <c r="E92" s="37">
        <v>1602.4</v>
      </c>
      <c r="F92" s="37">
        <v>1601.8</v>
      </c>
      <c r="G92" s="38">
        <v>1592.9499999999998</v>
      </c>
      <c r="H92" s="38">
        <v>1583.4999999999998</v>
      </c>
      <c r="I92" s="38">
        <v>1574.6499999999996</v>
      </c>
      <c r="J92" s="38">
        <v>1611.25</v>
      </c>
      <c r="K92" s="38">
        <v>1620.1</v>
      </c>
      <c r="L92" s="38">
        <v>1629.5500000000002</v>
      </c>
      <c r="M92" s="28">
        <v>1610.65</v>
      </c>
      <c r="N92" s="28">
        <v>1592.35</v>
      </c>
      <c r="O92" s="39">
        <v>70181100</v>
      </c>
      <c r="P92" s="40">
        <v>-4.6101862165374638E-2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45043</v>
      </c>
      <c r="E93" s="37">
        <v>499.3</v>
      </c>
      <c r="F93" s="37">
        <v>496.45</v>
      </c>
      <c r="G93" s="38">
        <v>492.4</v>
      </c>
      <c r="H93" s="38">
        <v>485.5</v>
      </c>
      <c r="I93" s="38">
        <v>481.45</v>
      </c>
      <c r="J93" s="38">
        <v>503.34999999999997</v>
      </c>
      <c r="K93" s="38">
        <v>507.40000000000003</v>
      </c>
      <c r="L93" s="38">
        <v>514.29999999999995</v>
      </c>
      <c r="M93" s="28">
        <v>500.5</v>
      </c>
      <c r="N93" s="28">
        <v>489.55</v>
      </c>
      <c r="O93" s="39">
        <v>17433900</v>
      </c>
      <c r="P93" s="40">
        <v>-0.10870543245979079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45043</v>
      </c>
      <c r="E94" s="37">
        <v>2324.5500000000002</v>
      </c>
      <c r="F94" s="37">
        <v>2305.9833333333331</v>
      </c>
      <c r="G94" s="38">
        <v>2280.1166666666663</v>
      </c>
      <c r="H94" s="38">
        <v>2235.6833333333334</v>
      </c>
      <c r="I94" s="38">
        <v>2209.8166666666666</v>
      </c>
      <c r="J94" s="38">
        <v>2350.4166666666661</v>
      </c>
      <c r="K94" s="38">
        <v>2376.2833333333328</v>
      </c>
      <c r="L94" s="38">
        <v>2420.7166666666658</v>
      </c>
      <c r="M94" s="28">
        <v>2331.85</v>
      </c>
      <c r="N94" s="28">
        <v>2261.5500000000002</v>
      </c>
      <c r="O94" s="39">
        <v>2721900</v>
      </c>
      <c r="P94" s="40">
        <v>-0.10123823675086677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45043</v>
      </c>
      <c r="E95" s="37">
        <v>401.55</v>
      </c>
      <c r="F95" s="37">
        <v>398.55</v>
      </c>
      <c r="G95" s="38">
        <v>394.40000000000003</v>
      </c>
      <c r="H95" s="38">
        <v>387.25</v>
      </c>
      <c r="I95" s="38">
        <v>383.1</v>
      </c>
      <c r="J95" s="38">
        <v>405.70000000000005</v>
      </c>
      <c r="K95" s="38">
        <v>409.85</v>
      </c>
      <c r="L95" s="38">
        <v>417.00000000000006</v>
      </c>
      <c r="M95" s="28">
        <v>402.7</v>
      </c>
      <c r="N95" s="28">
        <v>391.4</v>
      </c>
      <c r="O95" s="39">
        <v>23275000</v>
      </c>
      <c r="P95" s="40">
        <v>-0.11034408947396586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45043</v>
      </c>
      <c r="E96" s="37">
        <v>97.3</v>
      </c>
      <c r="F96" s="37">
        <v>96.75</v>
      </c>
      <c r="G96" s="38">
        <v>95.7</v>
      </c>
      <c r="H96" s="38">
        <v>94.100000000000009</v>
      </c>
      <c r="I96" s="38">
        <v>93.050000000000011</v>
      </c>
      <c r="J96" s="38">
        <v>98.35</v>
      </c>
      <c r="K96" s="38">
        <v>99.4</v>
      </c>
      <c r="L96" s="38">
        <v>100.99999999999999</v>
      </c>
      <c r="M96" s="28">
        <v>97.8</v>
      </c>
      <c r="N96" s="28">
        <v>95.15</v>
      </c>
      <c r="O96" s="39">
        <v>17414400</v>
      </c>
      <c r="P96" s="40">
        <v>-9.8857426726279188E-2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45043</v>
      </c>
      <c r="E97" s="37">
        <v>236.5</v>
      </c>
      <c r="F97" s="37">
        <v>235.88333333333333</v>
      </c>
      <c r="G97" s="38">
        <v>234.11666666666665</v>
      </c>
      <c r="H97" s="38">
        <v>231.73333333333332</v>
      </c>
      <c r="I97" s="38">
        <v>229.96666666666664</v>
      </c>
      <c r="J97" s="38">
        <v>238.26666666666665</v>
      </c>
      <c r="K97" s="38">
        <v>240.0333333333333</v>
      </c>
      <c r="L97" s="38">
        <v>242.41666666666666</v>
      </c>
      <c r="M97" s="28">
        <v>237.65</v>
      </c>
      <c r="N97" s="28">
        <v>233.5</v>
      </c>
      <c r="O97" s="39">
        <v>19269900</v>
      </c>
      <c r="P97" s="40">
        <v>-4.3810289389067524E-2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45043</v>
      </c>
      <c r="E98" s="37">
        <v>2545.0500000000002</v>
      </c>
      <c r="F98" s="37">
        <v>2529.4666666666667</v>
      </c>
      <c r="G98" s="38">
        <v>2507.2833333333333</v>
      </c>
      <c r="H98" s="38">
        <v>2469.5166666666664</v>
      </c>
      <c r="I98" s="38">
        <v>2447.333333333333</v>
      </c>
      <c r="J98" s="38">
        <v>2567.2333333333336</v>
      </c>
      <c r="K98" s="38">
        <v>2589.416666666667</v>
      </c>
      <c r="L98" s="38">
        <v>2627.1833333333338</v>
      </c>
      <c r="M98" s="28">
        <v>2551.65</v>
      </c>
      <c r="N98" s="28">
        <v>2491.6999999999998</v>
      </c>
      <c r="O98" s="39">
        <v>8403300</v>
      </c>
      <c r="P98" s="40">
        <v>-0.1020676390447187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45043</v>
      </c>
      <c r="E99" s="37">
        <v>35586.5</v>
      </c>
      <c r="F99" s="37">
        <v>35701.4</v>
      </c>
      <c r="G99" s="38">
        <v>35284.75</v>
      </c>
      <c r="H99" s="38">
        <v>34983</v>
      </c>
      <c r="I99" s="38">
        <v>34566.35</v>
      </c>
      <c r="J99" s="38">
        <v>36003.15</v>
      </c>
      <c r="K99" s="38">
        <v>36419.80000000001</v>
      </c>
      <c r="L99" s="38">
        <v>36721.550000000003</v>
      </c>
      <c r="M99" s="28">
        <v>36118.050000000003</v>
      </c>
      <c r="N99" s="28">
        <v>35399.65</v>
      </c>
      <c r="O99" s="39">
        <v>18135</v>
      </c>
      <c r="P99" s="40">
        <v>-3.5885167464114832E-2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45043</v>
      </c>
      <c r="E100" s="37">
        <v>97.15</v>
      </c>
      <c r="F100" s="37">
        <v>95.766666666666666</v>
      </c>
      <c r="G100" s="38">
        <v>93.783333333333331</v>
      </c>
      <c r="H100" s="38">
        <v>90.416666666666671</v>
      </c>
      <c r="I100" s="38">
        <v>88.433333333333337</v>
      </c>
      <c r="J100" s="38">
        <v>99.133333333333326</v>
      </c>
      <c r="K100" s="38">
        <v>101.11666666666665</v>
      </c>
      <c r="L100" s="38">
        <v>104.48333333333332</v>
      </c>
      <c r="M100" s="28">
        <v>97.75</v>
      </c>
      <c r="N100" s="28">
        <v>92.4</v>
      </c>
      <c r="O100" s="39">
        <v>43500000</v>
      </c>
      <c r="P100" s="40">
        <v>7.5041689827682048E-3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45043</v>
      </c>
      <c r="E101" s="37">
        <v>859.2</v>
      </c>
      <c r="F101" s="37">
        <v>861.13333333333333</v>
      </c>
      <c r="G101" s="38">
        <v>854.26666666666665</v>
      </c>
      <c r="H101" s="38">
        <v>849.33333333333337</v>
      </c>
      <c r="I101" s="38">
        <v>842.4666666666667</v>
      </c>
      <c r="J101" s="38">
        <v>866.06666666666661</v>
      </c>
      <c r="K101" s="38">
        <v>872.93333333333317</v>
      </c>
      <c r="L101" s="38">
        <v>877.86666666666656</v>
      </c>
      <c r="M101" s="28">
        <v>868</v>
      </c>
      <c r="N101" s="28">
        <v>856.2</v>
      </c>
      <c r="O101" s="39">
        <v>63238000</v>
      </c>
      <c r="P101" s="40">
        <v>4.5404711015625864E-4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45043</v>
      </c>
      <c r="E102" s="37">
        <v>1083.5</v>
      </c>
      <c r="F102" s="37">
        <v>1080.8333333333333</v>
      </c>
      <c r="G102" s="38">
        <v>1073.7166666666665</v>
      </c>
      <c r="H102" s="38">
        <v>1063.9333333333332</v>
      </c>
      <c r="I102" s="38">
        <v>1056.8166666666664</v>
      </c>
      <c r="J102" s="38">
        <v>1090.6166666666666</v>
      </c>
      <c r="K102" s="38">
        <v>1097.7333333333333</v>
      </c>
      <c r="L102" s="38">
        <v>1107.5166666666667</v>
      </c>
      <c r="M102" s="28">
        <v>1087.95</v>
      </c>
      <c r="N102" s="28">
        <v>1071.05</v>
      </c>
      <c r="O102" s="39">
        <v>3708125</v>
      </c>
      <c r="P102" s="40">
        <v>-2.5139664804469275E-2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45043</v>
      </c>
      <c r="E103" s="37">
        <v>429.2</v>
      </c>
      <c r="F103" s="37">
        <v>427.01666666666665</v>
      </c>
      <c r="G103" s="38">
        <v>423.73333333333329</v>
      </c>
      <c r="H103" s="38">
        <v>418.26666666666665</v>
      </c>
      <c r="I103" s="38">
        <v>414.98333333333329</v>
      </c>
      <c r="J103" s="38">
        <v>432.48333333333329</v>
      </c>
      <c r="K103" s="38">
        <v>435.76666666666659</v>
      </c>
      <c r="L103" s="38">
        <v>441.23333333333329</v>
      </c>
      <c r="M103" s="28">
        <v>430.3</v>
      </c>
      <c r="N103" s="28">
        <v>421.55</v>
      </c>
      <c r="O103" s="39">
        <v>13545000</v>
      </c>
      <c r="P103" s="40">
        <v>-0.10202863961813842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45043</v>
      </c>
      <c r="E104" s="37">
        <v>5.95</v>
      </c>
      <c r="F104" s="37">
        <v>5.9666666666666659</v>
      </c>
      <c r="G104" s="38">
        <v>5.8333333333333321</v>
      </c>
      <c r="H104" s="38">
        <v>5.7166666666666659</v>
      </c>
      <c r="I104" s="38">
        <v>5.5833333333333321</v>
      </c>
      <c r="J104" s="38">
        <v>6.0833333333333321</v>
      </c>
      <c r="K104" s="38">
        <v>6.2166666666666668</v>
      </c>
      <c r="L104" s="38">
        <v>6.3333333333333321</v>
      </c>
      <c r="M104" s="28">
        <v>6.1</v>
      </c>
      <c r="N104" s="28">
        <v>5.85</v>
      </c>
      <c r="O104" s="39">
        <v>499100000</v>
      </c>
      <c r="P104" s="40">
        <v>-0.19041671397751789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45043</v>
      </c>
      <c r="E105" s="37">
        <v>79.75</v>
      </c>
      <c r="F105" s="37">
        <v>79.150000000000006</v>
      </c>
      <c r="G105" s="38">
        <v>78.250000000000014</v>
      </c>
      <c r="H105" s="38">
        <v>76.750000000000014</v>
      </c>
      <c r="I105" s="38">
        <v>75.850000000000023</v>
      </c>
      <c r="J105" s="38">
        <v>80.650000000000006</v>
      </c>
      <c r="K105" s="38">
        <v>81.549999999999983</v>
      </c>
      <c r="L105" s="38">
        <v>83.05</v>
      </c>
      <c r="M105" s="28">
        <v>80.05</v>
      </c>
      <c r="N105" s="28">
        <v>77.650000000000006</v>
      </c>
      <c r="O105" s="39">
        <v>165250000</v>
      </c>
      <c r="P105" s="40">
        <v>-0.13003421953145564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45043</v>
      </c>
      <c r="E106" s="37">
        <v>54.45</v>
      </c>
      <c r="F106" s="37">
        <v>53.866666666666674</v>
      </c>
      <c r="G106" s="38">
        <v>53.133333333333347</v>
      </c>
      <c r="H106" s="38">
        <v>51.81666666666667</v>
      </c>
      <c r="I106" s="38">
        <v>51.083333333333343</v>
      </c>
      <c r="J106" s="38">
        <v>55.183333333333351</v>
      </c>
      <c r="K106" s="38">
        <v>55.916666666666671</v>
      </c>
      <c r="L106" s="38">
        <v>57.233333333333356</v>
      </c>
      <c r="M106" s="28">
        <v>54.6</v>
      </c>
      <c r="N106" s="28">
        <v>52.55</v>
      </c>
      <c r="O106" s="39">
        <v>183075000</v>
      </c>
      <c r="P106" s="40">
        <v>-4.2219257631640902E-2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45043</v>
      </c>
      <c r="E107" s="37">
        <v>129.80000000000001</v>
      </c>
      <c r="F107" s="37">
        <v>129.23333333333335</v>
      </c>
      <c r="G107" s="38">
        <v>127.16666666666669</v>
      </c>
      <c r="H107" s="38">
        <v>124.53333333333333</v>
      </c>
      <c r="I107" s="38">
        <v>122.46666666666667</v>
      </c>
      <c r="J107" s="38">
        <v>131.8666666666667</v>
      </c>
      <c r="K107" s="38">
        <v>133.93333333333337</v>
      </c>
      <c r="L107" s="38">
        <v>136.56666666666672</v>
      </c>
      <c r="M107" s="28">
        <v>131.30000000000001</v>
      </c>
      <c r="N107" s="28">
        <v>126.6</v>
      </c>
      <c r="O107" s="39">
        <v>42671250</v>
      </c>
      <c r="P107" s="40">
        <v>-1.0779796574806572E-2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45043</v>
      </c>
      <c r="E108" s="37">
        <v>441.85</v>
      </c>
      <c r="F108" s="37">
        <v>441.2</v>
      </c>
      <c r="G108" s="38">
        <v>438.65</v>
      </c>
      <c r="H108" s="38">
        <v>435.45</v>
      </c>
      <c r="I108" s="38">
        <v>432.9</v>
      </c>
      <c r="J108" s="38">
        <v>444.4</v>
      </c>
      <c r="K108" s="38">
        <v>446.95000000000005</v>
      </c>
      <c r="L108" s="38">
        <v>450.15</v>
      </c>
      <c r="M108" s="28">
        <v>443.75</v>
      </c>
      <c r="N108" s="28">
        <v>438</v>
      </c>
      <c r="O108" s="39">
        <v>11610500</v>
      </c>
      <c r="P108" s="40">
        <v>-4.3172804532577901E-2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45043</v>
      </c>
      <c r="E109" s="37">
        <v>321.89999999999998</v>
      </c>
      <c r="F109" s="37">
        <v>319.14999999999998</v>
      </c>
      <c r="G109" s="38">
        <v>315.34999999999997</v>
      </c>
      <c r="H109" s="38">
        <v>308.8</v>
      </c>
      <c r="I109" s="38">
        <v>305</v>
      </c>
      <c r="J109" s="38">
        <v>325.69999999999993</v>
      </c>
      <c r="K109" s="38">
        <v>329.49999999999989</v>
      </c>
      <c r="L109" s="38">
        <v>336.0499999999999</v>
      </c>
      <c r="M109" s="28">
        <v>322.95</v>
      </c>
      <c r="N109" s="28">
        <v>312.60000000000002</v>
      </c>
      <c r="O109" s="39">
        <v>20498000</v>
      </c>
      <c r="P109" s="40">
        <v>-5.321016166281755E-2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45043</v>
      </c>
      <c r="E110" s="37">
        <v>178.95</v>
      </c>
      <c r="F110" s="37">
        <v>175.79999999999998</v>
      </c>
      <c r="G110" s="38">
        <v>171.89999999999998</v>
      </c>
      <c r="H110" s="38">
        <v>164.85</v>
      </c>
      <c r="I110" s="38">
        <v>160.94999999999999</v>
      </c>
      <c r="J110" s="38">
        <v>182.84999999999997</v>
      </c>
      <c r="K110" s="38">
        <v>186.75</v>
      </c>
      <c r="L110" s="38">
        <v>193.79999999999995</v>
      </c>
      <c r="M110" s="28">
        <v>179.7</v>
      </c>
      <c r="N110" s="28">
        <v>168.75</v>
      </c>
      <c r="O110" s="39">
        <v>17507300</v>
      </c>
      <c r="P110" s="40">
        <v>-3.9917302798982188E-2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45043</v>
      </c>
      <c r="E111" s="37">
        <v>5033.55</v>
      </c>
      <c r="F111" s="37">
        <v>5012.833333333333</v>
      </c>
      <c r="G111" s="38">
        <v>4979.6666666666661</v>
      </c>
      <c r="H111" s="38">
        <v>4925.7833333333328</v>
      </c>
      <c r="I111" s="38">
        <v>4892.6166666666659</v>
      </c>
      <c r="J111" s="38">
        <v>5066.7166666666662</v>
      </c>
      <c r="K111" s="38">
        <v>5099.8833333333323</v>
      </c>
      <c r="L111" s="38">
        <v>5153.7666666666664</v>
      </c>
      <c r="M111" s="28">
        <v>5046</v>
      </c>
      <c r="N111" s="28">
        <v>4958.95</v>
      </c>
      <c r="O111" s="39">
        <v>310800</v>
      </c>
      <c r="P111" s="40">
        <v>-0.2476397966594045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45043</v>
      </c>
      <c r="E112" s="37">
        <v>1845.25</v>
      </c>
      <c r="F112" s="37">
        <v>1840.4166666666667</v>
      </c>
      <c r="G112" s="38">
        <v>1827.4333333333334</v>
      </c>
      <c r="H112" s="38">
        <v>1809.6166666666666</v>
      </c>
      <c r="I112" s="38">
        <v>1796.6333333333332</v>
      </c>
      <c r="J112" s="38">
        <v>1858.2333333333336</v>
      </c>
      <c r="K112" s="38">
        <v>1871.2166666666667</v>
      </c>
      <c r="L112" s="38">
        <v>1889.0333333333338</v>
      </c>
      <c r="M112" s="28">
        <v>1853.4</v>
      </c>
      <c r="N112" s="28">
        <v>1822.6</v>
      </c>
      <c r="O112" s="39">
        <v>3021300</v>
      </c>
      <c r="P112" s="40">
        <v>-0.11385833699956005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45043</v>
      </c>
      <c r="E113" s="37">
        <v>1063.4000000000001</v>
      </c>
      <c r="F113" s="37">
        <v>1054.3999999999999</v>
      </c>
      <c r="G113" s="38">
        <v>1040.2499999999998</v>
      </c>
      <c r="H113" s="38">
        <v>1017.0999999999999</v>
      </c>
      <c r="I113" s="38">
        <v>1002.9499999999998</v>
      </c>
      <c r="J113" s="38">
        <v>1077.5499999999997</v>
      </c>
      <c r="K113" s="38">
        <v>1091.6999999999998</v>
      </c>
      <c r="L113" s="38">
        <v>1114.8499999999997</v>
      </c>
      <c r="M113" s="28">
        <v>1068.55</v>
      </c>
      <c r="N113" s="28">
        <v>1031.25</v>
      </c>
      <c r="O113" s="39">
        <v>27372150</v>
      </c>
      <c r="P113" s="40">
        <v>-6.0934943032698308E-2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45043</v>
      </c>
      <c r="E114" s="37">
        <v>141.80000000000001</v>
      </c>
      <c r="F114" s="37">
        <v>140.75</v>
      </c>
      <c r="G114" s="38">
        <v>139.25</v>
      </c>
      <c r="H114" s="38">
        <v>136.69999999999999</v>
      </c>
      <c r="I114" s="38">
        <v>135.19999999999999</v>
      </c>
      <c r="J114" s="38">
        <v>143.30000000000001</v>
      </c>
      <c r="K114" s="38">
        <v>144.80000000000001</v>
      </c>
      <c r="L114" s="38">
        <v>147.35000000000002</v>
      </c>
      <c r="M114" s="28">
        <v>142.25</v>
      </c>
      <c r="N114" s="28">
        <v>138.19999999999999</v>
      </c>
      <c r="O114" s="39">
        <v>27507200</v>
      </c>
      <c r="P114" s="40">
        <v>-9.8136417883044155E-2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45043</v>
      </c>
      <c r="E115" s="37">
        <v>1396.6</v>
      </c>
      <c r="F115" s="37">
        <v>1390.8999999999999</v>
      </c>
      <c r="G115" s="38">
        <v>1381.7999999999997</v>
      </c>
      <c r="H115" s="38">
        <v>1366.9999999999998</v>
      </c>
      <c r="I115" s="38">
        <v>1357.8999999999996</v>
      </c>
      <c r="J115" s="38">
        <v>1405.6999999999998</v>
      </c>
      <c r="K115" s="38">
        <v>1414.7999999999997</v>
      </c>
      <c r="L115" s="38">
        <v>1429.6</v>
      </c>
      <c r="M115" s="28">
        <v>1400</v>
      </c>
      <c r="N115" s="28">
        <v>1376.1</v>
      </c>
      <c r="O115" s="39">
        <v>35655600</v>
      </c>
      <c r="P115" s="40">
        <v>-5.5500810578848661E-2</v>
      </c>
    </row>
    <row r="116" spans="1:16" ht="12.75" customHeight="1">
      <c r="A116" s="28">
        <v>106</v>
      </c>
      <c r="B116" s="29" t="s">
        <v>86</v>
      </c>
      <c r="C116" s="30" t="s">
        <v>390</v>
      </c>
      <c r="D116" s="31">
        <v>45043</v>
      </c>
      <c r="E116" s="37">
        <v>401.9</v>
      </c>
      <c r="F116" s="37">
        <v>401</v>
      </c>
      <c r="G116" s="38">
        <v>398</v>
      </c>
      <c r="H116" s="38">
        <v>394.1</v>
      </c>
      <c r="I116" s="38">
        <v>391.1</v>
      </c>
      <c r="J116" s="38">
        <v>404.9</v>
      </c>
      <c r="K116" s="38">
        <v>407.9</v>
      </c>
      <c r="L116" s="38">
        <v>411.79999999999995</v>
      </c>
      <c r="M116" s="28">
        <v>404</v>
      </c>
      <c r="N116" s="28">
        <v>397.1</v>
      </c>
      <c r="O116" s="39">
        <v>4265000</v>
      </c>
      <c r="P116" s="40">
        <v>-1.6385767790262173E-3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45043</v>
      </c>
      <c r="E117" s="37">
        <v>77.650000000000006</v>
      </c>
      <c r="F117" s="37">
        <v>77.666666666666671</v>
      </c>
      <c r="G117" s="38">
        <v>77.333333333333343</v>
      </c>
      <c r="H117" s="38">
        <v>77.016666666666666</v>
      </c>
      <c r="I117" s="38">
        <v>76.683333333333337</v>
      </c>
      <c r="J117" s="38">
        <v>77.983333333333348</v>
      </c>
      <c r="K117" s="38">
        <v>78.316666666666691</v>
      </c>
      <c r="L117" s="38">
        <v>78.633333333333354</v>
      </c>
      <c r="M117" s="28">
        <v>78</v>
      </c>
      <c r="N117" s="28">
        <v>77.349999999999994</v>
      </c>
      <c r="O117" s="39">
        <v>73602750</v>
      </c>
      <c r="P117" s="40">
        <v>-0.12526071842410197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45043</v>
      </c>
      <c r="E118" s="37">
        <v>792.6</v>
      </c>
      <c r="F118" s="37">
        <v>792.7833333333333</v>
      </c>
      <c r="G118" s="38">
        <v>785.81666666666661</v>
      </c>
      <c r="H118" s="38">
        <v>779.0333333333333</v>
      </c>
      <c r="I118" s="38">
        <v>772.06666666666661</v>
      </c>
      <c r="J118" s="38">
        <v>799.56666666666661</v>
      </c>
      <c r="K118" s="38">
        <v>806.5333333333333</v>
      </c>
      <c r="L118" s="38">
        <v>813.31666666666661</v>
      </c>
      <c r="M118" s="28">
        <v>799.75</v>
      </c>
      <c r="N118" s="28">
        <v>786</v>
      </c>
      <c r="O118" s="39">
        <v>1608100</v>
      </c>
      <c r="P118" s="40">
        <v>-0.28559052844354604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45043</v>
      </c>
      <c r="E119" s="37">
        <v>569.65</v>
      </c>
      <c r="F119" s="37">
        <v>568.08333333333337</v>
      </c>
      <c r="G119" s="38">
        <v>563.01666666666677</v>
      </c>
      <c r="H119" s="38">
        <v>556.38333333333344</v>
      </c>
      <c r="I119" s="38">
        <v>551.31666666666683</v>
      </c>
      <c r="J119" s="38">
        <v>574.7166666666667</v>
      </c>
      <c r="K119" s="38">
        <v>579.7833333333333</v>
      </c>
      <c r="L119" s="38">
        <v>586.41666666666663</v>
      </c>
      <c r="M119" s="28">
        <v>573.15</v>
      </c>
      <c r="N119" s="28">
        <v>561.45000000000005</v>
      </c>
      <c r="O119" s="39">
        <v>13184500</v>
      </c>
      <c r="P119" s="40">
        <v>-7.2966654362003197E-2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45043</v>
      </c>
      <c r="E120" s="37">
        <v>384.05</v>
      </c>
      <c r="F120" s="37">
        <v>383.13333333333338</v>
      </c>
      <c r="G120" s="38">
        <v>380.61666666666679</v>
      </c>
      <c r="H120" s="38">
        <v>377.18333333333339</v>
      </c>
      <c r="I120" s="38">
        <v>374.6666666666668</v>
      </c>
      <c r="J120" s="38">
        <v>386.56666666666678</v>
      </c>
      <c r="K120" s="38">
        <v>389.08333333333331</v>
      </c>
      <c r="L120" s="38">
        <v>392.51666666666677</v>
      </c>
      <c r="M120" s="28">
        <v>385.65</v>
      </c>
      <c r="N120" s="28">
        <v>379.7</v>
      </c>
      <c r="O120" s="39">
        <v>59027200</v>
      </c>
      <c r="P120" s="40">
        <v>-9.4385939072587577E-2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45043</v>
      </c>
      <c r="E121" s="37">
        <v>551.29999999999995</v>
      </c>
      <c r="F121" s="37">
        <v>547.16666666666663</v>
      </c>
      <c r="G121" s="38">
        <v>541.13333333333321</v>
      </c>
      <c r="H121" s="38">
        <v>530.96666666666658</v>
      </c>
      <c r="I121" s="38">
        <v>524.93333333333317</v>
      </c>
      <c r="J121" s="38">
        <v>557.33333333333326</v>
      </c>
      <c r="K121" s="38">
        <v>563.36666666666679</v>
      </c>
      <c r="L121" s="38">
        <v>573.5333333333333</v>
      </c>
      <c r="M121" s="28">
        <v>553.20000000000005</v>
      </c>
      <c r="N121" s="28">
        <v>537</v>
      </c>
      <c r="O121" s="39">
        <v>20247500</v>
      </c>
      <c r="P121" s="40">
        <v>-9.3158660844250368E-2</v>
      </c>
    </row>
    <row r="122" spans="1:16" ht="12.75" customHeight="1">
      <c r="A122" s="28">
        <v>112</v>
      </c>
      <c r="B122" s="29" t="s">
        <v>42</v>
      </c>
      <c r="C122" s="30" t="s">
        <v>392</v>
      </c>
      <c r="D122" s="31">
        <v>45043</v>
      </c>
      <c r="E122" s="37">
        <v>2989.4</v>
      </c>
      <c r="F122" s="37">
        <v>2944.2000000000003</v>
      </c>
      <c r="G122" s="38">
        <v>2890.4500000000007</v>
      </c>
      <c r="H122" s="38">
        <v>2791.5000000000005</v>
      </c>
      <c r="I122" s="38">
        <v>2737.7500000000009</v>
      </c>
      <c r="J122" s="38">
        <v>3043.1500000000005</v>
      </c>
      <c r="K122" s="38">
        <v>3096.8999999999996</v>
      </c>
      <c r="L122" s="38">
        <v>3195.8500000000004</v>
      </c>
      <c r="M122" s="28">
        <v>2997.95</v>
      </c>
      <c r="N122" s="28">
        <v>2845.25</v>
      </c>
      <c r="O122" s="39">
        <v>439750</v>
      </c>
      <c r="P122" s="40">
        <v>3.653506187389511E-2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45043</v>
      </c>
      <c r="E123" s="37">
        <v>681.85</v>
      </c>
      <c r="F123" s="37">
        <v>676.96666666666658</v>
      </c>
      <c r="G123" s="38">
        <v>670.18333333333317</v>
      </c>
      <c r="H123" s="38">
        <v>658.51666666666654</v>
      </c>
      <c r="I123" s="38">
        <v>651.73333333333312</v>
      </c>
      <c r="J123" s="38">
        <v>688.63333333333321</v>
      </c>
      <c r="K123" s="38">
        <v>695.41666666666674</v>
      </c>
      <c r="L123" s="38">
        <v>707.08333333333326</v>
      </c>
      <c r="M123" s="28">
        <v>683.75</v>
      </c>
      <c r="N123" s="28">
        <v>665.3</v>
      </c>
      <c r="O123" s="39">
        <v>21879450</v>
      </c>
      <c r="P123" s="40">
        <v>-5.9045517882025084E-2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45043</v>
      </c>
      <c r="E124" s="37">
        <v>430.5</v>
      </c>
      <c r="F124" s="37">
        <v>431.05</v>
      </c>
      <c r="G124" s="38">
        <v>424.25</v>
      </c>
      <c r="H124" s="38">
        <v>418</v>
      </c>
      <c r="I124" s="38">
        <v>411.2</v>
      </c>
      <c r="J124" s="38">
        <v>437.3</v>
      </c>
      <c r="K124" s="38">
        <v>444.10000000000008</v>
      </c>
      <c r="L124" s="38">
        <v>450.35</v>
      </c>
      <c r="M124" s="28">
        <v>437.85</v>
      </c>
      <c r="N124" s="28">
        <v>424.8</v>
      </c>
      <c r="O124" s="39">
        <v>16430000</v>
      </c>
      <c r="P124" s="40">
        <v>-5.8655016830194084E-2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45043</v>
      </c>
      <c r="E125" s="37">
        <v>1732.25</v>
      </c>
      <c r="F125" s="37">
        <v>1725.3500000000001</v>
      </c>
      <c r="G125" s="38">
        <v>1713.2000000000003</v>
      </c>
      <c r="H125" s="38">
        <v>1694.15</v>
      </c>
      <c r="I125" s="38">
        <v>1682.0000000000002</v>
      </c>
      <c r="J125" s="38">
        <v>1744.4000000000003</v>
      </c>
      <c r="K125" s="38">
        <v>1756.5500000000004</v>
      </c>
      <c r="L125" s="38">
        <v>1775.6000000000004</v>
      </c>
      <c r="M125" s="28">
        <v>1737.5</v>
      </c>
      <c r="N125" s="28">
        <v>1706.3</v>
      </c>
      <c r="O125" s="39">
        <v>40792400</v>
      </c>
      <c r="P125" s="40">
        <v>-3.2631069710968401E-2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45043</v>
      </c>
      <c r="E126" s="37">
        <v>81.2</v>
      </c>
      <c r="F126" s="37">
        <v>80.916666666666671</v>
      </c>
      <c r="G126" s="38">
        <v>80.083333333333343</v>
      </c>
      <c r="H126" s="38">
        <v>78.966666666666669</v>
      </c>
      <c r="I126" s="38">
        <v>78.13333333333334</v>
      </c>
      <c r="J126" s="38">
        <v>82.033333333333346</v>
      </c>
      <c r="K126" s="38">
        <v>82.866666666666688</v>
      </c>
      <c r="L126" s="38">
        <v>83.983333333333348</v>
      </c>
      <c r="M126" s="28">
        <v>81.75</v>
      </c>
      <c r="N126" s="28">
        <v>79.8</v>
      </c>
      <c r="O126" s="39">
        <v>69651820</v>
      </c>
      <c r="P126" s="40">
        <v>-6.0204695966285374E-2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45043</v>
      </c>
      <c r="E127" s="37">
        <v>1812.95</v>
      </c>
      <c r="F127" s="37">
        <v>1813.5166666666667</v>
      </c>
      <c r="G127" s="38">
        <v>1802.4833333333333</v>
      </c>
      <c r="H127" s="38">
        <v>1792.0166666666667</v>
      </c>
      <c r="I127" s="38">
        <v>1780.9833333333333</v>
      </c>
      <c r="J127" s="38">
        <v>1823.9833333333333</v>
      </c>
      <c r="K127" s="38">
        <v>1835.0166666666667</v>
      </c>
      <c r="L127" s="38">
        <v>1845.4833333333333</v>
      </c>
      <c r="M127" s="28">
        <v>1824.55</v>
      </c>
      <c r="N127" s="28">
        <v>1803.05</v>
      </c>
      <c r="O127" s="39">
        <v>725500</v>
      </c>
      <c r="P127" s="40">
        <v>-0.21034013605442176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45043</v>
      </c>
      <c r="E128" s="37">
        <v>299.64999999999998</v>
      </c>
      <c r="F128" s="37">
        <v>296.13333333333333</v>
      </c>
      <c r="G128" s="38">
        <v>291.61666666666667</v>
      </c>
      <c r="H128" s="38">
        <v>283.58333333333337</v>
      </c>
      <c r="I128" s="38">
        <v>279.06666666666672</v>
      </c>
      <c r="J128" s="38">
        <v>304.16666666666663</v>
      </c>
      <c r="K128" s="38">
        <v>308.68333333333328</v>
      </c>
      <c r="L128" s="38">
        <v>316.71666666666658</v>
      </c>
      <c r="M128" s="28">
        <v>300.64999999999998</v>
      </c>
      <c r="N128" s="28">
        <v>288.10000000000002</v>
      </c>
      <c r="O128" s="39">
        <v>10089200</v>
      </c>
      <c r="P128" s="40">
        <v>-2.5292242295430395E-2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45043</v>
      </c>
      <c r="E129" s="37">
        <v>325.75</v>
      </c>
      <c r="F129" s="37">
        <v>324.03333333333336</v>
      </c>
      <c r="G129" s="38">
        <v>320.36666666666673</v>
      </c>
      <c r="H129" s="38">
        <v>314.98333333333335</v>
      </c>
      <c r="I129" s="38">
        <v>311.31666666666672</v>
      </c>
      <c r="J129" s="38">
        <v>329.41666666666674</v>
      </c>
      <c r="K129" s="38">
        <v>333.08333333333337</v>
      </c>
      <c r="L129" s="38">
        <v>338.46666666666675</v>
      </c>
      <c r="M129" s="28">
        <v>327.7</v>
      </c>
      <c r="N129" s="28">
        <v>318.64999999999998</v>
      </c>
      <c r="O129" s="39">
        <v>13782000</v>
      </c>
      <c r="P129" s="40">
        <v>-6.4993215739484397E-2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45043</v>
      </c>
      <c r="E130" s="37">
        <v>2165.1</v>
      </c>
      <c r="F130" s="37">
        <v>2156.6833333333329</v>
      </c>
      <c r="G130" s="38">
        <v>2140.266666666666</v>
      </c>
      <c r="H130" s="38">
        <v>2115.4333333333329</v>
      </c>
      <c r="I130" s="38">
        <v>2099.016666666666</v>
      </c>
      <c r="J130" s="38">
        <v>2181.516666666666</v>
      </c>
      <c r="K130" s="38">
        <v>2197.9333333333329</v>
      </c>
      <c r="L130" s="38">
        <v>2222.766666666666</v>
      </c>
      <c r="M130" s="28">
        <v>2173.1</v>
      </c>
      <c r="N130" s="28">
        <v>2131.85</v>
      </c>
      <c r="O130" s="39">
        <v>8003700</v>
      </c>
      <c r="P130" s="40">
        <v>-0.10659031545107495</v>
      </c>
    </row>
    <row r="131" spans="1:16" ht="12.75" customHeight="1">
      <c r="A131" s="28">
        <v>121</v>
      </c>
      <c r="B131" s="29" t="s">
        <v>86</v>
      </c>
      <c r="C131" s="30" t="s">
        <v>865</v>
      </c>
      <c r="D131" s="31">
        <v>45043</v>
      </c>
      <c r="E131" s="37">
        <v>4655.8999999999996</v>
      </c>
      <c r="F131" s="37">
        <v>4637.7166666666662</v>
      </c>
      <c r="G131" s="38">
        <v>4590.4833333333327</v>
      </c>
      <c r="H131" s="38">
        <v>4525.0666666666666</v>
      </c>
      <c r="I131" s="38">
        <v>4477.833333333333</v>
      </c>
      <c r="J131" s="38">
        <v>4703.1333333333323</v>
      </c>
      <c r="K131" s="38">
        <v>4750.3666666666659</v>
      </c>
      <c r="L131" s="38">
        <v>4815.7833333333319</v>
      </c>
      <c r="M131" s="28">
        <v>4684.95</v>
      </c>
      <c r="N131" s="28">
        <v>4572.3</v>
      </c>
      <c r="O131" s="39">
        <v>1278300</v>
      </c>
      <c r="P131" s="40">
        <v>-8.9432631691420017E-2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45043</v>
      </c>
      <c r="E132" s="37">
        <v>3247.5</v>
      </c>
      <c r="F132" s="37">
        <v>3246.5</v>
      </c>
      <c r="G132" s="38">
        <v>3225</v>
      </c>
      <c r="H132" s="38">
        <v>3202.5</v>
      </c>
      <c r="I132" s="38">
        <v>3181</v>
      </c>
      <c r="J132" s="38">
        <v>3269</v>
      </c>
      <c r="K132" s="38">
        <v>3290.5</v>
      </c>
      <c r="L132" s="38">
        <v>3313</v>
      </c>
      <c r="M132" s="28">
        <v>3268</v>
      </c>
      <c r="N132" s="28">
        <v>3224</v>
      </c>
      <c r="O132" s="39">
        <v>1113800</v>
      </c>
      <c r="P132" s="40">
        <v>-0.18748176247446746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45043</v>
      </c>
      <c r="E133" s="37">
        <v>658.45</v>
      </c>
      <c r="F133" s="37">
        <v>656.76666666666677</v>
      </c>
      <c r="G133" s="38">
        <v>649.28333333333353</v>
      </c>
      <c r="H133" s="38">
        <v>640.11666666666679</v>
      </c>
      <c r="I133" s="38">
        <v>632.63333333333355</v>
      </c>
      <c r="J133" s="38">
        <v>665.93333333333351</v>
      </c>
      <c r="K133" s="38">
        <v>673.41666666666686</v>
      </c>
      <c r="L133" s="38">
        <v>682.58333333333348</v>
      </c>
      <c r="M133" s="28">
        <v>664.25</v>
      </c>
      <c r="N133" s="28">
        <v>647.6</v>
      </c>
      <c r="O133" s="39">
        <v>6550950</v>
      </c>
      <c r="P133" s="40">
        <v>-9.9439121290021026E-2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45043</v>
      </c>
      <c r="E134" s="37">
        <v>1155.05</v>
      </c>
      <c r="F134" s="37">
        <v>1151.4333333333332</v>
      </c>
      <c r="G134" s="38">
        <v>1142.4666666666662</v>
      </c>
      <c r="H134" s="38">
        <v>1129.883333333333</v>
      </c>
      <c r="I134" s="38">
        <v>1120.9166666666661</v>
      </c>
      <c r="J134" s="38">
        <v>1164.0166666666664</v>
      </c>
      <c r="K134" s="38">
        <v>1172.9833333333331</v>
      </c>
      <c r="L134" s="38">
        <v>1185.5666666666666</v>
      </c>
      <c r="M134" s="28">
        <v>1160.4000000000001</v>
      </c>
      <c r="N134" s="28">
        <v>1138.8499999999999</v>
      </c>
      <c r="O134" s="39">
        <v>14826000</v>
      </c>
      <c r="P134" s="40">
        <v>-1.2219009420762988E-2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45043</v>
      </c>
      <c r="E135" s="37">
        <v>228.95</v>
      </c>
      <c r="F135" s="37">
        <v>228.0333333333333</v>
      </c>
      <c r="G135" s="38">
        <v>223.86666666666662</v>
      </c>
      <c r="H135" s="38">
        <v>218.7833333333333</v>
      </c>
      <c r="I135" s="38">
        <v>214.61666666666662</v>
      </c>
      <c r="J135" s="38">
        <v>233.11666666666662</v>
      </c>
      <c r="K135" s="38">
        <v>237.2833333333333</v>
      </c>
      <c r="L135" s="38">
        <v>242.36666666666662</v>
      </c>
      <c r="M135" s="28">
        <v>232.2</v>
      </c>
      <c r="N135" s="28">
        <v>222.95</v>
      </c>
      <c r="O135" s="39">
        <v>22996000</v>
      </c>
      <c r="P135" s="40">
        <v>-0.12801456089792204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45043</v>
      </c>
      <c r="E136" s="37">
        <v>122.9</v>
      </c>
      <c r="F136" s="37">
        <v>121.81666666666668</v>
      </c>
      <c r="G136" s="38">
        <v>119.73333333333335</v>
      </c>
      <c r="H136" s="38">
        <v>116.56666666666668</v>
      </c>
      <c r="I136" s="38">
        <v>114.48333333333335</v>
      </c>
      <c r="J136" s="38">
        <v>124.98333333333335</v>
      </c>
      <c r="K136" s="38">
        <v>127.06666666666669</v>
      </c>
      <c r="L136" s="38">
        <v>130.23333333333335</v>
      </c>
      <c r="M136" s="28">
        <v>123.9</v>
      </c>
      <c r="N136" s="28">
        <v>118.65</v>
      </c>
      <c r="O136" s="39">
        <v>36588000</v>
      </c>
      <c r="P136" s="40">
        <v>-7.1134805788271138E-2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45043</v>
      </c>
      <c r="E137" s="37">
        <v>476.45</v>
      </c>
      <c r="F137" s="37">
        <v>478.0333333333333</v>
      </c>
      <c r="G137" s="38">
        <v>472.56666666666661</v>
      </c>
      <c r="H137" s="38">
        <v>468.68333333333328</v>
      </c>
      <c r="I137" s="38">
        <v>463.21666666666658</v>
      </c>
      <c r="J137" s="38">
        <v>481.91666666666663</v>
      </c>
      <c r="K137" s="38">
        <v>487.38333333333333</v>
      </c>
      <c r="L137" s="38">
        <v>491.26666666666665</v>
      </c>
      <c r="M137" s="28">
        <v>483.5</v>
      </c>
      <c r="N137" s="28">
        <v>474.15</v>
      </c>
      <c r="O137" s="39">
        <v>9429600</v>
      </c>
      <c r="P137" s="40">
        <v>-7.2015161086544533E-3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45043</v>
      </c>
      <c r="E138" s="37">
        <v>8354</v>
      </c>
      <c r="F138" s="37">
        <v>8322.5166666666682</v>
      </c>
      <c r="G138" s="38">
        <v>8267.3333333333358</v>
      </c>
      <c r="H138" s="38">
        <v>8180.6666666666679</v>
      </c>
      <c r="I138" s="38">
        <v>8125.4833333333354</v>
      </c>
      <c r="J138" s="38">
        <v>8409.1833333333361</v>
      </c>
      <c r="K138" s="38">
        <v>8464.3666666666668</v>
      </c>
      <c r="L138" s="38">
        <v>8551.0333333333365</v>
      </c>
      <c r="M138" s="28">
        <v>8377.7000000000007</v>
      </c>
      <c r="N138" s="28">
        <v>8235.85</v>
      </c>
      <c r="O138" s="39">
        <v>1878300</v>
      </c>
      <c r="P138" s="40">
        <v>-0.13033614223539217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45043</v>
      </c>
      <c r="E139" s="37">
        <v>747.8</v>
      </c>
      <c r="F139" s="37">
        <v>747.36666666666667</v>
      </c>
      <c r="G139" s="38">
        <v>742.58333333333337</v>
      </c>
      <c r="H139" s="38">
        <v>737.36666666666667</v>
      </c>
      <c r="I139" s="38">
        <v>732.58333333333337</v>
      </c>
      <c r="J139" s="38">
        <v>752.58333333333337</v>
      </c>
      <c r="K139" s="38">
        <v>757.36666666666667</v>
      </c>
      <c r="L139" s="38">
        <v>762.58333333333337</v>
      </c>
      <c r="M139" s="28">
        <v>752.15</v>
      </c>
      <c r="N139" s="28">
        <v>742.15</v>
      </c>
      <c r="O139" s="39">
        <v>12173125</v>
      </c>
      <c r="P139" s="40">
        <v>-1.0465884265609918E-2</v>
      </c>
    </row>
    <row r="140" spans="1:16" ht="12.75" customHeight="1">
      <c r="A140" s="28">
        <v>130</v>
      </c>
      <c r="B140" s="29" t="s">
        <v>44</v>
      </c>
      <c r="C140" s="30" t="s">
        <v>423</v>
      </c>
      <c r="D140" s="31">
        <v>45043</v>
      </c>
      <c r="E140" s="37">
        <v>1510.65</v>
      </c>
      <c r="F140" s="37">
        <v>1503.7166666666665</v>
      </c>
      <c r="G140" s="38">
        <v>1485.2833333333328</v>
      </c>
      <c r="H140" s="38">
        <v>1459.9166666666663</v>
      </c>
      <c r="I140" s="38">
        <v>1441.4833333333327</v>
      </c>
      <c r="J140" s="38">
        <v>1529.083333333333</v>
      </c>
      <c r="K140" s="38">
        <v>1547.5166666666669</v>
      </c>
      <c r="L140" s="38">
        <v>1572.8833333333332</v>
      </c>
      <c r="M140" s="28">
        <v>1522.15</v>
      </c>
      <c r="N140" s="28">
        <v>1478.35</v>
      </c>
      <c r="O140" s="39">
        <v>675600</v>
      </c>
      <c r="P140" s="40">
        <v>-0.12168486739469579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45043</v>
      </c>
      <c r="E141" s="37">
        <v>1211.7</v>
      </c>
      <c r="F141" s="37">
        <v>1200.8833333333334</v>
      </c>
      <c r="G141" s="38">
        <v>1185.5666666666668</v>
      </c>
      <c r="H141" s="38">
        <v>1159.4333333333334</v>
      </c>
      <c r="I141" s="38">
        <v>1144.1166666666668</v>
      </c>
      <c r="J141" s="38">
        <v>1227.0166666666669</v>
      </c>
      <c r="K141" s="38">
        <v>1242.3333333333335</v>
      </c>
      <c r="L141" s="38">
        <v>1268.4666666666669</v>
      </c>
      <c r="M141" s="28">
        <v>1216.2</v>
      </c>
      <c r="N141" s="28">
        <v>1174.75</v>
      </c>
      <c r="O141" s="39">
        <v>912800</v>
      </c>
      <c r="P141" s="40">
        <v>-9.1922005571030641E-2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45043</v>
      </c>
      <c r="E142" s="37">
        <v>631.45000000000005</v>
      </c>
      <c r="F142" s="37">
        <v>627.00000000000011</v>
      </c>
      <c r="G142" s="38">
        <v>619.1500000000002</v>
      </c>
      <c r="H142" s="38">
        <v>606.85000000000014</v>
      </c>
      <c r="I142" s="38">
        <v>599.00000000000023</v>
      </c>
      <c r="J142" s="38">
        <v>639.30000000000018</v>
      </c>
      <c r="K142" s="38">
        <v>647.15000000000009</v>
      </c>
      <c r="L142" s="38">
        <v>659.45000000000016</v>
      </c>
      <c r="M142" s="28">
        <v>634.85</v>
      </c>
      <c r="N142" s="28">
        <v>614.70000000000005</v>
      </c>
      <c r="O142" s="39">
        <v>3194100</v>
      </c>
      <c r="P142" s="40">
        <v>-0.11523226503420958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45043</v>
      </c>
      <c r="E143" s="37">
        <v>993</v>
      </c>
      <c r="F143" s="37">
        <v>990.0333333333333</v>
      </c>
      <c r="G143" s="38">
        <v>985.26666666666665</v>
      </c>
      <c r="H143" s="38">
        <v>977.5333333333333</v>
      </c>
      <c r="I143" s="38">
        <v>972.76666666666665</v>
      </c>
      <c r="J143" s="38">
        <v>997.76666666666665</v>
      </c>
      <c r="K143" s="38">
        <v>1002.5333333333333</v>
      </c>
      <c r="L143" s="38">
        <v>1010.2666666666667</v>
      </c>
      <c r="M143" s="28">
        <v>994.8</v>
      </c>
      <c r="N143" s="28">
        <v>982.3</v>
      </c>
      <c r="O143" s="39">
        <v>2205600</v>
      </c>
      <c r="P143" s="40">
        <v>-0.11945065474289364</v>
      </c>
    </row>
    <row r="144" spans="1:16" ht="12.75" customHeight="1">
      <c r="A144" s="28">
        <v>134</v>
      </c>
      <c r="B144" s="29" t="s">
        <v>49</v>
      </c>
      <c r="C144" s="30" t="s">
        <v>801</v>
      </c>
      <c r="D144" s="31">
        <v>45043</v>
      </c>
      <c r="E144" s="37">
        <v>64.849999999999994</v>
      </c>
      <c r="F144" s="37">
        <v>64.36666666666666</v>
      </c>
      <c r="G144" s="38">
        <v>63.583333333333314</v>
      </c>
      <c r="H144" s="38">
        <v>62.316666666666656</v>
      </c>
      <c r="I144" s="38">
        <v>61.53333333333331</v>
      </c>
      <c r="J144" s="38">
        <v>65.633333333333326</v>
      </c>
      <c r="K144" s="38">
        <v>66.416666666666657</v>
      </c>
      <c r="L144" s="38">
        <v>67.683333333333323</v>
      </c>
      <c r="M144" s="28">
        <v>65.150000000000006</v>
      </c>
      <c r="N144" s="28">
        <v>63.1</v>
      </c>
      <c r="O144" s="39">
        <v>68856750</v>
      </c>
      <c r="P144" s="40">
        <v>-0.17634234961647155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45043</v>
      </c>
      <c r="E145" s="37">
        <v>1734.45</v>
      </c>
      <c r="F145" s="37">
        <v>1726.95</v>
      </c>
      <c r="G145" s="38">
        <v>1697.0500000000002</v>
      </c>
      <c r="H145" s="38">
        <v>1659.65</v>
      </c>
      <c r="I145" s="38">
        <v>1629.7500000000002</v>
      </c>
      <c r="J145" s="38">
        <v>1764.3500000000001</v>
      </c>
      <c r="K145" s="38">
        <v>1794.2500000000002</v>
      </c>
      <c r="L145" s="38">
        <v>1831.65</v>
      </c>
      <c r="M145" s="28">
        <v>1756.85</v>
      </c>
      <c r="N145" s="28">
        <v>1689.55</v>
      </c>
      <c r="O145" s="39">
        <v>2270950</v>
      </c>
      <c r="P145" s="40">
        <v>-0.26142563276987746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45043</v>
      </c>
      <c r="E146" s="37">
        <v>82632.05</v>
      </c>
      <c r="F146" s="37">
        <v>82419.516666666663</v>
      </c>
      <c r="G146" s="38">
        <v>82039.033333333326</v>
      </c>
      <c r="H146" s="38">
        <v>81446.016666666663</v>
      </c>
      <c r="I146" s="38">
        <v>81065.533333333326</v>
      </c>
      <c r="J146" s="38">
        <v>83012.533333333326</v>
      </c>
      <c r="K146" s="38">
        <v>83393.016666666663</v>
      </c>
      <c r="L146" s="38">
        <v>83986.033333333326</v>
      </c>
      <c r="M146" s="28">
        <v>82800</v>
      </c>
      <c r="N146" s="28">
        <v>81826.5</v>
      </c>
      <c r="O146" s="39">
        <v>47690</v>
      </c>
      <c r="P146" s="40">
        <v>-0.10625937031484257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45043</v>
      </c>
      <c r="E147" s="37">
        <v>954.15</v>
      </c>
      <c r="F147" s="37">
        <v>949.29999999999984</v>
      </c>
      <c r="G147" s="38">
        <v>942.14999999999964</v>
      </c>
      <c r="H147" s="38">
        <v>930.14999999999975</v>
      </c>
      <c r="I147" s="38">
        <v>922.99999999999955</v>
      </c>
      <c r="J147" s="38">
        <v>961.29999999999973</v>
      </c>
      <c r="K147" s="38">
        <v>968.45</v>
      </c>
      <c r="L147" s="38">
        <v>980.44999999999982</v>
      </c>
      <c r="M147" s="28">
        <v>956.45</v>
      </c>
      <c r="N147" s="28">
        <v>937.3</v>
      </c>
      <c r="O147" s="39">
        <v>7712650</v>
      </c>
      <c r="P147" s="40">
        <v>-0.13810694529809464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45043</v>
      </c>
      <c r="E148" s="37">
        <v>77.95</v>
      </c>
      <c r="F148" s="37">
        <v>77.533333333333346</v>
      </c>
      <c r="G148" s="38">
        <v>76.716666666666697</v>
      </c>
      <c r="H148" s="38">
        <v>75.483333333333348</v>
      </c>
      <c r="I148" s="38">
        <v>74.6666666666667</v>
      </c>
      <c r="J148" s="38">
        <v>78.766666666666694</v>
      </c>
      <c r="K148" s="38">
        <v>79.583333333333329</v>
      </c>
      <c r="L148" s="38">
        <v>80.816666666666691</v>
      </c>
      <c r="M148" s="28">
        <v>78.349999999999994</v>
      </c>
      <c r="N148" s="28">
        <v>76.3</v>
      </c>
      <c r="O148" s="39">
        <v>48030000</v>
      </c>
      <c r="P148" s="40">
        <v>-6.2097246631517285E-2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45043</v>
      </c>
      <c r="E149" s="37">
        <v>3630.9</v>
      </c>
      <c r="F149" s="37">
        <v>3617.6666666666665</v>
      </c>
      <c r="G149" s="38">
        <v>3594.3833333333332</v>
      </c>
      <c r="H149" s="38">
        <v>3557.8666666666668</v>
      </c>
      <c r="I149" s="38">
        <v>3534.5833333333335</v>
      </c>
      <c r="J149" s="38">
        <v>3654.1833333333329</v>
      </c>
      <c r="K149" s="38">
        <v>3677.4666666666667</v>
      </c>
      <c r="L149" s="38">
        <v>3713.9833333333327</v>
      </c>
      <c r="M149" s="28">
        <v>3640.95</v>
      </c>
      <c r="N149" s="28">
        <v>3581.15</v>
      </c>
      <c r="O149" s="39">
        <v>1256125</v>
      </c>
      <c r="P149" s="40">
        <v>-0.12905182873981627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45043</v>
      </c>
      <c r="E150" s="37">
        <v>4203.55</v>
      </c>
      <c r="F150" s="37">
        <v>4190.3666666666668</v>
      </c>
      <c r="G150" s="38">
        <v>4158.2833333333338</v>
      </c>
      <c r="H150" s="38">
        <v>4113.0166666666673</v>
      </c>
      <c r="I150" s="38">
        <v>4080.9333333333343</v>
      </c>
      <c r="J150" s="38">
        <v>4235.6333333333332</v>
      </c>
      <c r="K150" s="38">
        <v>4267.7166666666653</v>
      </c>
      <c r="L150" s="38">
        <v>4312.9833333333327</v>
      </c>
      <c r="M150" s="28">
        <v>4222.45</v>
      </c>
      <c r="N150" s="28">
        <v>4145.1000000000004</v>
      </c>
      <c r="O150" s="39">
        <v>411900</v>
      </c>
      <c r="P150" s="40">
        <v>-8.068295949112822E-2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45043</v>
      </c>
      <c r="E151" s="37">
        <v>19100</v>
      </c>
      <c r="F151" s="37">
        <v>19056.316666666666</v>
      </c>
      <c r="G151" s="38">
        <v>18964.73333333333</v>
      </c>
      <c r="H151" s="38">
        <v>18829.466666666664</v>
      </c>
      <c r="I151" s="38">
        <v>18737.883333333328</v>
      </c>
      <c r="J151" s="38">
        <v>19191.583333333332</v>
      </c>
      <c r="K151" s="38">
        <v>19283.166666666668</v>
      </c>
      <c r="L151" s="38">
        <v>19418.433333333334</v>
      </c>
      <c r="M151" s="28">
        <v>19147.900000000001</v>
      </c>
      <c r="N151" s="28">
        <v>18921.05</v>
      </c>
      <c r="O151" s="39">
        <v>193560</v>
      </c>
      <c r="P151" s="40">
        <v>-9.4837261503928169E-2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45043</v>
      </c>
      <c r="E152" s="37">
        <v>110.65</v>
      </c>
      <c r="F152" s="37">
        <v>109.33333333333333</v>
      </c>
      <c r="G152" s="38">
        <v>107.46666666666665</v>
      </c>
      <c r="H152" s="38">
        <v>104.28333333333333</v>
      </c>
      <c r="I152" s="38">
        <v>102.41666666666666</v>
      </c>
      <c r="J152" s="38">
        <v>112.51666666666665</v>
      </c>
      <c r="K152" s="38">
        <v>114.38333333333333</v>
      </c>
      <c r="L152" s="38">
        <v>117.56666666666665</v>
      </c>
      <c r="M152" s="28">
        <v>111.2</v>
      </c>
      <c r="N152" s="28">
        <v>106.15</v>
      </c>
      <c r="O152" s="39">
        <v>47691000</v>
      </c>
      <c r="P152" s="40">
        <v>-9.5193374882609066E-2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45043</v>
      </c>
      <c r="E153" s="37">
        <v>175.7</v>
      </c>
      <c r="F153" s="37">
        <v>175</v>
      </c>
      <c r="G153" s="38">
        <v>173.35</v>
      </c>
      <c r="H153" s="38">
        <v>171</v>
      </c>
      <c r="I153" s="38">
        <v>169.35</v>
      </c>
      <c r="J153" s="38">
        <v>177.35</v>
      </c>
      <c r="K153" s="38">
        <v>178.99999999999997</v>
      </c>
      <c r="L153" s="38">
        <v>181.35</v>
      </c>
      <c r="M153" s="28">
        <v>176.65</v>
      </c>
      <c r="N153" s="28">
        <v>172.65</v>
      </c>
      <c r="O153" s="39">
        <v>58214100</v>
      </c>
      <c r="P153" s="40">
        <v>-0.13821618428824572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45043</v>
      </c>
      <c r="E154" s="37">
        <v>835.4</v>
      </c>
      <c r="F154" s="37">
        <v>833.9666666666667</v>
      </c>
      <c r="G154" s="38">
        <v>828.43333333333339</v>
      </c>
      <c r="H154" s="38">
        <v>821.4666666666667</v>
      </c>
      <c r="I154" s="38">
        <v>815.93333333333339</v>
      </c>
      <c r="J154" s="38">
        <v>840.93333333333339</v>
      </c>
      <c r="K154" s="38">
        <v>846.4666666666667</v>
      </c>
      <c r="L154" s="38">
        <v>853.43333333333339</v>
      </c>
      <c r="M154" s="28">
        <v>839.5</v>
      </c>
      <c r="N154" s="28">
        <v>827</v>
      </c>
      <c r="O154" s="39">
        <v>5901700</v>
      </c>
      <c r="P154" s="40">
        <v>-8.0287989527653536E-2</v>
      </c>
    </row>
    <row r="155" spans="1:16" ht="12.75" customHeight="1">
      <c r="A155" s="28">
        <v>145</v>
      </c>
      <c r="B155" s="29" t="s">
        <v>86</v>
      </c>
      <c r="C155" s="30" t="s">
        <v>431</v>
      </c>
      <c r="D155" s="31">
        <v>45043</v>
      </c>
      <c r="E155" s="37">
        <v>3254.15</v>
      </c>
      <c r="F155" s="37">
        <v>3246.0333333333333</v>
      </c>
      <c r="G155" s="38">
        <v>3230.1166666666668</v>
      </c>
      <c r="H155" s="38">
        <v>3206.0833333333335</v>
      </c>
      <c r="I155" s="38">
        <v>3190.166666666667</v>
      </c>
      <c r="J155" s="38">
        <v>3270.0666666666666</v>
      </c>
      <c r="K155" s="38">
        <v>3285.9833333333336</v>
      </c>
      <c r="L155" s="38">
        <v>3310.0166666666664</v>
      </c>
      <c r="M155" s="28">
        <v>3261.95</v>
      </c>
      <c r="N155" s="28">
        <v>3222</v>
      </c>
      <c r="O155" s="39">
        <v>251600</v>
      </c>
      <c r="P155" s="40">
        <v>-5.0566037735849056E-2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45043</v>
      </c>
      <c r="E156" s="37">
        <v>150.85</v>
      </c>
      <c r="F156" s="37">
        <v>150.28333333333333</v>
      </c>
      <c r="G156" s="38">
        <v>148.56666666666666</v>
      </c>
      <c r="H156" s="38">
        <v>146.28333333333333</v>
      </c>
      <c r="I156" s="38">
        <v>144.56666666666666</v>
      </c>
      <c r="J156" s="38">
        <v>152.56666666666666</v>
      </c>
      <c r="K156" s="38">
        <v>154.2833333333333</v>
      </c>
      <c r="L156" s="38">
        <v>156.56666666666666</v>
      </c>
      <c r="M156" s="28">
        <v>152</v>
      </c>
      <c r="N156" s="28">
        <v>148</v>
      </c>
      <c r="O156" s="39">
        <v>35242900</v>
      </c>
      <c r="P156" s="40">
        <v>5.12172714745062E-2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45043</v>
      </c>
      <c r="E157" s="37">
        <v>38292.1</v>
      </c>
      <c r="F157" s="37">
        <v>38177.383333333339</v>
      </c>
      <c r="G157" s="38">
        <v>37764.766666666677</v>
      </c>
      <c r="H157" s="38">
        <v>37237.433333333342</v>
      </c>
      <c r="I157" s="38">
        <v>36824.81666666668</v>
      </c>
      <c r="J157" s="38">
        <v>38704.716666666674</v>
      </c>
      <c r="K157" s="38">
        <v>39117.333333333328</v>
      </c>
      <c r="L157" s="38">
        <v>39644.666666666672</v>
      </c>
      <c r="M157" s="28">
        <v>38590</v>
      </c>
      <c r="N157" s="28">
        <v>37650.050000000003</v>
      </c>
      <c r="O157" s="39">
        <v>112470</v>
      </c>
      <c r="P157" s="40">
        <v>-2.1914949126010958E-2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45043</v>
      </c>
      <c r="E158" s="37">
        <v>668.95</v>
      </c>
      <c r="F158" s="37">
        <v>661.43333333333328</v>
      </c>
      <c r="G158" s="38">
        <v>650.96666666666658</v>
      </c>
      <c r="H158" s="38">
        <v>632.98333333333335</v>
      </c>
      <c r="I158" s="38">
        <v>622.51666666666665</v>
      </c>
      <c r="J158" s="38">
        <v>679.41666666666652</v>
      </c>
      <c r="K158" s="38">
        <v>689.88333333333321</v>
      </c>
      <c r="L158" s="38">
        <v>707.86666666666645</v>
      </c>
      <c r="M158" s="28">
        <v>671.9</v>
      </c>
      <c r="N158" s="28">
        <v>643.45000000000005</v>
      </c>
      <c r="O158" s="39">
        <v>9124500</v>
      </c>
      <c r="P158" s="40">
        <v>-0.11444432582470375</v>
      </c>
    </row>
    <row r="159" spans="1:16" ht="12.75" customHeight="1">
      <c r="A159" s="28">
        <v>149</v>
      </c>
      <c r="B159" s="29" t="s">
        <v>86</v>
      </c>
      <c r="C159" s="30" t="s">
        <v>436</v>
      </c>
      <c r="D159" s="31">
        <v>45043</v>
      </c>
      <c r="E159" s="37">
        <v>4508.05</v>
      </c>
      <c r="F159" s="37">
        <v>4464.5999999999995</v>
      </c>
      <c r="G159" s="38">
        <v>4411.1999999999989</v>
      </c>
      <c r="H159" s="38">
        <v>4314.3499999999995</v>
      </c>
      <c r="I159" s="38">
        <v>4260.9499999999989</v>
      </c>
      <c r="J159" s="38">
        <v>4561.4499999999989</v>
      </c>
      <c r="K159" s="38">
        <v>4614.8499999999985</v>
      </c>
      <c r="L159" s="38">
        <v>4711.6999999999989</v>
      </c>
      <c r="M159" s="28">
        <v>4518</v>
      </c>
      <c r="N159" s="28">
        <v>4367.75</v>
      </c>
      <c r="O159" s="39">
        <v>959000</v>
      </c>
      <c r="P159" s="40">
        <v>-0.22445513727710162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45043</v>
      </c>
      <c r="E160" s="37">
        <v>226.7</v>
      </c>
      <c r="F160" s="37">
        <v>226.11666666666667</v>
      </c>
      <c r="G160" s="38">
        <v>225.18333333333334</v>
      </c>
      <c r="H160" s="38">
        <v>223.66666666666666</v>
      </c>
      <c r="I160" s="38">
        <v>222.73333333333332</v>
      </c>
      <c r="J160" s="38">
        <v>227.63333333333335</v>
      </c>
      <c r="K160" s="38">
        <v>228.56666666666669</v>
      </c>
      <c r="L160" s="38">
        <v>230.08333333333337</v>
      </c>
      <c r="M160" s="28">
        <v>227.05</v>
      </c>
      <c r="N160" s="28">
        <v>224.6</v>
      </c>
      <c r="O160" s="39">
        <v>12408000</v>
      </c>
      <c r="P160" s="40">
        <v>-8.9187403655582476E-2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45043</v>
      </c>
      <c r="E161" s="37">
        <v>152.44999999999999</v>
      </c>
      <c r="F161" s="37">
        <v>150.74999999999997</v>
      </c>
      <c r="G161" s="38">
        <v>148.64999999999995</v>
      </c>
      <c r="H161" s="38">
        <v>144.84999999999997</v>
      </c>
      <c r="I161" s="38">
        <v>142.74999999999994</v>
      </c>
      <c r="J161" s="38">
        <v>154.54999999999995</v>
      </c>
      <c r="K161" s="38">
        <v>156.64999999999998</v>
      </c>
      <c r="L161" s="38">
        <v>160.44999999999996</v>
      </c>
      <c r="M161" s="28">
        <v>152.85</v>
      </c>
      <c r="N161" s="28">
        <v>146.94999999999999</v>
      </c>
      <c r="O161" s="39">
        <v>54417400</v>
      </c>
      <c r="P161" s="40">
        <v>-9.9517800348825278E-2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45043</v>
      </c>
      <c r="E162" s="37">
        <v>2332.0500000000002</v>
      </c>
      <c r="F162" s="37">
        <v>2339.5666666666671</v>
      </c>
      <c r="G162" s="38">
        <v>2315.983333333334</v>
      </c>
      <c r="H162" s="38">
        <v>2299.916666666667</v>
      </c>
      <c r="I162" s="38">
        <v>2276.3333333333339</v>
      </c>
      <c r="J162" s="38">
        <v>2355.6333333333341</v>
      </c>
      <c r="K162" s="38">
        <v>2379.2166666666672</v>
      </c>
      <c r="L162" s="38">
        <v>2395.2833333333342</v>
      </c>
      <c r="M162" s="28">
        <v>2363.15</v>
      </c>
      <c r="N162" s="28">
        <v>2323.5</v>
      </c>
      <c r="O162" s="39">
        <v>2534750</v>
      </c>
      <c r="P162" s="40">
        <v>-1.534427503156259E-2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45043</v>
      </c>
      <c r="E163" s="37">
        <v>2960.5</v>
      </c>
      <c r="F163" s="37">
        <v>2945.9166666666665</v>
      </c>
      <c r="G163" s="38">
        <v>2921.583333333333</v>
      </c>
      <c r="H163" s="38">
        <v>2882.6666666666665</v>
      </c>
      <c r="I163" s="38">
        <v>2858.333333333333</v>
      </c>
      <c r="J163" s="38">
        <v>2984.833333333333</v>
      </c>
      <c r="K163" s="38">
        <v>3009.1666666666661</v>
      </c>
      <c r="L163" s="38">
        <v>3048.083333333333</v>
      </c>
      <c r="M163" s="28">
        <v>2970.25</v>
      </c>
      <c r="N163" s="28">
        <v>2907</v>
      </c>
      <c r="O163" s="39">
        <v>2096750</v>
      </c>
      <c r="P163" s="40">
        <v>-9.0445721722155953E-2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45043</v>
      </c>
      <c r="E164" s="37">
        <v>46.6</v>
      </c>
      <c r="F164" s="37">
        <v>46.133333333333333</v>
      </c>
      <c r="G164" s="38">
        <v>45.416666666666664</v>
      </c>
      <c r="H164" s="38">
        <v>44.233333333333334</v>
      </c>
      <c r="I164" s="38">
        <v>43.516666666666666</v>
      </c>
      <c r="J164" s="38">
        <v>47.316666666666663</v>
      </c>
      <c r="K164" s="38">
        <v>48.033333333333331</v>
      </c>
      <c r="L164" s="38">
        <v>49.216666666666661</v>
      </c>
      <c r="M164" s="28">
        <v>46.85</v>
      </c>
      <c r="N164" s="28">
        <v>44.95</v>
      </c>
      <c r="O164" s="39">
        <v>203424000</v>
      </c>
      <c r="P164" s="40">
        <v>-0.18458183683940482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45043</v>
      </c>
      <c r="E165" s="37">
        <v>2863.6</v>
      </c>
      <c r="F165" s="37">
        <v>2843</v>
      </c>
      <c r="G165" s="38">
        <v>2809.6</v>
      </c>
      <c r="H165" s="38">
        <v>2755.6</v>
      </c>
      <c r="I165" s="38">
        <v>2722.2</v>
      </c>
      <c r="J165" s="38">
        <v>2897</v>
      </c>
      <c r="K165" s="38">
        <v>2930.3999999999996</v>
      </c>
      <c r="L165" s="38">
        <v>2984.4</v>
      </c>
      <c r="M165" s="28">
        <v>2876.4</v>
      </c>
      <c r="N165" s="28">
        <v>2789</v>
      </c>
      <c r="O165" s="39">
        <v>1176600</v>
      </c>
      <c r="P165" s="40">
        <v>-0.16196581196581197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45043</v>
      </c>
      <c r="E166" s="37">
        <v>224.65</v>
      </c>
      <c r="F166" s="37">
        <v>224.06666666666669</v>
      </c>
      <c r="G166" s="38">
        <v>222.58333333333337</v>
      </c>
      <c r="H166" s="38">
        <v>220.51666666666668</v>
      </c>
      <c r="I166" s="38">
        <v>219.03333333333336</v>
      </c>
      <c r="J166" s="38">
        <v>226.13333333333338</v>
      </c>
      <c r="K166" s="38">
        <v>227.61666666666667</v>
      </c>
      <c r="L166" s="38">
        <v>229.68333333333339</v>
      </c>
      <c r="M166" s="28">
        <v>225.55</v>
      </c>
      <c r="N166" s="28">
        <v>222</v>
      </c>
      <c r="O166" s="39">
        <v>29678400</v>
      </c>
      <c r="P166" s="40">
        <v>3.6403349108117945E-4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45043</v>
      </c>
      <c r="E167" s="37">
        <v>1530.75</v>
      </c>
      <c r="F167" s="37">
        <v>1521.4166666666667</v>
      </c>
      <c r="G167" s="38">
        <v>1506.8333333333335</v>
      </c>
      <c r="H167" s="38">
        <v>1482.9166666666667</v>
      </c>
      <c r="I167" s="38">
        <v>1468.3333333333335</v>
      </c>
      <c r="J167" s="38">
        <v>1545.3333333333335</v>
      </c>
      <c r="K167" s="38">
        <v>1559.916666666667</v>
      </c>
      <c r="L167" s="38">
        <v>1583.8333333333335</v>
      </c>
      <c r="M167" s="28">
        <v>1536</v>
      </c>
      <c r="N167" s="28">
        <v>1497.5</v>
      </c>
      <c r="O167" s="39">
        <v>2157100</v>
      </c>
      <c r="P167" s="40">
        <v>-0.1547049441786284</v>
      </c>
    </row>
    <row r="168" spans="1:16" ht="12.75" customHeight="1">
      <c r="A168" s="28">
        <v>158</v>
      </c>
      <c r="B168" s="29" t="s">
        <v>44</v>
      </c>
      <c r="C168" s="30" t="s">
        <v>448</v>
      </c>
      <c r="D168" s="31">
        <v>45043</v>
      </c>
      <c r="E168" s="37">
        <v>148.05000000000001</v>
      </c>
      <c r="F168" s="37">
        <v>147.01666666666668</v>
      </c>
      <c r="G168" s="38">
        <v>145.63333333333335</v>
      </c>
      <c r="H168" s="38">
        <v>143.21666666666667</v>
      </c>
      <c r="I168" s="38">
        <v>141.83333333333334</v>
      </c>
      <c r="J168" s="38">
        <v>149.43333333333337</v>
      </c>
      <c r="K168" s="38">
        <v>150.81666666666669</v>
      </c>
      <c r="L168" s="38">
        <v>153.23333333333338</v>
      </c>
      <c r="M168" s="28">
        <v>148.4</v>
      </c>
      <c r="N168" s="28">
        <v>144.6</v>
      </c>
      <c r="O168" s="39">
        <v>12236000</v>
      </c>
      <c r="P168" s="40">
        <v>-6.9965416334131419E-2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45043</v>
      </c>
      <c r="E169" s="37">
        <v>751</v>
      </c>
      <c r="F169" s="37">
        <v>747.98333333333323</v>
      </c>
      <c r="G169" s="38">
        <v>738.26666666666642</v>
      </c>
      <c r="H169" s="38">
        <v>725.53333333333319</v>
      </c>
      <c r="I169" s="38">
        <v>715.81666666666638</v>
      </c>
      <c r="J169" s="38">
        <v>760.71666666666647</v>
      </c>
      <c r="K169" s="38">
        <v>770.43333333333339</v>
      </c>
      <c r="L169" s="38">
        <v>783.16666666666652</v>
      </c>
      <c r="M169" s="28">
        <v>757.7</v>
      </c>
      <c r="N169" s="28">
        <v>735.25</v>
      </c>
      <c r="O169" s="39">
        <v>3105900</v>
      </c>
      <c r="P169" s="40">
        <v>-9.8000493705257957E-2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45043</v>
      </c>
      <c r="E170" s="37">
        <v>137.15</v>
      </c>
      <c r="F170" s="37">
        <v>136.65</v>
      </c>
      <c r="G170" s="38">
        <v>135.4</v>
      </c>
      <c r="H170" s="38">
        <v>133.65</v>
      </c>
      <c r="I170" s="38">
        <v>132.4</v>
      </c>
      <c r="J170" s="38">
        <v>138.4</v>
      </c>
      <c r="K170" s="38">
        <v>139.65</v>
      </c>
      <c r="L170" s="38">
        <v>141.4</v>
      </c>
      <c r="M170" s="28">
        <v>137.9</v>
      </c>
      <c r="N170" s="28">
        <v>134.9</v>
      </c>
      <c r="O170" s="39">
        <v>30275000</v>
      </c>
      <c r="P170" s="40">
        <v>-0.18462159978454079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45043</v>
      </c>
      <c r="E171" s="37">
        <v>116.55</v>
      </c>
      <c r="F171" s="37">
        <v>116.01666666666665</v>
      </c>
      <c r="G171" s="38">
        <v>115.1333333333333</v>
      </c>
      <c r="H171" s="38">
        <v>113.71666666666664</v>
      </c>
      <c r="I171" s="38">
        <v>112.83333333333329</v>
      </c>
      <c r="J171" s="38">
        <v>117.43333333333331</v>
      </c>
      <c r="K171" s="38">
        <v>118.31666666666666</v>
      </c>
      <c r="L171" s="38">
        <v>119.73333333333332</v>
      </c>
      <c r="M171" s="28">
        <v>116.9</v>
      </c>
      <c r="N171" s="28">
        <v>114.6</v>
      </c>
      <c r="O171" s="39">
        <v>53680000</v>
      </c>
      <c r="P171" s="40">
        <v>-8.2581350834016951E-2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45043</v>
      </c>
      <c r="E172" s="37">
        <v>2255.15</v>
      </c>
      <c r="F172" s="37">
        <v>2249.2166666666667</v>
      </c>
      <c r="G172" s="38">
        <v>2235.3833333333332</v>
      </c>
      <c r="H172" s="38">
        <v>2215.6166666666663</v>
      </c>
      <c r="I172" s="38">
        <v>2201.7833333333328</v>
      </c>
      <c r="J172" s="38">
        <v>2268.9833333333336</v>
      </c>
      <c r="K172" s="38">
        <v>2282.8166666666666</v>
      </c>
      <c r="L172" s="38">
        <v>2302.5833333333339</v>
      </c>
      <c r="M172" s="28">
        <v>2263.0500000000002</v>
      </c>
      <c r="N172" s="28">
        <v>2229.4499999999998</v>
      </c>
      <c r="O172" s="39">
        <v>40063250</v>
      </c>
      <c r="P172" s="40">
        <v>-9.1020986954055583E-2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45043</v>
      </c>
      <c r="E173" s="37">
        <v>83.3</v>
      </c>
      <c r="F173" s="37">
        <v>82.683333333333337</v>
      </c>
      <c r="G173" s="38">
        <v>81.816666666666677</v>
      </c>
      <c r="H173" s="38">
        <v>80.333333333333343</v>
      </c>
      <c r="I173" s="38">
        <v>79.466666666666683</v>
      </c>
      <c r="J173" s="38">
        <v>84.166666666666671</v>
      </c>
      <c r="K173" s="38">
        <v>85.033333333333346</v>
      </c>
      <c r="L173" s="38">
        <v>86.516666666666666</v>
      </c>
      <c r="M173" s="28">
        <v>83.55</v>
      </c>
      <c r="N173" s="28">
        <v>81.2</v>
      </c>
      <c r="O173" s="39">
        <v>101344000</v>
      </c>
      <c r="P173" s="40">
        <v>-0.10391172101577421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45043</v>
      </c>
      <c r="E174" s="37">
        <v>720.95</v>
      </c>
      <c r="F174" s="37">
        <v>715.91666666666663</v>
      </c>
      <c r="G174" s="38">
        <v>709.43333333333328</v>
      </c>
      <c r="H174" s="38">
        <v>697.91666666666663</v>
      </c>
      <c r="I174" s="38">
        <v>691.43333333333328</v>
      </c>
      <c r="J174" s="38">
        <v>727.43333333333328</v>
      </c>
      <c r="K174" s="38">
        <v>733.91666666666663</v>
      </c>
      <c r="L174" s="38">
        <v>745.43333333333328</v>
      </c>
      <c r="M174" s="28">
        <v>722.4</v>
      </c>
      <c r="N174" s="28">
        <v>704.4</v>
      </c>
      <c r="O174" s="39">
        <v>7877600</v>
      </c>
      <c r="P174" s="40">
        <v>-7.8255171768229895E-2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45043</v>
      </c>
      <c r="E175" s="37">
        <v>1106.75</v>
      </c>
      <c r="F175" s="37">
        <v>1103.7</v>
      </c>
      <c r="G175" s="38">
        <v>1095.5</v>
      </c>
      <c r="H175" s="38">
        <v>1084.25</v>
      </c>
      <c r="I175" s="38">
        <v>1076.05</v>
      </c>
      <c r="J175" s="38">
        <v>1114.95</v>
      </c>
      <c r="K175" s="38">
        <v>1123.1500000000003</v>
      </c>
      <c r="L175" s="38">
        <v>1134.4000000000001</v>
      </c>
      <c r="M175" s="28">
        <v>1111.9000000000001</v>
      </c>
      <c r="N175" s="28">
        <v>1092.45</v>
      </c>
      <c r="O175" s="39">
        <v>5697000</v>
      </c>
      <c r="P175" s="40">
        <v>-6.7288801571709231E-2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45043</v>
      </c>
      <c r="E176" s="37">
        <v>519.79999999999995</v>
      </c>
      <c r="F176" s="37">
        <v>517.0333333333333</v>
      </c>
      <c r="G176" s="38">
        <v>512.91666666666663</v>
      </c>
      <c r="H176" s="38">
        <v>506.0333333333333</v>
      </c>
      <c r="I176" s="38">
        <v>501.91666666666663</v>
      </c>
      <c r="J176" s="38">
        <v>523.91666666666663</v>
      </c>
      <c r="K176" s="38">
        <v>528.03333333333342</v>
      </c>
      <c r="L176" s="38">
        <v>534.91666666666663</v>
      </c>
      <c r="M176" s="28">
        <v>521.15</v>
      </c>
      <c r="N176" s="28">
        <v>510.15</v>
      </c>
      <c r="O176" s="39">
        <v>82572000</v>
      </c>
      <c r="P176" s="40">
        <v>-8.0280019380816331E-2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45043</v>
      </c>
      <c r="E177" s="37">
        <v>25620.85</v>
      </c>
      <c r="F177" s="37">
        <v>25392.933333333331</v>
      </c>
      <c r="G177" s="38">
        <v>25043.516666666663</v>
      </c>
      <c r="H177" s="38">
        <v>24466.183333333331</v>
      </c>
      <c r="I177" s="38">
        <v>24116.766666666663</v>
      </c>
      <c r="J177" s="38">
        <v>25970.266666666663</v>
      </c>
      <c r="K177" s="38">
        <v>26319.683333333327</v>
      </c>
      <c r="L177" s="38">
        <v>26897.016666666663</v>
      </c>
      <c r="M177" s="28">
        <v>25742.35</v>
      </c>
      <c r="N177" s="28">
        <v>24815.599999999999</v>
      </c>
      <c r="O177" s="39">
        <v>309150</v>
      </c>
      <c r="P177" s="40">
        <v>-8.4542493337281616E-2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45043</v>
      </c>
      <c r="E178" s="37">
        <v>3355.5</v>
      </c>
      <c r="F178" s="37">
        <v>3340.7166666666667</v>
      </c>
      <c r="G178" s="38">
        <v>3314.4333333333334</v>
      </c>
      <c r="H178" s="38">
        <v>3273.3666666666668</v>
      </c>
      <c r="I178" s="38">
        <v>3247.0833333333335</v>
      </c>
      <c r="J178" s="38">
        <v>3381.7833333333333</v>
      </c>
      <c r="K178" s="38">
        <v>3408.0666666666671</v>
      </c>
      <c r="L178" s="38">
        <v>3449.1333333333332</v>
      </c>
      <c r="M178" s="28">
        <v>3367</v>
      </c>
      <c r="N178" s="28">
        <v>3299.65</v>
      </c>
      <c r="O178" s="39">
        <v>1777050</v>
      </c>
      <c r="P178" s="40">
        <v>-1.2379642365887207E-2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45043</v>
      </c>
      <c r="E179" s="37">
        <v>2413.9</v>
      </c>
      <c r="F179" s="37">
        <v>2411.85</v>
      </c>
      <c r="G179" s="38">
        <v>2397.0499999999997</v>
      </c>
      <c r="H179" s="38">
        <v>2380.1999999999998</v>
      </c>
      <c r="I179" s="38">
        <v>2365.3999999999996</v>
      </c>
      <c r="J179" s="38">
        <v>2428.6999999999998</v>
      </c>
      <c r="K179" s="38">
        <v>2443.5</v>
      </c>
      <c r="L179" s="38">
        <v>2460.35</v>
      </c>
      <c r="M179" s="28">
        <v>2426.65</v>
      </c>
      <c r="N179" s="28">
        <v>2395</v>
      </c>
      <c r="O179" s="39">
        <v>2797875</v>
      </c>
      <c r="P179" s="40">
        <v>-0.12275132275132275</v>
      </c>
    </row>
    <row r="180" spans="1:16" ht="12.75" customHeight="1">
      <c r="A180" s="28">
        <v>170</v>
      </c>
      <c r="B180" s="29" t="s">
        <v>63</v>
      </c>
      <c r="C180" s="30" t="s">
        <v>866</v>
      </c>
      <c r="D180" s="31">
        <v>45043</v>
      </c>
      <c r="E180" s="37">
        <v>1259.05</v>
      </c>
      <c r="F180" s="37">
        <v>1253.5833333333333</v>
      </c>
      <c r="G180" s="38">
        <v>1241.4666666666665</v>
      </c>
      <c r="H180" s="38">
        <v>1223.8833333333332</v>
      </c>
      <c r="I180" s="38">
        <v>1211.7666666666664</v>
      </c>
      <c r="J180" s="38">
        <v>1271.1666666666665</v>
      </c>
      <c r="K180" s="38">
        <v>1283.2833333333333</v>
      </c>
      <c r="L180" s="38">
        <v>1300.8666666666666</v>
      </c>
      <c r="M180" s="28">
        <v>1265.7</v>
      </c>
      <c r="N180" s="28">
        <v>1236</v>
      </c>
      <c r="O180" s="39">
        <v>3757200</v>
      </c>
      <c r="P180" s="40">
        <v>-6.9677611053335309E-2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45043</v>
      </c>
      <c r="E181" s="37">
        <v>997.65</v>
      </c>
      <c r="F181" s="37">
        <v>995.5</v>
      </c>
      <c r="G181" s="38">
        <v>988.75</v>
      </c>
      <c r="H181" s="38">
        <v>979.85</v>
      </c>
      <c r="I181" s="38">
        <v>973.1</v>
      </c>
      <c r="J181" s="38">
        <v>1004.4</v>
      </c>
      <c r="K181" s="38">
        <v>1011.15</v>
      </c>
      <c r="L181" s="38">
        <v>1020.05</v>
      </c>
      <c r="M181" s="28">
        <v>1002.25</v>
      </c>
      <c r="N181" s="28">
        <v>986.6</v>
      </c>
      <c r="O181" s="39">
        <v>17341100</v>
      </c>
      <c r="P181" s="40">
        <v>-4.6018176216882319E-2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45043</v>
      </c>
      <c r="E182" s="37">
        <v>409.95</v>
      </c>
      <c r="F182" s="37">
        <v>406.45</v>
      </c>
      <c r="G182" s="38">
        <v>402.04999999999995</v>
      </c>
      <c r="H182" s="38">
        <v>394.15</v>
      </c>
      <c r="I182" s="38">
        <v>389.74999999999994</v>
      </c>
      <c r="J182" s="38">
        <v>414.34999999999997</v>
      </c>
      <c r="K182" s="38">
        <v>418.74999999999994</v>
      </c>
      <c r="L182" s="38">
        <v>426.65</v>
      </c>
      <c r="M182" s="28">
        <v>410.85</v>
      </c>
      <c r="N182" s="28">
        <v>398.55</v>
      </c>
      <c r="O182" s="39">
        <v>9046500</v>
      </c>
      <c r="P182" s="40">
        <v>-4.3457573354480569E-2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45043</v>
      </c>
      <c r="E183" s="37">
        <v>584.75</v>
      </c>
      <c r="F183" s="37">
        <v>583.26666666666677</v>
      </c>
      <c r="G183" s="38">
        <v>580.13333333333355</v>
      </c>
      <c r="H183" s="38">
        <v>575.51666666666677</v>
      </c>
      <c r="I183" s="38">
        <v>572.38333333333355</v>
      </c>
      <c r="J183" s="38">
        <v>587.88333333333355</v>
      </c>
      <c r="K183" s="38">
        <v>591.01666666666677</v>
      </c>
      <c r="L183" s="38">
        <v>595.63333333333355</v>
      </c>
      <c r="M183" s="28">
        <v>586.4</v>
      </c>
      <c r="N183" s="28">
        <v>578.65</v>
      </c>
      <c r="O183" s="39">
        <v>2430000</v>
      </c>
      <c r="P183" s="40">
        <v>-4.1041831097079713E-2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45043</v>
      </c>
      <c r="E184" s="37">
        <v>960.8</v>
      </c>
      <c r="F184" s="37">
        <v>958.93333333333339</v>
      </c>
      <c r="G184" s="38">
        <v>952.86666666666679</v>
      </c>
      <c r="H184" s="38">
        <v>944.93333333333339</v>
      </c>
      <c r="I184" s="38">
        <v>938.86666666666679</v>
      </c>
      <c r="J184" s="38">
        <v>966.86666666666679</v>
      </c>
      <c r="K184" s="38">
        <v>972.93333333333339</v>
      </c>
      <c r="L184" s="38">
        <v>980.86666666666679</v>
      </c>
      <c r="M184" s="28">
        <v>965</v>
      </c>
      <c r="N184" s="28">
        <v>951</v>
      </c>
      <c r="O184" s="39">
        <v>4529000</v>
      </c>
      <c r="P184" s="40">
        <v>-0.1096913701592294</v>
      </c>
    </row>
    <row r="185" spans="1:16" ht="12.75" customHeight="1">
      <c r="A185" s="28">
        <v>175</v>
      </c>
      <c r="B185" s="29" t="s">
        <v>74</v>
      </c>
      <c r="C185" s="30" t="s">
        <v>485</v>
      </c>
      <c r="D185" s="31">
        <v>45043</v>
      </c>
      <c r="E185" s="37">
        <v>1239</v>
      </c>
      <c r="F185" s="37">
        <v>1235.3166666666666</v>
      </c>
      <c r="G185" s="38">
        <v>1225.7333333333331</v>
      </c>
      <c r="H185" s="38">
        <v>1212.4666666666665</v>
      </c>
      <c r="I185" s="38">
        <v>1202.883333333333</v>
      </c>
      <c r="J185" s="38">
        <v>1248.5833333333333</v>
      </c>
      <c r="K185" s="38">
        <v>1258.1666666666667</v>
      </c>
      <c r="L185" s="38">
        <v>1271.4333333333334</v>
      </c>
      <c r="M185" s="28">
        <v>1244.9000000000001</v>
      </c>
      <c r="N185" s="28">
        <v>1222.05</v>
      </c>
      <c r="O185" s="39">
        <v>1929500</v>
      </c>
      <c r="P185" s="40">
        <v>-7.302426134998799E-2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45043</v>
      </c>
      <c r="E186" s="37">
        <v>704</v>
      </c>
      <c r="F186" s="37">
        <v>704.69999999999993</v>
      </c>
      <c r="G186" s="38">
        <v>700.39999999999986</v>
      </c>
      <c r="H186" s="38">
        <v>696.8</v>
      </c>
      <c r="I186" s="38">
        <v>692.49999999999989</v>
      </c>
      <c r="J186" s="38">
        <v>708.29999999999984</v>
      </c>
      <c r="K186" s="38">
        <v>712.5999999999998</v>
      </c>
      <c r="L186" s="38">
        <v>716.19999999999982</v>
      </c>
      <c r="M186" s="28">
        <v>709</v>
      </c>
      <c r="N186" s="28">
        <v>701.1</v>
      </c>
      <c r="O186" s="39">
        <v>9767700</v>
      </c>
      <c r="P186" s="40">
        <v>-6.3023396356729697E-2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45043</v>
      </c>
      <c r="E187" s="37">
        <v>413</v>
      </c>
      <c r="F187" s="37">
        <v>410.7</v>
      </c>
      <c r="G187" s="38">
        <v>406.95</v>
      </c>
      <c r="H187" s="38">
        <v>400.9</v>
      </c>
      <c r="I187" s="38">
        <v>397.15</v>
      </c>
      <c r="J187" s="38">
        <v>416.75</v>
      </c>
      <c r="K187" s="38">
        <v>420.5</v>
      </c>
      <c r="L187" s="38">
        <v>426.55</v>
      </c>
      <c r="M187" s="28">
        <v>414.45</v>
      </c>
      <c r="N187" s="28">
        <v>404.65</v>
      </c>
      <c r="O187" s="39">
        <v>52387275</v>
      </c>
      <c r="P187" s="40">
        <v>-9.6177012907191148E-2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45043</v>
      </c>
      <c r="E188" s="37">
        <v>187.4</v>
      </c>
      <c r="F188" s="37">
        <v>186.94999999999996</v>
      </c>
      <c r="G188" s="38">
        <v>184.89999999999992</v>
      </c>
      <c r="H188" s="38">
        <v>182.39999999999995</v>
      </c>
      <c r="I188" s="38">
        <v>180.34999999999991</v>
      </c>
      <c r="J188" s="38">
        <v>189.44999999999993</v>
      </c>
      <c r="K188" s="38">
        <v>191.49999999999994</v>
      </c>
      <c r="L188" s="38">
        <v>193.99999999999994</v>
      </c>
      <c r="M188" s="28">
        <v>189</v>
      </c>
      <c r="N188" s="28">
        <v>184.45</v>
      </c>
      <c r="O188" s="39">
        <v>100170000</v>
      </c>
      <c r="P188" s="40">
        <v>-3.817486551299501E-2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45043</v>
      </c>
      <c r="E189" s="37">
        <v>104.2</v>
      </c>
      <c r="F189" s="37">
        <v>103.63333333333333</v>
      </c>
      <c r="G189" s="38">
        <v>102.76666666666665</v>
      </c>
      <c r="H189" s="38">
        <v>101.33333333333333</v>
      </c>
      <c r="I189" s="38">
        <v>100.46666666666665</v>
      </c>
      <c r="J189" s="38">
        <v>105.06666666666665</v>
      </c>
      <c r="K189" s="38">
        <v>105.93333333333332</v>
      </c>
      <c r="L189" s="38">
        <v>107.36666666666665</v>
      </c>
      <c r="M189" s="28">
        <v>104.5</v>
      </c>
      <c r="N189" s="28">
        <v>102.2</v>
      </c>
      <c r="O189" s="39">
        <v>182930000</v>
      </c>
      <c r="P189" s="40">
        <v>-0.13865437406122133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45043</v>
      </c>
      <c r="E190" s="37">
        <v>3159.15</v>
      </c>
      <c r="F190" s="37">
        <v>3150.1666666666665</v>
      </c>
      <c r="G190" s="38">
        <v>3131.333333333333</v>
      </c>
      <c r="H190" s="38">
        <v>3103.5166666666664</v>
      </c>
      <c r="I190" s="38">
        <v>3084.6833333333329</v>
      </c>
      <c r="J190" s="38">
        <v>3177.9833333333331</v>
      </c>
      <c r="K190" s="38">
        <v>3196.8166666666662</v>
      </c>
      <c r="L190" s="38">
        <v>3224.6333333333332</v>
      </c>
      <c r="M190" s="28">
        <v>3169</v>
      </c>
      <c r="N190" s="28">
        <v>3122.35</v>
      </c>
      <c r="O190" s="39">
        <v>10593975</v>
      </c>
      <c r="P190" s="40">
        <v>-7.3365988060615339E-2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45043</v>
      </c>
      <c r="E191" s="37">
        <v>1089.5999999999999</v>
      </c>
      <c r="F191" s="37">
        <v>1085.8666666666666</v>
      </c>
      <c r="G191" s="38">
        <v>1076.7333333333331</v>
      </c>
      <c r="H191" s="38">
        <v>1063.8666666666666</v>
      </c>
      <c r="I191" s="38">
        <v>1054.7333333333331</v>
      </c>
      <c r="J191" s="38">
        <v>1098.7333333333331</v>
      </c>
      <c r="K191" s="38">
        <v>1107.8666666666668</v>
      </c>
      <c r="L191" s="38">
        <v>1120.7333333333331</v>
      </c>
      <c r="M191" s="28">
        <v>1095</v>
      </c>
      <c r="N191" s="28">
        <v>1073</v>
      </c>
      <c r="O191" s="39">
        <v>10792200</v>
      </c>
      <c r="P191" s="40">
        <v>-6.0534837563982036E-2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45043</v>
      </c>
      <c r="E192" s="37">
        <v>2530.5</v>
      </c>
      <c r="F192" s="37">
        <v>2526.5666666666666</v>
      </c>
      <c r="G192" s="38">
        <v>2515.1333333333332</v>
      </c>
      <c r="H192" s="38">
        <v>2499.7666666666664</v>
      </c>
      <c r="I192" s="38">
        <v>2488.333333333333</v>
      </c>
      <c r="J192" s="38">
        <v>2541.9333333333334</v>
      </c>
      <c r="K192" s="38">
        <v>2553.3666666666668</v>
      </c>
      <c r="L192" s="38">
        <v>2568.7333333333336</v>
      </c>
      <c r="M192" s="28">
        <v>2538</v>
      </c>
      <c r="N192" s="28">
        <v>2511.1999999999998</v>
      </c>
      <c r="O192" s="39">
        <v>5266875</v>
      </c>
      <c r="P192" s="40">
        <v>-8.2086138160904515E-2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45043</v>
      </c>
      <c r="E193" s="37">
        <v>1556.3</v>
      </c>
      <c r="F193" s="37">
        <v>1551.3500000000001</v>
      </c>
      <c r="G193" s="38">
        <v>1541.4500000000003</v>
      </c>
      <c r="H193" s="38">
        <v>1526.6000000000001</v>
      </c>
      <c r="I193" s="38">
        <v>1516.7000000000003</v>
      </c>
      <c r="J193" s="38">
        <v>1566.2000000000003</v>
      </c>
      <c r="K193" s="38">
        <v>1576.1000000000004</v>
      </c>
      <c r="L193" s="38">
        <v>1590.9500000000003</v>
      </c>
      <c r="M193" s="28">
        <v>1561.25</v>
      </c>
      <c r="N193" s="28">
        <v>1536.5</v>
      </c>
      <c r="O193" s="39">
        <v>1672500</v>
      </c>
      <c r="P193" s="40">
        <v>-2.7333527188136086E-2</v>
      </c>
    </row>
    <row r="194" spans="1:16" ht="12.75" customHeight="1">
      <c r="A194" s="28">
        <v>184</v>
      </c>
      <c r="B194" s="29" t="s">
        <v>44</v>
      </c>
      <c r="C194" s="30" t="s">
        <v>202</v>
      </c>
      <c r="D194" s="31">
        <v>45043</v>
      </c>
      <c r="E194" s="37">
        <v>1345.85</v>
      </c>
      <c r="F194" s="37">
        <v>1331.6666666666667</v>
      </c>
      <c r="G194" s="38">
        <v>1313.3333333333335</v>
      </c>
      <c r="H194" s="38">
        <v>1280.8166666666668</v>
      </c>
      <c r="I194" s="38">
        <v>1262.4833333333336</v>
      </c>
      <c r="J194" s="38">
        <v>1364.1833333333334</v>
      </c>
      <c r="K194" s="38">
        <v>1382.5166666666669</v>
      </c>
      <c r="L194" s="38">
        <v>1415.0333333333333</v>
      </c>
      <c r="M194" s="28">
        <v>1350</v>
      </c>
      <c r="N194" s="28">
        <v>1299.1500000000001</v>
      </c>
      <c r="O194" s="39">
        <v>3365600</v>
      </c>
      <c r="P194" s="40">
        <v>-4.0921007637068275E-2</v>
      </c>
    </row>
    <row r="195" spans="1:16" ht="12.75" customHeight="1">
      <c r="A195" s="28">
        <v>185</v>
      </c>
      <c r="B195" s="29" t="s">
        <v>49</v>
      </c>
      <c r="C195" s="30" t="s">
        <v>203</v>
      </c>
      <c r="D195" s="31">
        <v>45043</v>
      </c>
      <c r="E195" s="37">
        <v>1083.25</v>
      </c>
      <c r="F195" s="37">
        <v>1070.2</v>
      </c>
      <c r="G195" s="38">
        <v>1055.3500000000001</v>
      </c>
      <c r="H195" s="38">
        <v>1027.45</v>
      </c>
      <c r="I195" s="38">
        <v>1012.6000000000001</v>
      </c>
      <c r="J195" s="38">
        <v>1098.1000000000001</v>
      </c>
      <c r="K195" s="38">
        <v>1112.95</v>
      </c>
      <c r="L195" s="38">
        <v>1140.8500000000001</v>
      </c>
      <c r="M195" s="28">
        <v>1085.05</v>
      </c>
      <c r="N195" s="28">
        <v>1042.3</v>
      </c>
      <c r="O195" s="39">
        <v>5503400</v>
      </c>
      <c r="P195" s="40">
        <v>-8.1756598925484703E-2</v>
      </c>
    </row>
    <row r="196" spans="1:16" ht="12.75" customHeight="1">
      <c r="A196" s="28">
        <v>186</v>
      </c>
      <c r="B196" s="29" t="s">
        <v>56</v>
      </c>
      <c r="C196" s="30" t="s">
        <v>204</v>
      </c>
      <c r="D196" s="31">
        <v>45043</v>
      </c>
      <c r="E196" s="37">
        <v>1420.6</v>
      </c>
      <c r="F196" s="37">
        <v>1423.9833333333336</v>
      </c>
      <c r="G196" s="38">
        <v>1411.7666666666671</v>
      </c>
      <c r="H196" s="38">
        <v>1402.9333333333336</v>
      </c>
      <c r="I196" s="38">
        <v>1390.7166666666672</v>
      </c>
      <c r="J196" s="38">
        <v>1432.8166666666671</v>
      </c>
      <c r="K196" s="38">
        <v>1445.0333333333333</v>
      </c>
      <c r="L196" s="38">
        <v>1453.866666666667</v>
      </c>
      <c r="M196" s="28">
        <v>1436.2</v>
      </c>
      <c r="N196" s="28">
        <v>1415.15</v>
      </c>
      <c r="O196" s="39">
        <v>1222000</v>
      </c>
      <c r="P196" s="40">
        <v>-2.9850746268656716E-2</v>
      </c>
    </row>
    <row r="197" spans="1:16" ht="12.75" customHeight="1">
      <c r="A197" s="28">
        <v>187</v>
      </c>
      <c r="B197" s="29" t="s">
        <v>42</v>
      </c>
      <c r="C197" s="30" t="s">
        <v>205</v>
      </c>
      <c r="D197" s="31">
        <v>45043</v>
      </c>
      <c r="E197" s="37">
        <v>7620.55</v>
      </c>
      <c r="F197" s="37">
        <v>7571.45</v>
      </c>
      <c r="G197" s="38">
        <v>7505.8499999999995</v>
      </c>
      <c r="H197" s="38">
        <v>7391.15</v>
      </c>
      <c r="I197" s="38">
        <v>7325.5499999999993</v>
      </c>
      <c r="J197" s="38">
        <v>7686.15</v>
      </c>
      <c r="K197" s="38">
        <v>7751.75</v>
      </c>
      <c r="L197" s="38">
        <v>7866.45</v>
      </c>
      <c r="M197" s="28">
        <v>7637.05</v>
      </c>
      <c r="N197" s="28">
        <v>7456.75</v>
      </c>
      <c r="O197" s="39">
        <v>1733100</v>
      </c>
      <c r="P197" s="40">
        <v>-6.7423590185105464E-2</v>
      </c>
    </row>
    <row r="198" spans="1:16" ht="12.75" customHeight="1">
      <c r="A198" s="28">
        <v>188</v>
      </c>
      <c r="B198" s="29" t="s">
        <v>38</v>
      </c>
      <c r="C198" s="30" t="s">
        <v>206</v>
      </c>
      <c r="D198" s="31">
        <v>45043</v>
      </c>
      <c r="E198" s="37">
        <v>713.75</v>
      </c>
      <c r="F198" s="37">
        <v>711.55000000000007</v>
      </c>
      <c r="G198" s="38">
        <v>703.20000000000016</v>
      </c>
      <c r="H198" s="38">
        <v>692.65000000000009</v>
      </c>
      <c r="I198" s="38">
        <v>684.30000000000018</v>
      </c>
      <c r="J198" s="38">
        <v>722.10000000000014</v>
      </c>
      <c r="K198" s="38">
        <v>730.45</v>
      </c>
      <c r="L198" s="38">
        <v>741.00000000000011</v>
      </c>
      <c r="M198" s="28">
        <v>719.9</v>
      </c>
      <c r="N198" s="28">
        <v>701</v>
      </c>
      <c r="O198" s="39">
        <v>14506700</v>
      </c>
      <c r="P198" s="40">
        <v>-2.8554017585096195E-2</v>
      </c>
    </row>
    <row r="199" spans="1:16" ht="12.75" customHeight="1">
      <c r="A199" s="28">
        <v>189</v>
      </c>
      <c r="B199" s="29" t="s">
        <v>119</v>
      </c>
      <c r="C199" s="30" t="s">
        <v>207</v>
      </c>
      <c r="D199" s="31">
        <v>45043</v>
      </c>
      <c r="E199" s="37">
        <v>279.89999999999998</v>
      </c>
      <c r="F199" s="37">
        <v>277.4666666666667</v>
      </c>
      <c r="G199" s="38">
        <v>273.88333333333338</v>
      </c>
      <c r="H199" s="38">
        <v>267.86666666666667</v>
      </c>
      <c r="I199" s="38">
        <v>264.28333333333336</v>
      </c>
      <c r="J199" s="38">
        <v>283.48333333333341</v>
      </c>
      <c r="K199" s="38">
        <v>287.06666666666666</v>
      </c>
      <c r="L199" s="38">
        <v>293.08333333333343</v>
      </c>
      <c r="M199" s="28">
        <v>281.05</v>
      </c>
      <c r="N199" s="28">
        <v>271.45</v>
      </c>
      <c r="O199" s="39">
        <v>40114000</v>
      </c>
      <c r="P199" s="40">
        <v>-0.15077483275467862</v>
      </c>
    </row>
    <row r="200" spans="1:16" ht="12.75" customHeight="1">
      <c r="A200" s="28">
        <v>190</v>
      </c>
      <c r="B200" s="29" t="s">
        <v>70</v>
      </c>
      <c r="C200" s="30" t="s">
        <v>208</v>
      </c>
      <c r="D200" s="31">
        <v>45043</v>
      </c>
      <c r="E200" s="37">
        <v>819.35</v>
      </c>
      <c r="F200" s="37">
        <v>817.93333333333339</v>
      </c>
      <c r="G200" s="38">
        <v>813.41666666666674</v>
      </c>
      <c r="H200" s="38">
        <v>807.48333333333335</v>
      </c>
      <c r="I200" s="38">
        <v>802.9666666666667</v>
      </c>
      <c r="J200" s="38">
        <v>823.86666666666679</v>
      </c>
      <c r="K200" s="38">
        <v>828.38333333333344</v>
      </c>
      <c r="L200" s="38">
        <v>834.31666666666683</v>
      </c>
      <c r="M200" s="28">
        <v>822.45</v>
      </c>
      <c r="N200" s="28">
        <v>812</v>
      </c>
      <c r="O200" s="39">
        <v>5070000</v>
      </c>
      <c r="P200" s="40">
        <v>-7.1530601032853539E-2</v>
      </c>
    </row>
    <row r="201" spans="1:16" ht="12.75" customHeight="1">
      <c r="A201" s="28">
        <v>191</v>
      </c>
      <c r="B201" s="29" t="s">
        <v>70</v>
      </c>
      <c r="C201" s="30" t="s">
        <v>277</v>
      </c>
      <c r="D201" s="31">
        <v>45043</v>
      </c>
      <c r="E201" s="37">
        <v>1298.75</v>
      </c>
      <c r="F201" s="37">
        <v>1301.0333333333333</v>
      </c>
      <c r="G201" s="38">
        <v>1288.7166666666667</v>
      </c>
      <c r="H201" s="38">
        <v>1278.6833333333334</v>
      </c>
      <c r="I201" s="38">
        <v>1266.3666666666668</v>
      </c>
      <c r="J201" s="38">
        <v>1311.0666666666666</v>
      </c>
      <c r="K201" s="38">
        <v>1323.3833333333332</v>
      </c>
      <c r="L201" s="38">
        <v>1333.4166666666665</v>
      </c>
      <c r="M201" s="28">
        <v>1313.35</v>
      </c>
      <c r="N201" s="28">
        <v>1291</v>
      </c>
      <c r="O201" s="39">
        <v>894600</v>
      </c>
      <c r="P201" s="40">
        <v>-0.12255406797116375</v>
      </c>
    </row>
    <row r="202" spans="1:16" ht="12.75" customHeight="1">
      <c r="A202" s="28">
        <v>192</v>
      </c>
      <c r="B202" s="29" t="s">
        <v>86</v>
      </c>
      <c r="C202" s="30" t="s">
        <v>209</v>
      </c>
      <c r="D202" s="31">
        <v>45043</v>
      </c>
      <c r="E202" s="37">
        <v>360.9</v>
      </c>
      <c r="F202" s="37">
        <v>360.38333333333338</v>
      </c>
      <c r="G202" s="38">
        <v>358.21666666666675</v>
      </c>
      <c r="H202" s="38">
        <v>355.53333333333336</v>
      </c>
      <c r="I202" s="38">
        <v>353.36666666666673</v>
      </c>
      <c r="J202" s="38">
        <v>363.06666666666678</v>
      </c>
      <c r="K202" s="38">
        <v>365.23333333333341</v>
      </c>
      <c r="L202" s="38">
        <v>367.9166666666668</v>
      </c>
      <c r="M202" s="28">
        <v>362.55</v>
      </c>
      <c r="N202" s="28">
        <v>357.7</v>
      </c>
      <c r="O202" s="39">
        <v>33961500</v>
      </c>
      <c r="P202" s="40">
        <v>-0.12390202375885152</v>
      </c>
    </row>
    <row r="203" spans="1:16" ht="12.75" customHeight="1">
      <c r="A203" s="28">
        <v>193</v>
      </c>
      <c r="B203" s="29" t="s">
        <v>178</v>
      </c>
      <c r="C203" s="30" t="s">
        <v>210</v>
      </c>
      <c r="D203" s="31">
        <v>45043</v>
      </c>
      <c r="E203" s="37">
        <v>217.65</v>
      </c>
      <c r="F203" s="37">
        <v>216.29999999999998</v>
      </c>
      <c r="G203" s="38">
        <v>211.34999999999997</v>
      </c>
      <c r="H203" s="38">
        <v>205.04999999999998</v>
      </c>
      <c r="I203" s="38">
        <v>200.09999999999997</v>
      </c>
      <c r="J203" s="38">
        <v>222.59999999999997</v>
      </c>
      <c r="K203" s="38">
        <v>227.54999999999995</v>
      </c>
      <c r="L203" s="38">
        <v>233.84999999999997</v>
      </c>
      <c r="M203" s="28">
        <v>221.25</v>
      </c>
      <c r="N203" s="28">
        <v>210</v>
      </c>
      <c r="O203" s="39">
        <v>74514000</v>
      </c>
      <c r="P203" s="40">
        <v>2.7452563584981831E-3</v>
      </c>
    </row>
    <row r="204" spans="1:16" ht="12.75" customHeight="1">
      <c r="A204" s="28">
        <v>194</v>
      </c>
      <c r="B204" s="29" t="s">
        <v>47</v>
      </c>
      <c r="C204" s="30" t="s">
        <v>797</v>
      </c>
      <c r="D204" s="31">
        <v>45043</v>
      </c>
      <c r="E204" s="37">
        <v>492.55</v>
      </c>
      <c r="F204" s="37">
        <v>491.16666666666669</v>
      </c>
      <c r="G204" s="38">
        <v>487.63333333333338</v>
      </c>
      <c r="H204" s="38">
        <v>482.7166666666667</v>
      </c>
      <c r="I204" s="38">
        <v>479.18333333333339</v>
      </c>
      <c r="J204" s="38">
        <v>496.08333333333337</v>
      </c>
      <c r="K204" s="38">
        <v>499.61666666666667</v>
      </c>
      <c r="L204" s="38">
        <v>504.53333333333336</v>
      </c>
      <c r="M204" s="28">
        <v>494.7</v>
      </c>
      <c r="N204" s="28">
        <v>486.25</v>
      </c>
      <c r="O204" s="39">
        <v>6876000</v>
      </c>
      <c r="P204" s="40">
        <v>-2.7494908350305498E-2</v>
      </c>
    </row>
    <row r="205" spans="1:16" ht="12.75" customHeight="1">
      <c r="A205" s="28"/>
      <c r="B205" s="29"/>
      <c r="C205" s="30"/>
      <c r="D205" s="31"/>
      <c r="E205" s="37"/>
      <c r="F205" s="37"/>
      <c r="G205" s="38"/>
      <c r="H205" s="38"/>
      <c r="I205" s="38"/>
      <c r="J205" s="38"/>
      <c r="K205" s="38"/>
      <c r="L205" s="38"/>
      <c r="M205" s="28"/>
      <c r="N205" s="28"/>
      <c r="O205" s="39"/>
      <c r="P205" s="40"/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45"/>
      <c r="M207" s="41"/>
      <c r="N207" s="41"/>
      <c r="O207" s="233"/>
      <c r="P207" s="234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45016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5" t="s">
        <v>16</v>
      </c>
      <c r="B8" s="387"/>
      <c r="C8" s="391" t="s">
        <v>20</v>
      </c>
      <c r="D8" s="391" t="s">
        <v>21</v>
      </c>
      <c r="E8" s="382" t="s">
        <v>22</v>
      </c>
      <c r="F8" s="383"/>
      <c r="G8" s="384"/>
      <c r="H8" s="382" t="s">
        <v>23</v>
      </c>
      <c r="I8" s="383"/>
      <c r="J8" s="384"/>
      <c r="K8" s="23"/>
      <c r="L8" s="50"/>
      <c r="M8" s="50"/>
      <c r="N8" s="1"/>
      <c r="O8" s="1"/>
    </row>
    <row r="9" spans="1:15" ht="36" customHeight="1">
      <c r="A9" s="389"/>
      <c r="B9" s="390"/>
      <c r="C9" s="390"/>
      <c r="D9" s="3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17080.7</v>
      </c>
      <c r="D10" s="259">
        <v>17049.150000000001</v>
      </c>
      <c r="E10" s="259">
        <v>16972.150000000001</v>
      </c>
      <c r="F10" s="259">
        <v>16863.599999999999</v>
      </c>
      <c r="G10" s="259">
        <v>16786.599999999999</v>
      </c>
      <c r="H10" s="259">
        <v>17157.700000000004</v>
      </c>
      <c r="I10" s="259">
        <v>17234.700000000004</v>
      </c>
      <c r="J10" s="259">
        <v>17343.250000000007</v>
      </c>
      <c r="K10" s="259">
        <v>17126.150000000001</v>
      </c>
      <c r="L10" s="259">
        <v>16940.599999999999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39910.15</v>
      </c>
      <c r="D11" s="259">
        <v>39858.23333333333</v>
      </c>
      <c r="E11" s="259">
        <v>39661.46666666666</v>
      </c>
      <c r="F11" s="259">
        <v>39412.783333333333</v>
      </c>
      <c r="G11" s="259">
        <v>39216.016666666663</v>
      </c>
      <c r="H11" s="259">
        <v>40106.916666666657</v>
      </c>
      <c r="I11" s="259">
        <v>40303.683333333334</v>
      </c>
      <c r="J11" s="259">
        <v>40552.366666666654</v>
      </c>
      <c r="K11" s="259">
        <v>40055</v>
      </c>
      <c r="L11" s="259">
        <v>39609.550000000003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2880.3</v>
      </c>
      <c r="D12" s="232">
        <v>2869.4</v>
      </c>
      <c r="E12" s="232">
        <v>2841.2000000000003</v>
      </c>
      <c r="F12" s="232">
        <v>2802.1000000000004</v>
      </c>
      <c r="G12" s="232">
        <v>2773.9000000000005</v>
      </c>
      <c r="H12" s="232">
        <v>2908.5</v>
      </c>
      <c r="I12" s="232">
        <v>2936.7</v>
      </c>
      <c r="J12" s="232">
        <v>2975.7999999999997</v>
      </c>
      <c r="K12" s="232">
        <v>2897.6</v>
      </c>
      <c r="L12" s="232">
        <v>2830.3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5013.55</v>
      </c>
      <c r="D13" s="232">
        <v>5003.5333333333338</v>
      </c>
      <c r="E13" s="232">
        <v>4978.9666666666672</v>
      </c>
      <c r="F13" s="232">
        <v>4944.3833333333332</v>
      </c>
      <c r="G13" s="232">
        <v>4919.8166666666666</v>
      </c>
      <c r="H13" s="232">
        <v>5038.1166666666677</v>
      </c>
      <c r="I13" s="232">
        <v>5062.6833333333352</v>
      </c>
      <c r="J13" s="232">
        <v>5097.2666666666682</v>
      </c>
      <c r="K13" s="232">
        <v>5028.1000000000004</v>
      </c>
      <c r="L13" s="232">
        <v>4968.95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28011.3</v>
      </c>
      <c r="D14" s="232">
        <v>27921.633333333331</v>
      </c>
      <c r="E14" s="232">
        <v>27729.316666666662</v>
      </c>
      <c r="F14" s="232">
        <v>27447.333333333332</v>
      </c>
      <c r="G14" s="232">
        <v>27255.016666666663</v>
      </c>
      <c r="H14" s="232">
        <v>28203.616666666661</v>
      </c>
      <c r="I14" s="232">
        <v>28395.933333333327</v>
      </c>
      <c r="J14" s="232">
        <v>28677.916666666661</v>
      </c>
      <c r="K14" s="232">
        <v>28113.95</v>
      </c>
      <c r="L14" s="232">
        <v>27639.65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4428.5</v>
      </c>
      <c r="D15" s="232">
        <v>4415.8833333333332</v>
      </c>
      <c r="E15" s="232">
        <v>4384.7166666666662</v>
      </c>
      <c r="F15" s="232">
        <v>4340.9333333333334</v>
      </c>
      <c r="G15" s="232">
        <v>4309.7666666666664</v>
      </c>
      <c r="H15" s="232">
        <v>4459.6666666666661</v>
      </c>
      <c r="I15" s="232">
        <v>4490.8333333333339</v>
      </c>
      <c r="J15" s="232">
        <v>4534.6166666666659</v>
      </c>
      <c r="K15" s="232">
        <v>4447.05</v>
      </c>
      <c r="L15" s="232">
        <v>4372.1000000000004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8373.5</v>
      </c>
      <c r="D16" s="232">
        <v>8329.6666666666661</v>
      </c>
      <c r="E16" s="232">
        <v>8268.8833333333314</v>
      </c>
      <c r="F16" s="232">
        <v>8164.2666666666646</v>
      </c>
      <c r="G16" s="232">
        <v>8103.4833333333299</v>
      </c>
      <c r="H16" s="232">
        <v>8434.2833333333328</v>
      </c>
      <c r="I16" s="232">
        <v>8495.0666666666693</v>
      </c>
      <c r="J16" s="232">
        <v>8599.6833333333343</v>
      </c>
      <c r="K16" s="232">
        <v>8390.4500000000007</v>
      </c>
      <c r="L16" s="232">
        <v>8225.0499999999993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3391.45</v>
      </c>
      <c r="D17" s="232">
        <v>3380.0333333333333</v>
      </c>
      <c r="E17" s="232">
        <v>3344.4166666666665</v>
      </c>
      <c r="F17" s="232">
        <v>3297.3833333333332</v>
      </c>
      <c r="G17" s="232">
        <v>3261.7666666666664</v>
      </c>
      <c r="H17" s="232">
        <v>3427.0666666666666</v>
      </c>
      <c r="I17" s="232">
        <v>3462.6833333333334</v>
      </c>
      <c r="J17" s="232">
        <v>3509.7166666666667</v>
      </c>
      <c r="K17" s="231">
        <v>3415.65</v>
      </c>
      <c r="L17" s="231">
        <v>3333</v>
      </c>
      <c r="M17" s="231">
        <v>10.310029999999999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1625.9</v>
      </c>
      <c r="D18" s="232">
        <v>1622.4166666666667</v>
      </c>
      <c r="E18" s="232">
        <v>1595.8333333333335</v>
      </c>
      <c r="F18" s="232">
        <v>1565.7666666666667</v>
      </c>
      <c r="G18" s="232">
        <v>1539.1833333333334</v>
      </c>
      <c r="H18" s="232">
        <v>1652.4833333333336</v>
      </c>
      <c r="I18" s="232">
        <v>1679.0666666666671</v>
      </c>
      <c r="J18" s="232">
        <v>1709.1333333333337</v>
      </c>
      <c r="K18" s="231">
        <v>1649</v>
      </c>
      <c r="L18" s="231">
        <v>1592.35</v>
      </c>
      <c r="M18" s="231">
        <v>10.126189999999999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585.54999999999995</v>
      </c>
      <c r="D19" s="232">
        <v>579.4</v>
      </c>
      <c r="E19" s="232">
        <v>568.84999999999991</v>
      </c>
      <c r="F19" s="232">
        <v>552.15</v>
      </c>
      <c r="G19" s="232">
        <v>541.59999999999991</v>
      </c>
      <c r="H19" s="232">
        <v>596.09999999999991</v>
      </c>
      <c r="I19" s="232">
        <v>606.64999999999986</v>
      </c>
      <c r="J19" s="232">
        <v>623.34999999999991</v>
      </c>
      <c r="K19" s="231">
        <v>589.95000000000005</v>
      </c>
      <c r="L19" s="231">
        <v>562.70000000000005</v>
      </c>
      <c r="M19" s="231">
        <v>25.051880000000001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21770.05</v>
      </c>
      <c r="D20" s="232">
        <v>21748.249999999996</v>
      </c>
      <c r="E20" s="232">
        <v>21614.649999999994</v>
      </c>
      <c r="F20" s="232">
        <v>21459.249999999996</v>
      </c>
      <c r="G20" s="232">
        <v>21325.649999999994</v>
      </c>
      <c r="H20" s="232">
        <v>21903.649999999994</v>
      </c>
      <c r="I20" s="232">
        <v>22037.249999999993</v>
      </c>
      <c r="J20" s="232">
        <v>22192.649999999994</v>
      </c>
      <c r="K20" s="231">
        <v>21881.85</v>
      </c>
      <c r="L20" s="231">
        <v>21592.85</v>
      </c>
      <c r="M20" s="231">
        <v>9.8180000000000003E-2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1740.4</v>
      </c>
      <c r="D21" s="232">
        <v>1695.8333333333333</v>
      </c>
      <c r="E21" s="232">
        <v>1635.6666666666665</v>
      </c>
      <c r="F21" s="232">
        <v>1530.9333333333332</v>
      </c>
      <c r="G21" s="232">
        <v>1470.7666666666664</v>
      </c>
      <c r="H21" s="232">
        <v>1800.5666666666666</v>
      </c>
      <c r="I21" s="232">
        <v>1860.7333333333331</v>
      </c>
      <c r="J21" s="232">
        <v>1965.4666666666667</v>
      </c>
      <c r="K21" s="231">
        <v>1756</v>
      </c>
      <c r="L21" s="231">
        <v>1591.1</v>
      </c>
      <c r="M21" s="231">
        <v>93.327020000000005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894.35</v>
      </c>
      <c r="D22" s="232">
        <v>919.06666666666672</v>
      </c>
      <c r="E22" s="232">
        <v>864.18333333333339</v>
      </c>
      <c r="F22" s="232">
        <v>834.01666666666665</v>
      </c>
      <c r="G22" s="232">
        <v>779.13333333333333</v>
      </c>
      <c r="H22" s="232">
        <v>949.23333333333346</v>
      </c>
      <c r="I22" s="232">
        <v>1004.1166666666669</v>
      </c>
      <c r="J22" s="232">
        <v>1034.2833333333335</v>
      </c>
      <c r="K22" s="231">
        <v>973.95</v>
      </c>
      <c r="L22" s="231">
        <v>888.9</v>
      </c>
      <c r="M22" s="231">
        <v>89.02722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636.65</v>
      </c>
      <c r="D23" s="232">
        <v>623.09999999999991</v>
      </c>
      <c r="E23" s="232">
        <v>603.64999999999986</v>
      </c>
      <c r="F23" s="232">
        <v>570.65</v>
      </c>
      <c r="G23" s="232">
        <v>551.19999999999993</v>
      </c>
      <c r="H23" s="232">
        <v>656.0999999999998</v>
      </c>
      <c r="I23" s="232">
        <v>675.54999999999984</v>
      </c>
      <c r="J23" s="232">
        <v>708.54999999999973</v>
      </c>
      <c r="K23" s="231">
        <v>642.54999999999995</v>
      </c>
      <c r="L23" s="231">
        <v>590.1</v>
      </c>
      <c r="M23" s="231">
        <v>170.57168999999999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871.7</v>
      </c>
      <c r="D24" s="232">
        <v>888.70000000000016</v>
      </c>
      <c r="E24" s="232">
        <v>847.45000000000027</v>
      </c>
      <c r="F24" s="232">
        <v>823.20000000000016</v>
      </c>
      <c r="G24" s="232">
        <v>781.95000000000027</v>
      </c>
      <c r="H24" s="232">
        <v>912.95000000000027</v>
      </c>
      <c r="I24" s="232">
        <v>954.2</v>
      </c>
      <c r="J24" s="232">
        <v>978.45000000000027</v>
      </c>
      <c r="K24" s="231">
        <v>929.95</v>
      </c>
      <c r="L24" s="231">
        <v>864.45</v>
      </c>
      <c r="M24" s="231">
        <v>29.97429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1003.45</v>
      </c>
      <c r="D25" s="232">
        <v>1004.2333333333332</v>
      </c>
      <c r="E25" s="232">
        <v>963.46666666666647</v>
      </c>
      <c r="F25" s="232">
        <v>923.48333333333323</v>
      </c>
      <c r="G25" s="232">
        <v>882.71666666666647</v>
      </c>
      <c r="H25" s="232">
        <v>1044.2166666666665</v>
      </c>
      <c r="I25" s="232">
        <v>1084.9833333333331</v>
      </c>
      <c r="J25" s="232">
        <v>1124.9666666666665</v>
      </c>
      <c r="K25" s="231">
        <v>1045</v>
      </c>
      <c r="L25" s="231">
        <v>964.25</v>
      </c>
      <c r="M25" s="231">
        <v>33.44811</v>
      </c>
      <c r="N25" s="1"/>
      <c r="O25" s="1"/>
    </row>
    <row r="26" spans="1:15" ht="12.75" customHeight="1">
      <c r="A26" s="214">
        <v>17</v>
      </c>
      <c r="B26" s="217" t="s">
        <v>842</v>
      </c>
      <c r="C26" s="231">
        <v>386.55</v>
      </c>
      <c r="D26" s="232">
        <v>376.83333333333331</v>
      </c>
      <c r="E26" s="232">
        <v>367.11666666666662</v>
      </c>
      <c r="F26" s="232">
        <v>347.68333333333328</v>
      </c>
      <c r="G26" s="232">
        <v>337.96666666666658</v>
      </c>
      <c r="H26" s="232">
        <v>396.26666666666665</v>
      </c>
      <c r="I26" s="232">
        <v>405.98333333333335</v>
      </c>
      <c r="J26" s="232">
        <v>425.41666666666669</v>
      </c>
      <c r="K26" s="231">
        <v>386.55</v>
      </c>
      <c r="L26" s="231">
        <v>357.4</v>
      </c>
      <c r="M26" s="231">
        <v>62.239910000000002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153.1</v>
      </c>
      <c r="D27" s="232">
        <v>151.11666666666667</v>
      </c>
      <c r="E27" s="232">
        <v>148.23333333333335</v>
      </c>
      <c r="F27" s="232">
        <v>143.36666666666667</v>
      </c>
      <c r="G27" s="232">
        <v>140.48333333333335</v>
      </c>
      <c r="H27" s="232">
        <v>155.98333333333335</v>
      </c>
      <c r="I27" s="232">
        <v>158.86666666666667</v>
      </c>
      <c r="J27" s="232">
        <v>163.73333333333335</v>
      </c>
      <c r="K27" s="231">
        <v>154</v>
      </c>
      <c r="L27" s="231">
        <v>146.25</v>
      </c>
      <c r="M27" s="231">
        <v>60.645060000000001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211.15</v>
      </c>
      <c r="D28" s="232">
        <v>210.20000000000002</v>
      </c>
      <c r="E28" s="232">
        <v>208.50000000000003</v>
      </c>
      <c r="F28" s="232">
        <v>205.85000000000002</v>
      </c>
      <c r="G28" s="232">
        <v>204.15000000000003</v>
      </c>
      <c r="H28" s="232">
        <v>212.85000000000002</v>
      </c>
      <c r="I28" s="232">
        <v>214.55</v>
      </c>
      <c r="J28" s="232">
        <v>217.20000000000002</v>
      </c>
      <c r="K28" s="231">
        <v>211.9</v>
      </c>
      <c r="L28" s="231">
        <v>207.55</v>
      </c>
      <c r="M28" s="231">
        <v>16.920839999999998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3300.3</v>
      </c>
      <c r="D29" s="232">
        <v>3280.4833333333336</v>
      </c>
      <c r="E29" s="232">
        <v>3249.9666666666672</v>
      </c>
      <c r="F29" s="232">
        <v>3199.6333333333337</v>
      </c>
      <c r="G29" s="232">
        <v>3169.1166666666672</v>
      </c>
      <c r="H29" s="232">
        <v>3330.8166666666671</v>
      </c>
      <c r="I29" s="232">
        <v>3361.3333333333335</v>
      </c>
      <c r="J29" s="232">
        <v>3411.666666666667</v>
      </c>
      <c r="K29" s="231">
        <v>3311</v>
      </c>
      <c r="L29" s="231">
        <v>3230.15</v>
      </c>
      <c r="M29" s="231">
        <v>0.71738000000000002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363.9</v>
      </c>
      <c r="D30" s="232">
        <v>363.05</v>
      </c>
      <c r="E30" s="232">
        <v>359.05</v>
      </c>
      <c r="F30" s="232">
        <v>354.2</v>
      </c>
      <c r="G30" s="232">
        <v>350.2</v>
      </c>
      <c r="H30" s="232">
        <v>367.90000000000003</v>
      </c>
      <c r="I30" s="232">
        <v>371.90000000000003</v>
      </c>
      <c r="J30" s="232">
        <v>376.75000000000006</v>
      </c>
      <c r="K30" s="231">
        <v>367.05</v>
      </c>
      <c r="L30" s="231">
        <v>358.2</v>
      </c>
      <c r="M30" s="231">
        <v>95.58023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4363</v>
      </c>
      <c r="D31" s="232">
        <v>4351.3666666666668</v>
      </c>
      <c r="E31" s="232">
        <v>4322.7333333333336</v>
      </c>
      <c r="F31" s="232">
        <v>4282.4666666666672</v>
      </c>
      <c r="G31" s="232">
        <v>4253.8333333333339</v>
      </c>
      <c r="H31" s="232">
        <v>4391.6333333333332</v>
      </c>
      <c r="I31" s="232">
        <v>4420.2666666666664</v>
      </c>
      <c r="J31" s="232">
        <v>4460.5333333333328</v>
      </c>
      <c r="K31" s="231">
        <v>4380</v>
      </c>
      <c r="L31" s="231">
        <v>4311.1000000000004</v>
      </c>
      <c r="M31" s="231">
        <v>2.5078999999999998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136.44999999999999</v>
      </c>
      <c r="D32" s="232">
        <v>135.88333333333333</v>
      </c>
      <c r="E32" s="232">
        <v>134.96666666666664</v>
      </c>
      <c r="F32" s="232">
        <v>133.48333333333332</v>
      </c>
      <c r="G32" s="232">
        <v>132.56666666666663</v>
      </c>
      <c r="H32" s="232">
        <v>137.36666666666665</v>
      </c>
      <c r="I32" s="232">
        <v>138.28333333333333</v>
      </c>
      <c r="J32" s="232">
        <v>139.76666666666665</v>
      </c>
      <c r="K32" s="231">
        <v>136.80000000000001</v>
      </c>
      <c r="L32" s="231">
        <v>134.4</v>
      </c>
      <c r="M32" s="231">
        <v>43.028410000000001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2770.5</v>
      </c>
      <c r="D33" s="232">
        <v>2773.0833333333335</v>
      </c>
      <c r="E33" s="232">
        <v>2752.416666666667</v>
      </c>
      <c r="F33" s="232">
        <v>2734.3333333333335</v>
      </c>
      <c r="G33" s="232">
        <v>2713.666666666667</v>
      </c>
      <c r="H33" s="232">
        <v>2791.166666666667</v>
      </c>
      <c r="I33" s="232">
        <v>2811.8333333333339</v>
      </c>
      <c r="J33" s="232">
        <v>2829.916666666667</v>
      </c>
      <c r="K33" s="231">
        <v>2793.75</v>
      </c>
      <c r="L33" s="231">
        <v>2755</v>
      </c>
      <c r="M33" s="231">
        <v>10.876480000000001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1342.7</v>
      </c>
      <c r="D34" s="232">
        <v>1330.6333333333334</v>
      </c>
      <c r="E34" s="232">
        <v>1313.3666666666668</v>
      </c>
      <c r="F34" s="232">
        <v>1284.0333333333333</v>
      </c>
      <c r="G34" s="232">
        <v>1266.7666666666667</v>
      </c>
      <c r="H34" s="232">
        <v>1359.9666666666669</v>
      </c>
      <c r="I34" s="232">
        <v>1377.2333333333338</v>
      </c>
      <c r="J34" s="232">
        <v>1406.5666666666671</v>
      </c>
      <c r="K34" s="231">
        <v>1347.9</v>
      </c>
      <c r="L34" s="231">
        <v>1301.3</v>
      </c>
      <c r="M34" s="231">
        <v>3.9010400000000001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509.65</v>
      </c>
      <c r="D35" s="232">
        <v>509.2166666666667</v>
      </c>
      <c r="E35" s="232">
        <v>505.08333333333337</v>
      </c>
      <c r="F35" s="232">
        <v>500.51666666666665</v>
      </c>
      <c r="G35" s="232">
        <v>496.38333333333333</v>
      </c>
      <c r="H35" s="232">
        <v>513.78333333333342</v>
      </c>
      <c r="I35" s="232">
        <v>517.91666666666674</v>
      </c>
      <c r="J35" s="232">
        <v>522.48333333333346</v>
      </c>
      <c r="K35" s="231">
        <v>513.35</v>
      </c>
      <c r="L35" s="231">
        <v>504.65</v>
      </c>
      <c r="M35" s="231">
        <v>13.096030000000001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3325.45</v>
      </c>
      <c r="D36" s="232">
        <v>3341.8166666666671</v>
      </c>
      <c r="E36" s="232">
        <v>3298.6333333333341</v>
      </c>
      <c r="F36" s="232">
        <v>3271.8166666666671</v>
      </c>
      <c r="G36" s="232">
        <v>3228.6333333333341</v>
      </c>
      <c r="H36" s="232">
        <v>3368.6333333333341</v>
      </c>
      <c r="I36" s="232">
        <v>3411.8166666666675</v>
      </c>
      <c r="J36" s="232">
        <v>3438.6333333333341</v>
      </c>
      <c r="K36" s="231">
        <v>3385</v>
      </c>
      <c r="L36" s="231">
        <v>3315</v>
      </c>
      <c r="M36" s="231">
        <v>2.76925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842.6</v>
      </c>
      <c r="D37" s="232">
        <v>840.35</v>
      </c>
      <c r="E37" s="232">
        <v>832.25</v>
      </c>
      <c r="F37" s="232">
        <v>821.9</v>
      </c>
      <c r="G37" s="232">
        <v>813.8</v>
      </c>
      <c r="H37" s="232">
        <v>850.7</v>
      </c>
      <c r="I37" s="232">
        <v>858.80000000000018</v>
      </c>
      <c r="J37" s="232">
        <v>869.15000000000009</v>
      </c>
      <c r="K37" s="231">
        <v>848.45</v>
      </c>
      <c r="L37" s="231">
        <v>830</v>
      </c>
      <c r="M37" s="231">
        <v>171.21194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3879.3</v>
      </c>
      <c r="D38" s="232">
        <v>3857.8166666666671</v>
      </c>
      <c r="E38" s="232">
        <v>3821.6333333333341</v>
      </c>
      <c r="F38" s="232">
        <v>3763.9666666666672</v>
      </c>
      <c r="G38" s="232">
        <v>3727.7833333333342</v>
      </c>
      <c r="H38" s="232">
        <v>3915.483333333334</v>
      </c>
      <c r="I38" s="232">
        <v>3951.6666666666674</v>
      </c>
      <c r="J38" s="232">
        <v>4009.3333333333339</v>
      </c>
      <c r="K38" s="231">
        <v>3894</v>
      </c>
      <c r="L38" s="231">
        <v>3800.15</v>
      </c>
      <c r="M38" s="231">
        <v>4.2930000000000001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5625.2</v>
      </c>
      <c r="D39" s="232">
        <v>5608.7333333333336</v>
      </c>
      <c r="E39" s="232">
        <v>5571.4666666666672</v>
      </c>
      <c r="F39" s="232">
        <v>5517.7333333333336</v>
      </c>
      <c r="G39" s="232">
        <v>5480.4666666666672</v>
      </c>
      <c r="H39" s="232">
        <v>5662.4666666666672</v>
      </c>
      <c r="I39" s="232">
        <v>5699.7333333333336</v>
      </c>
      <c r="J39" s="232">
        <v>5753.4666666666672</v>
      </c>
      <c r="K39" s="231">
        <v>5646</v>
      </c>
      <c r="L39" s="231">
        <v>5555</v>
      </c>
      <c r="M39" s="231">
        <v>11.096120000000001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1246.05</v>
      </c>
      <c r="D40" s="232">
        <v>1241.1666666666667</v>
      </c>
      <c r="E40" s="232">
        <v>1230.3333333333335</v>
      </c>
      <c r="F40" s="232">
        <v>1214.6166666666668</v>
      </c>
      <c r="G40" s="232">
        <v>1203.7833333333335</v>
      </c>
      <c r="H40" s="232">
        <v>1256.8833333333334</v>
      </c>
      <c r="I40" s="232">
        <v>1267.7166666666669</v>
      </c>
      <c r="J40" s="232">
        <v>1283.4333333333334</v>
      </c>
      <c r="K40" s="231">
        <v>1252</v>
      </c>
      <c r="L40" s="231">
        <v>1225.45</v>
      </c>
      <c r="M40" s="231">
        <v>16.574200000000001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5866.75</v>
      </c>
      <c r="D41" s="232">
        <v>5942.7166666666672</v>
      </c>
      <c r="E41" s="232">
        <v>5744.0333333333347</v>
      </c>
      <c r="F41" s="232">
        <v>5621.3166666666675</v>
      </c>
      <c r="G41" s="232">
        <v>5422.633333333335</v>
      </c>
      <c r="H41" s="232">
        <v>6065.4333333333343</v>
      </c>
      <c r="I41" s="232">
        <v>6264.1166666666668</v>
      </c>
      <c r="J41" s="232">
        <v>6386.8333333333339</v>
      </c>
      <c r="K41" s="231">
        <v>6141.4</v>
      </c>
      <c r="L41" s="231">
        <v>5820</v>
      </c>
      <c r="M41" s="231">
        <v>0.89795999999999998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1964.75</v>
      </c>
      <c r="D42" s="232">
        <v>1961.2333333333333</v>
      </c>
      <c r="E42" s="232">
        <v>1953.5166666666667</v>
      </c>
      <c r="F42" s="232">
        <v>1942.2833333333333</v>
      </c>
      <c r="G42" s="232">
        <v>1934.5666666666666</v>
      </c>
      <c r="H42" s="232">
        <v>1972.4666666666667</v>
      </c>
      <c r="I42" s="232">
        <v>1980.1833333333334</v>
      </c>
      <c r="J42" s="232">
        <v>1991.4166666666667</v>
      </c>
      <c r="K42" s="231">
        <v>1968.95</v>
      </c>
      <c r="L42" s="231">
        <v>1950</v>
      </c>
      <c r="M42" s="231">
        <v>1.65672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189.9</v>
      </c>
      <c r="D43" s="232">
        <v>188.93333333333331</v>
      </c>
      <c r="E43" s="232">
        <v>185.96666666666661</v>
      </c>
      <c r="F43" s="232">
        <v>182.0333333333333</v>
      </c>
      <c r="G43" s="232">
        <v>179.06666666666661</v>
      </c>
      <c r="H43" s="232">
        <v>192.86666666666662</v>
      </c>
      <c r="I43" s="232">
        <v>195.83333333333331</v>
      </c>
      <c r="J43" s="232">
        <v>199.76666666666662</v>
      </c>
      <c r="K43" s="231">
        <v>191.9</v>
      </c>
      <c r="L43" s="231">
        <v>185</v>
      </c>
      <c r="M43" s="231">
        <v>263.98887000000002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164.45</v>
      </c>
      <c r="D44" s="232">
        <v>163.15</v>
      </c>
      <c r="E44" s="232">
        <v>161.30000000000001</v>
      </c>
      <c r="F44" s="232">
        <v>158.15</v>
      </c>
      <c r="G44" s="232">
        <v>156.30000000000001</v>
      </c>
      <c r="H44" s="232">
        <v>166.3</v>
      </c>
      <c r="I44" s="232">
        <v>168.14999999999998</v>
      </c>
      <c r="J44" s="232">
        <v>171.3</v>
      </c>
      <c r="K44" s="231">
        <v>165</v>
      </c>
      <c r="L44" s="231">
        <v>160</v>
      </c>
      <c r="M44" s="231">
        <v>383.90278999999998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76.900000000000006</v>
      </c>
      <c r="D45" s="232">
        <v>75.300000000000011</v>
      </c>
      <c r="E45" s="232">
        <v>72.65000000000002</v>
      </c>
      <c r="F45" s="232">
        <v>68.400000000000006</v>
      </c>
      <c r="G45" s="232">
        <v>65.750000000000014</v>
      </c>
      <c r="H45" s="232">
        <v>79.550000000000026</v>
      </c>
      <c r="I45" s="232">
        <v>82.2</v>
      </c>
      <c r="J45" s="232">
        <v>86.450000000000031</v>
      </c>
      <c r="K45" s="231">
        <v>77.95</v>
      </c>
      <c r="L45" s="231">
        <v>71.05</v>
      </c>
      <c r="M45" s="231">
        <v>200.79281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1406.75</v>
      </c>
      <c r="D46" s="232">
        <v>1399.3</v>
      </c>
      <c r="E46" s="232">
        <v>1388.8999999999999</v>
      </c>
      <c r="F46" s="232">
        <v>1371.05</v>
      </c>
      <c r="G46" s="232">
        <v>1360.6499999999999</v>
      </c>
      <c r="H46" s="232">
        <v>1417.1499999999999</v>
      </c>
      <c r="I46" s="232">
        <v>1427.55</v>
      </c>
      <c r="J46" s="232">
        <v>1445.3999999999999</v>
      </c>
      <c r="K46" s="231">
        <v>1409.7</v>
      </c>
      <c r="L46" s="231">
        <v>1381.45</v>
      </c>
      <c r="M46" s="231">
        <v>2.8225899999999999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573.25</v>
      </c>
      <c r="D47" s="232">
        <v>574.9666666666667</v>
      </c>
      <c r="E47" s="232">
        <v>567.93333333333339</v>
      </c>
      <c r="F47" s="232">
        <v>562.61666666666667</v>
      </c>
      <c r="G47" s="232">
        <v>555.58333333333337</v>
      </c>
      <c r="H47" s="232">
        <v>580.28333333333342</v>
      </c>
      <c r="I47" s="232">
        <v>587.31666666666672</v>
      </c>
      <c r="J47" s="232">
        <v>592.63333333333344</v>
      </c>
      <c r="K47" s="231">
        <v>582</v>
      </c>
      <c r="L47" s="231">
        <v>569.65</v>
      </c>
      <c r="M47" s="231">
        <v>8.6759799999999991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91.55</v>
      </c>
      <c r="D48" s="232">
        <v>91.166666666666671</v>
      </c>
      <c r="E48" s="232">
        <v>90.283333333333346</v>
      </c>
      <c r="F48" s="232">
        <v>89.01666666666668</v>
      </c>
      <c r="G48" s="232">
        <v>88.133333333333354</v>
      </c>
      <c r="H48" s="232">
        <v>92.433333333333337</v>
      </c>
      <c r="I48" s="232">
        <v>93.316666666666663</v>
      </c>
      <c r="J48" s="232">
        <v>94.583333333333329</v>
      </c>
      <c r="K48" s="231">
        <v>92.05</v>
      </c>
      <c r="L48" s="231">
        <v>89.9</v>
      </c>
      <c r="M48" s="231">
        <v>361.03221000000002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757.3</v>
      </c>
      <c r="D49" s="232">
        <v>754.23333333333323</v>
      </c>
      <c r="E49" s="232">
        <v>748.46666666666647</v>
      </c>
      <c r="F49" s="232">
        <v>739.63333333333321</v>
      </c>
      <c r="G49" s="232">
        <v>733.86666666666645</v>
      </c>
      <c r="H49" s="232">
        <v>763.06666666666649</v>
      </c>
      <c r="I49" s="232">
        <v>768.83333333333314</v>
      </c>
      <c r="J49" s="232">
        <v>777.66666666666652</v>
      </c>
      <c r="K49" s="231">
        <v>760</v>
      </c>
      <c r="L49" s="231">
        <v>745.4</v>
      </c>
      <c r="M49" s="231">
        <v>13.412319999999999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70.3</v>
      </c>
      <c r="D50" s="232">
        <v>70.416666666666671</v>
      </c>
      <c r="E50" s="232">
        <v>69.583333333333343</v>
      </c>
      <c r="F50" s="232">
        <v>68.866666666666674</v>
      </c>
      <c r="G50" s="232">
        <v>68.033333333333346</v>
      </c>
      <c r="H50" s="232">
        <v>71.13333333333334</v>
      </c>
      <c r="I50" s="232">
        <v>71.966666666666683</v>
      </c>
      <c r="J50" s="232">
        <v>72.683333333333337</v>
      </c>
      <c r="K50" s="231">
        <v>71.25</v>
      </c>
      <c r="L50" s="231">
        <v>69.7</v>
      </c>
      <c r="M50" s="231">
        <v>212.4221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339.85</v>
      </c>
      <c r="D51" s="232">
        <v>339.51666666666665</v>
      </c>
      <c r="E51" s="232">
        <v>336.63333333333333</v>
      </c>
      <c r="F51" s="232">
        <v>333.41666666666669</v>
      </c>
      <c r="G51" s="232">
        <v>330.53333333333336</v>
      </c>
      <c r="H51" s="232">
        <v>342.73333333333329</v>
      </c>
      <c r="I51" s="232">
        <v>345.61666666666662</v>
      </c>
      <c r="J51" s="232">
        <v>348.83333333333326</v>
      </c>
      <c r="K51" s="231">
        <v>342.4</v>
      </c>
      <c r="L51" s="231">
        <v>336.3</v>
      </c>
      <c r="M51" s="231">
        <v>29.859200000000001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743.6</v>
      </c>
      <c r="D52" s="232">
        <v>745.7833333333333</v>
      </c>
      <c r="E52" s="232">
        <v>736.66666666666663</v>
      </c>
      <c r="F52" s="232">
        <v>729.73333333333335</v>
      </c>
      <c r="G52" s="232">
        <v>720.61666666666667</v>
      </c>
      <c r="H52" s="232">
        <v>752.71666666666658</v>
      </c>
      <c r="I52" s="232">
        <v>761.83333333333337</v>
      </c>
      <c r="J52" s="232">
        <v>768.76666666666654</v>
      </c>
      <c r="K52" s="231">
        <v>754.9</v>
      </c>
      <c r="L52" s="231">
        <v>738.85</v>
      </c>
      <c r="M52" s="231">
        <v>48.918680000000002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201.6</v>
      </c>
      <c r="D53" s="232">
        <v>201.75</v>
      </c>
      <c r="E53" s="232">
        <v>199.5</v>
      </c>
      <c r="F53" s="232">
        <v>197.4</v>
      </c>
      <c r="G53" s="232">
        <v>195.15</v>
      </c>
      <c r="H53" s="232">
        <v>203.85</v>
      </c>
      <c r="I53" s="232">
        <v>206.1</v>
      </c>
      <c r="J53" s="232">
        <v>208.2</v>
      </c>
      <c r="K53" s="231">
        <v>204</v>
      </c>
      <c r="L53" s="231">
        <v>199.65</v>
      </c>
      <c r="M53" s="231">
        <v>110.20214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18977.150000000001</v>
      </c>
      <c r="D54" s="232">
        <v>18823.683333333334</v>
      </c>
      <c r="E54" s="232">
        <v>18607.366666666669</v>
      </c>
      <c r="F54" s="232">
        <v>18237.583333333336</v>
      </c>
      <c r="G54" s="232">
        <v>18021.26666666667</v>
      </c>
      <c r="H54" s="232">
        <v>19193.466666666667</v>
      </c>
      <c r="I54" s="232">
        <v>19409.783333333333</v>
      </c>
      <c r="J54" s="232">
        <v>19779.566666666666</v>
      </c>
      <c r="K54" s="231">
        <v>19040</v>
      </c>
      <c r="L54" s="231">
        <v>18453.900000000001</v>
      </c>
      <c r="M54" s="231">
        <v>0.50051999999999996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4276.2</v>
      </c>
      <c r="D55" s="232">
        <v>4257.7</v>
      </c>
      <c r="E55" s="232">
        <v>4217.45</v>
      </c>
      <c r="F55" s="232">
        <v>4158.7</v>
      </c>
      <c r="G55" s="232">
        <v>4118.45</v>
      </c>
      <c r="H55" s="232">
        <v>4316.45</v>
      </c>
      <c r="I55" s="232">
        <v>4356.7</v>
      </c>
      <c r="J55" s="232">
        <v>4415.45</v>
      </c>
      <c r="K55" s="231">
        <v>4297.95</v>
      </c>
      <c r="L55" s="231">
        <v>4198.95</v>
      </c>
      <c r="M55" s="231">
        <v>3.1646100000000001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281.05</v>
      </c>
      <c r="D56" s="232">
        <v>279.25000000000006</v>
      </c>
      <c r="E56" s="232">
        <v>275.90000000000009</v>
      </c>
      <c r="F56" s="232">
        <v>270.75000000000006</v>
      </c>
      <c r="G56" s="232">
        <v>267.40000000000009</v>
      </c>
      <c r="H56" s="232">
        <v>284.40000000000009</v>
      </c>
      <c r="I56" s="232">
        <v>287.75000000000011</v>
      </c>
      <c r="J56" s="232">
        <v>292.90000000000009</v>
      </c>
      <c r="K56" s="231">
        <v>282.60000000000002</v>
      </c>
      <c r="L56" s="231">
        <v>274.10000000000002</v>
      </c>
      <c r="M56" s="231">
        <v>156.84110999999999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747.85</v>
      </c>
      <c r="D57" s="232">
        <v>743.35</v>
      </c>
      <c r="E57" s="232">
        <v>735.2</v>
      </c>
      <c r="F57" s="232">
        <v>722.55000000000007</v>
      </c>
      <c r="G57" s="232">
        <v>714.40000000000009</v>
      </c>
      <c r="H57" s="232">
        <v>756</v>
      </c>
      <c r="I57" s="232">
        <v>764.14999999999986</v>
      </c>
      <c r="J57" s="232">
        <v>776.8</v>
      </c>
      <c r="K57" s="231">
        <v>751.5</v>
      </c>
      <c r="L57" s="231">
        <v>730.7</v>
      </c>
      <c r="M57" s="231">
        <v>11.438610000000001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887.7</v>
      </c>
      <c r="D58" s="232">
        <v>889.88333333333333</v>
      </c>
      <c r="E58" s="232">
        <v>883.16666666666663</v>
      </c>
      <c r="F58" s="232">
        <v>878.63333333333333</v>
      </c>
      <c r="G58" s="232">
        <v>871.91666666666663</v>
      </c>
      <c r="H58" s="232">
        <v>894.41666666666663</v>
      </c>
      <c r="I58" s="232">
        <v>901.13333333333333</v>
      </c>
      <c r="J58" s="232">
        <v>905.66666666666663</v>
      </c>
      <c r="K58" s="231">
        <v>896.6</v>
      </c>
      <c r="L58" s="231">
        <v>885.35</v>
      </c>
      <c r="M58" s="231">
        <v>30.496880000000001</v>
      </c>
      <c r="N58" s="1"/>
      <c r="O58" s="1"/>
    </row>
    <row r="59" spans="1:15" ht="12.75" customHeight="1">
      <c r="A59" s="214">
        <v>50</v>
      </c>
      <c r="B59" s="217" t="s">
        <v>802</v>
      </c>
      <c r="C59" s="231">
        <v>1238.8</v>
      </c>
      <c r="D59" s="232">
        <v>1249.25</v>
      </c>
      <c r="E59" s="232">
        <v>1224.55</v>
      </c>
      <c r="F59" s="232">
        <v>1210.3</v>
      </c>
      <c r="G59" s="232">
        <v>1185.5999999999999</v>
      </c>
      <c r="H59" s="232">
        <v>1263.5</v>
      </c>
      <c r="I59" s="232">
        <v>1288.1999999999998</v>
      </c>
      <c r="J59" s="232">
        <v>1302.45</v>
      </c>
      <c r="K59" s="231">
        <v>1273.95</v>
      </c>
      <c r="L59" s="231">
        <v>1235</v>
      </c>
      <c r="M59" s="231">
        <v>0.90964999999999996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212.95</v>
      </c>
      <c r="D60" s="232">
        <v>212.08333333333334</v>
      </c>
      <c r="E60" s="232">
        <v>209.26666666666668</v>
      </c>
      <c r="F60" s="232">
        <v>205.58333333333334</v>
      </c>
      <c r="G60" s="232">
        <v>202.76666666666668</v>
      </c>
      <c r="H60" s="232">
        <v>215.76666666666668</v>
      </c>
      <c r="I60" s="232">
        <v>218.58333333333334</v>
      </c>
      <c r="J60" s="232">
        <v>222.26666666666668</v>
      </c>
      <c r="K60" s="231">
        <v>214.9</v>
      </c>
      <c r="L60" s="231">
        <v>208.4</v>
      </c>
      <c r="M60" s="231">
        <v>167.34165999999999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3660.35</v>
      </c>
      <c r="D61" s="232">
        <v>3633.0333333333333</v>
      </c>
      <c r="E61" s="232">
        <v>3592.0666666666666</v>
      </c>
      <c r="F61" s="232">
        <v>3523.7833333333333</v>
      </c>
      <c r="G61" s="232">
        <v>3482.8166666666666</v>
      </c>
      <c r="H61" s="232">
        <v>3701.3166666666666</v>
      </c>
      <c r="I61" s="232">
        <v>3742.2833333333328</v>
      </c>
      <c r="J61" s="232">
        <v>3810.5666666666666</v>
      </c>
      <c r="K61" s="231">
        <v>3674</v>
      </c>
      <c r="L61" s="231">
        <v>3564.75</v>
      </c>
      <c r="M61" s="231">
        <v>3.4881899999999999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1495.45</v>
      </c>
      <c r="D62" s="232">
        <v>1499.6333333333332</v>
      </c>
      <c r="E62" s="232">
        <v>1485.9166666666665</v>
      </c>
      <c r="F62" s="232">
        <v>1476.3833333333332</v>
      </c>
      <c r="G62" s="232">
        <v>1462.6666666666665</v>
      </c>
      <c r="H62" s="232">
        <v>1509.1666666666665</v>
      </c>
      <c r="I62" s="232">
        <v>1522.8833333333332</v>
      </c>
      <c r="J62" s="232">
        <v>1532.4166666666665</v>
      </c>
      <c r="K62" s="231">
        <v>1513.35</v>
      </c>
      <c r="L62" s="231">
        <v>1490.1</v>
      </c>
      <c r="M62" s="231">
        <v>2.57945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569.70000000000005</v>
      </c>
      <c r="D63" s="232">
        <v>565.73333333333335</v>
      </c>
      <c r="E63" s="232">
        <v>558.9666666666667</v>
      </c>
      <c r="F63" s="232">
        <v>548.23333333333335</v>
      </c>
      <c r="G63" s="232">
        <v>541.4666666666667</v>
      </c>
      <c r="H63" s="232">
        <v>576.4666666666667</v>
      </c>
      <c r="I63" s="232">
        <v>583.23333333333335</v>
      </c>
      <c r="J63" s="232">
        <v>593.9666666666667</v>
      </c>
      <c r="K63" s="231">
        <v>572.5</v>
      </c>
      <c r="L63" s="231">
        <v>555</v>
      </c>
      <c r="M63" s="231">
        <v>13.099349999999999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857.65</v>
      </c>
      <c r="D64" s="232">
        <v>858.04999999999984</v>
      </c>
      <c r="E64" s="232">
        <v>848.14999999999964</v>
      </c>
      <c r="F64" s="232">
        <v>838.64999999999975</v>
      </c>
      <c r="G64" s="232">
        <v>828.74999999999955</v>
      </c>
      <c r="H64" s="232">
        <v>867.54999999999973</v>
      </c>
      <c r="I64" s="232">
        <v>877.45</v>
      </c>
      <c r="J64" s="232">
        <v>886.94999999999982</v>
      </c>
      <c r="K64" s="231">
        <v>867.95</v>
      </c>
      <c r="L64" s="231">
        <v>848.55</v>
      </c>
      <c r="M64" s="231">
        <v>3.5195400000000001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292.3</v>
      </c>
      <c r="D65" s="232">
        <v>293.18333333333334</v>
      </c>
      <c r="E65" s="232">
        <v>289.26666666666665</v>
      </c>
      <c r="F65" s="232">
        <v>286.23333333333329</v>
      </c>
      <c r="G65" s="232">
        <v>282.31666666666661</v>
      </c>
      <c r="H65" s="232">
        <v>296.2166666666667</v>
      </c>
      <c r="I65" s="232">
        <v>300.13333333333333</v>
      </c>
      <c r="J65" s="232">
        <v>303.16666666666674</v>
      </c>
      <c r="K65" s="231">
        <v>297.10000000000002</v>
      </c>
      <c r="L65" s="231">
        <v>290.14999999999998</v>
      </c>
      <c r="M65" s="231">
        <v>8.2247400000000006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1639.85</v>
      </c>
      <c r="D66" s="232">
        <v>1632.1333333333332</v>
      </c>
      <c r="E66" s="232">
        <v>1617.2666666666664</v>
      </c>
      <c r="F66" s="232">
        <v>1594.6833333333332</v>
      </c>
      <c r="G66" s="232">
        <v>1579.8166666666664</v>
      </c>
      <c r="H66" s="232">
        <v>1654.7166666666665</v>
      </c>
      <c r="I66" s="232">
        <v>1669.5833333333333</v>
      </c>
      <c r="J66" s="232">
        <v>1692.1666666666665</v>
      </c>
      <c r="K66" s="231">
        <v>1647</v>
      </c>
      <c r="L66" s="231">
        <v>1609.55</v>
      </c>
      <c r="M66" s="231">
        <v>4.9356400000000002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352.55</v>
      </c>
      <c r="D67" s="232">
        <v>351.01666666666665</v>
      </c>
      <c r="E67" s="232">
        <v>348.0333333333333</v>
      </c>
      <c r="F67" s="232">
        <v>343.51666666666665</v>
      </c>
      <c r="G67" s="232">
        <v>340.5333333333333</v>
      </c>
      <c r="H67" s="232">
        <v>355.5333333333333</v>
      </c>
      <c r="I67" s="232">
        <v>358.51666666666665</v>
      </c>
      <c r="J67" s="232">
        <v>363.0333333333333</v>
      </c>
      <c r="K67" s="231">
        <v>354</v>
      </c>
      <c r="L67" s="231">
        <v>346.5</v>
      </c>
      <c r="M67" s="231">
        <v>26.242799999999999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535.65</v>
      </c>
      <c r="D68" s="232">
        <v>534.11666666666667</v>
      </c>
      <c r="E68" s="232">
        <v>530.73333333333335</v>
      </c>
      <c r="F68" s="232">
        <v>525.81666666666672</v>
      </c>
      <c r="G68" s="232">
        <v>522.43333333333339</v>
      </c>
      <c r="H68" s="232">
        <v>539.0333333333333</v>
      </c>
      <c r="I68" s="232">
        <v>542.41666666666674</v>
      </c>
      <c r="J68" s="232">
        <v>547.33333333333326</v>
      </c>
      <c r="K68" s="231">
        <v>537.5</v>
      </c>
      <c r="L68" s="231">
        <v>529.20000000000005</v>
      </c>
      <c r="M68" s="231">
        <v>18.048190000000002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1928.75</v>
      </c>
      <c r="D69" s="232">
        <v>1903.2166666666665</v>
      </c>
      <c r="E69" s="232">
        <v>1869.9833333333329</v>
      </c>
      <c r="F69" s="232">
        <v>1811.2166666666665</v>
      </c>
      <c r="G69" s="232">
        <v>1777.9833333333329</v>
      </c>
      <c r="H69" s="232">
        <v>1961.9833333333329</v>
      </c>
      <c r="I69" s="232">
        <v>1995.2166666666665</v>
      </c>
      <c r="J69" s="232">
        <v>2053.9833333333327</v>
      </c>
      <c r="K69" s="231">
        <v>1936.45</v>
      </c>
      <c r="L69" s="231">
        <v>1844.45</v>
      </c>
      <c r="M69" s="231">
        <v>4.7901100000000003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1801.95</v>
      </c>
      <c r="D70" s="232">
        <v>1803.0333333333335</v>
      </c>
      <c r="E70" s="232">
        <v>1787.0666666666671</v>
      </c>
      <c r="F70" s="232">
        <v>1772.1833333333336</v>
      </c>
      <c r="G70" s="232">
        <v>1756.2166666666672</v>
      </c>
      <c r="H70" s="232">
        <v>1817.916666666667</v>
      </c>
      <c r="I70" s="232">
        <v>1833.8833333333337</v>
      </c>
      <c r="J70" s="232">
        <v>1848.7666666666669</v>
      </c>
      <c r="K70" s="231">
        <v>1819</v>
      </c>
      <c r="L70" s="231">
        <v>1788.15</v>
      </c>
      <c r="M70" s="231">
        <v>3.7593299999999998</v>
      </c>
      <c r="N70" s="1"/>
      <c r="O70" s="1"/>
    </row>
    <row r="71" spans="1:15" ht="12.75" customHeight="1">
      <c r="A71" s="214">
        <v>62</v>
      </c>
      <c r="B71" s="217" t="s">
        <v>843</v>
      </c>
      <c r="C71" s="231">
        <v>326.95</v>
      </c>
      <c r="D71" s="232">
        <v>323.91666666666669</v>
      </c>
      <c r="E71" s="232">
        <v>317.13333333333338</v>
      </c>
      <c r="F71" s="232">
        <v>307.31666666666672</v>
      </c>
      <c r="G71" s="232">
        <v>300.53333333333342</v>
      </c>
      <c r="H71" s="232">
        <v>333.73333333333335</v>
      </c>
      <c r="I71" s="232">
        <v>340.51666666666665</v>
      </c>
      <c r="J71" s="232">
        <v>350.33333333333331</v>
      </c>
      <c r="K71" s="231">
        <v>330.7</v>
      </c>
      <c r="L71" s="231">
        <v>314.10000000000002</v>
      </c>
      <c r="M71" s="231">
        <v>6.9166699999999999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2820.25</v>
      </c>
      <c r="D72" s="232">
        <v>2817.65</v>
      </c>
      <c r="E72" s="232">
        <v>2795.3</v>
      </c>
      <c r="F72" s="232">
        <v>2770.35</v>
      </c>
      <c r="G72" s="232">
        <v>2748</v>
      </c>
      <c r="H72" s="232">
        <v>2842.6000000000004</v>
      </c>
      <c r="I72" s="232">
        <v>2864.95</v>
      </c>
      <c r="J72" s="232">
        <v>2889.9000000000005</v>
      </c>
      <c r="K72" s="231">
        <v>2840</v>
      </c>
      <c r="L72" s="231">
        <v>2792.7</v>
      </c>
      <c r="M72" s="231">
        <v>3.7052700000000001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2793.55</v>
      </c>
      <c r="D73" s="232">
        <v>2803.8833333333332</v>
      </c>
      <c r="E73" s="232">
        <v>2749.7666666666664</v>
      </c>
      <c r="F73" s="232">
        <v>2705.9833333333331</v>
      </c>
      <c r="G73" s="232">
        <v>2651.8666666666663</v>
      </c>
      <c r="H73" s="232">
        <v>2847.6666666666665</v>
      </c>
      <c r="I73" s="232">
        <v>2901.7833333333333</v>
      </c>
      <c r="J73" s="232">
        <v>2945.5666666666666</v>
      </c>
      <c r="K73" s="231">
        <v>2858</v>
      </c>
      <c r="L73" s="231">
        <v>2760.1</v>
      </c>
      <c r="M73" s="231">
        <v>4.1237599999999999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1800.05</v>
      </c>
      <c r="D74" s="232">
        <v>1804.45</v>
      </c>
      <c r="E74" s="232">
        <v>1790.3500000000001</v>
      </c>
      <c r="F74" s="232">
        <v>1780.65</v>
      </c>
      <c r="G74" s="232">
        <v>1766.5500000000002</v>
      </c>
      <c r="H74" s="232">
        <v>1814.15</v>
      </c>
      <c r="I74" s="232">
        <v>1828.25</v>
      </c>
      <c r="J74" s="232">
        <v>1837.95</v>
      </c>
      <c r="K74" s="231">
        <v>1818.55</v>
      </c>
      <c r="L74" s="231">
        <v>1794.75</v>
      </c>
      <c r="M74" s="231">
        <v>1.3854200000000001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4567.8</v>
      </c>
      <c r="D75" s="232">
        <v>4554.9833333333327</v>
      </c>
      <c r="E75" s="232">
        <v>4534.9666666666653</v>
      </c>
      <c r="F75" s="232">
        <v>4502.1333333333323</v>
      </c>
      <c r="G75" s="232">
        <v>4482.116666666665</v>
      </c>
      <c r="H75" s="232">
        <v>4587.8166666666657</v>
      </c>
      <c r="I75" s="232">
        <v>4607.8333333333339</v>
      </c>
      <c r="J75" s="232">
        <v>4640.6666666666661</v>
      </c>
      <c r="K75" s="231">
        <v>4575</v>
      </c>
      <c r="L75" s="231">
        <v>4522.1499999999996</v>
      </c>
      <c r="M75" s="231">
        <v>4.1670699999999998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2933.7</v>
      </c>
      <c r="D76" s="232">
        <v>2910.5</v>
      </c>
      <c r="E76" s="232">
        <v>2873.2</v>
      </c>
      <c r="F76" s="232">
        <v>2812.7</v>
      </c>
      <c r="G76" s="232">
        <v>2775.3999999999996</v>
      </c>
      <c r="H76" s="232">
        <v>2971</v>
      </c>
      <c r="I76" s="232">
        <v>3008.3</v>
      </c>
      <c r="J76" s="232">
        <v>3068.8</v>
      </c>
      <c r="K76" s="231">
        <v>2947.8</v>
      </c>
      <c r="L76" s="231">
        <v>2850</v>
      </c>
      <c r="M76" s="231">
        <v>7.6529299999999996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360.35</v>
      </c>
      <c r="D77" s="232">
        <v>359.01666666666665</v>
      </c>
      <c r="E77" s="232">
        <v>354.63333333333333</v>
      </c>
      <c r="F77" s="232">
        <v>348.91666666666669</v>
      </c>
      <c r="G77" s="232">
        <v>344.53333333333336</v>
      </c>
      <c r="H77" s="232">
        <v>364.73333333333329</v>
      </c>
      <c r="I77" s="232">
        <v>369.11666666666662</v>
      </c>
      <c r="J77" s="232">
        <v>374.83333333333326</v>
      </c>
      <c r="K77" s="231">
        <v>363.4</v>
      </c>
      <c r="L77" s="231">
        <v>353.3</v>
      </c>
      <c r="M77" s="231">
        <v>8.2236600000000006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1874.9</v>
      </c>
      <c r="D78" s="232">
        <v>1881.8500000000001</v>
      </c>
      <c r="E78" s="232">
        <v>1859.0500000000002</v>
      </c>
      <c r="F78" s="232">
        <v>1843.2</v>
      </c>
      <c r="G78" s="232">
        <v>1820.4</v>
      </c>
      <c r="H78" s="232">
        <v>1897.7000000000003</v>
      </c>
      <c r="I78" s="232">
        <v>1920.5</v>
      </c>
      <c r="J78" s="232">
        <v>1936.3500000000004</v>
      </c>
      <c r="K78" s="231">
        <v>1904.65</v>
      </c>
      <c r="L78" s="231">
        <v>1866</v>
      </c>
      <c r="M78" s="231">
        <v>2.3609300000000002</v>
      </c>
      <c r="N78" s="1"/>
      <c r="O78" s="1"/>
    </row>
    <row r="79" spans="1:15" ht="12.75" customHeight="1">
      <c r="A79" s="214">
        <v>70</v>
      </c>
      <c r="B79" s="217" t="s">
        <v>803</v>
      </c>
      <c r="C79" s="231">
        <v>126.7</v>
      </c>
      <c r="D79" s="232">
        <v>127.06666666666666</v>
      </c>
      <c r="E79" s="232">
        <v>124.63333333333333</v>
      </c>
      <c r="F79" s="232">
        <v>122.56666666666666</v>
      </c>
      <c r="G79" s="232">
        <v>120.13333333333333</v>
      </c>
      <c r="H79" s="232">
        <v>129.13333333333333</v>
      </c>
      <c r="I79" s="232">
        <v>131.56666666666666</v>
      </c>
      <c r="J79" s="232">
        <v>133.63333333333333</v>
      </c>
      <c r="K79" s="231">
        <v>129.5</v>
      </c>
      <c r="L79" s="231">
        <v>125</v>
      </c>
      <c r="M79" s="231">
        <v>234.66327000000001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129.1</v>
      </c>
      <c r="D80" s="232">
        <v>128.20000000000002</v>
      </c>
      <c r="E80" s="232">
        <v>126.40000000000003</v>
      </c>
      <c r="F80" s="232">
        <v>123.70000000000002</v>
      </c>
      <c r="G80" s="232">
        <v>121.90000000000003</v>
      </c>
      <c r="H80" s="232">
        <v>130.90000000000003</v>
      </c>
      <c r="I80" s="232">
        <v>132.70000000000005</v>
      </c>
      <c r="J80" s="232">
        <v>135.40000000000003</v>
      </c>
      <c r="K80" s="231">
        <v>130</v>
      </c>
      <c r="L80" s="231">
        <v>125.5</v>
      </c>
      <c r="M80" s="231">
        <v>116.95672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262.14999999999998</v>
      </c>
      <c r="D81" s="232">
        <v>261.49999999999994</v>
      </c>
      <c r="E81" s="232">
        <v>258.2999999999999</v>
      </c>
      <c r="F81" s="232">
        <v>254.44999999999993</v>
      </c>
      <c r="G81" s="232">
        <v>251.24999999999989</v>
      </c>
      <c r="H81" s="232">
        <v>265.34999999999991</v>
      </c>
      <c r="I81" s="232">
        <v>268.54999999999995</v>
      </c>
      <c r="J81" s="232">
        <v>272.39999999999992</v>
      </c>
      <c r="K81" s="231">
        <v>264.7</v>
      </c>
      <c r="L81" s="231">
        <v>257.64999999999998</v>
      </c>
      <c r="M81" s="231">
        <v>4.5233999999999996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105.5</v>
      </c>
      <c r="D82" s="232">
        <v>105.23333333333333</v>
      </c>
      <c r="E82" s="232">
        <v>104.26666666666667</v>
      </c>
      <c r="F82" s="232">
        <v>103.03333333333333</v>
      </c>
      <c r="G82" s="232">
        <v>102.06666666666666</v>
      </c>
      <c r="H82" s="232">
        <v>106.46666666666667</v>
      </c>
      <c r="I82" s="232">
        <v>107.43333333333334</v>
      </c>
      <c r="J82" s="232">
        <v>108.66666666666667</v>
      </c>
      <c r="K82" s="231">
        <v>106.2</v>
      </c>
      <c r="L82" s="231">
        <v>104</v>
      </c>
      <c r="M82" s="231">
        <v>107.45581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1257.8</v>
      </c>
      <c r="D83" s="232">
        <v>1257.0666666666666</v>
      </c>
      <c r="E83" s="232">
        <v>1233.6833333333332</v>
      </c>
      <c r="F83" s="232">
        <v>1209.5666666666666</v>
      </c>
      <c r="G83" s="232">
        <v>1186.1833333333332</v>
      </c>
      <c r="H83" s="232">
        <v>1281.1833333333332</v>
      </c>
      <c r="I83" s="232">
        <v>1304.5666666666664</v>
      </c>
      <c r="J83" s="232">
        <v>1328.6833333333332</v>
      </c>
      <c r="K83" s="231">
        <v>1280.45</v>
      </c>
      <c r="L83" s="231">
        <v>1232.95</v>
      </c>
      <c r="M83" s="231">
        <v>7.73942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966.3</v>
      </c>
      <c r="D84" s="232">
        <v>962.7833333333333</v>
      </c>
      <c r="E84" s="232">
        <v>956.51666666666665</v>
      </c>
      <c r="F84" s="232">
        <v>946.73333333333335</v>
      </c>
      <c r="G84" s="232">
        <v>940.4666666666667</v>
      </c>
      <c r="H84" s="232">
        <v>972.56666666666661</v>
      </c>
      <c r="I84" s="232">
        <v>978.83333333333326</v>
      </c>
      <c r="J84" s="232">
        <v>988.61666666666656</v>
      </c>
      <c r="K84" s="231">
        <v>969.05</v>
      </c>
      <c r="L84" s="231">
        <v>953</v>
      </c>
      <c r="M84" s="231">
        <v>12.82377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1021.7</v>
      </c>
      <c r="D85" s="232">
        <v>1018.1</v>
      </c>
      <c r="E85" s="232">
        <v>1008.6000000000001</v>
      </c>
      <c r="F85" s="232">
        <v>995.50000000000011</v>
      </c>
      <c r="G85" s="232">
        <v>986.00000000000023</v>
      </c>
      <c r="H85" s="232">
        <v>1031.2</v>
      </c>
      <c r="I85" s="232">
        <v>1040.6999999999998</v>
      </c>
      <c r="J85" s="232">
        <v>1053.8</v>
      </c>
      <c r="K85" s="231">
        <v>1027.5999999999999</v>
      </c>
      <c r="L85" s="231">
        <v>1005</v>
      </c>
      <c r="M85" s="231">
        <v>5.0179499999999999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1631.7</v>
      </c>
      <c r="D86" s="232">
        <v>1626.8833333333332</v>
      </c>
      <c r="E86" s="232">
        <v>1615.9166666666665</v>
      </c>
      <c r="F86" s="232">
        <v>1600.1333333333332</v>
      </c>
      <c r="G86" s="232">
        <v>1589.1666666666665</v>
      </c>
      <c r="H86" s="232">
        <v>1642.6666666666665</v>
      </c>
      <c r="I86" s="232">
        <v>1653.6333333333332</v>
      </c>
      <c r="J86" s="232">
        <v>1669.4166666666665</v>
      </c>
      <c r="K86" s="231">
        <v>1637.85</v>
      </c>
      <c r="L86" s="231">
        <v>1611.1</v>
      </c>
      <c r="M86" s="231">
        <v>5.7546999999999997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469.65</v>
      </c>
      <c r="D87" s="232">
        <v>470.7166666666667</v>
      </c>
      <c r="E87" s="232">
        <v>466.03333333333342</v>
      </c>
      <c r="F87" s="232">
        <v>462.41666666666674</v>
      </c>
      <c r="G87" s="232">
        <v>457.73333333333346</v>
      </c>
      <c r="H87" s="232">
        <v>474.33333333333337</v>
      </c>
      <c r="I87" s="232">
        <v>479.01666666666665</v>
      </c>
      <c r="J87" s="232">
        <v>482.63333333333333</v>
      </c>
      <c r="K87" s="231">
        <v>475.4</v>
      </c>
      <c r="L87" s="231">
        <v>467.1</v>
      </c>
      <c r="M87" s="231">
        <v>5.2467899999999998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265.25</v>
      </c>
      <c r="D88" s="232">
        <v>266.25</v>
      </c>
      <c r="E88" s="232">
        <v>260.14999999999998</v>
      </c>
      <c r="F88" s="232">
        <v>255.04999999999995</v>
      </c>
      <c r="G88" s="232">
        <v>248.94999999999993</v>
      </c>
      <c r="H88" s="232">
        <v>271.35000000000002</v>
      </c>
      <c r="I88" s="232">
        <v>277.45000000000005</v>
      </c>
      <c r="J88" s="232">
        <v>282.55000000000007</v>
      </c>
      <c r="K88" s="231">
        <v>272.35000000000002</v>
      </c>
      <c r="L88" s="231">
        <v>261.14999999999998</v>
      </c>
      <c r="M88" s="231">
        <v>12.032870000000001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1067.5</v>
      </c>
      <c r="D89" s="232">
        <v>1059.8666666666666</v>
      </c>
      <c r="E89" s="232">
        <v>1049.7333333333331</v>
      </c>
      <c r="F89" s="232">
        <v>1031.9666666666665</v>
      </c>
      <c r="G89" s="232">
        <v>1021.833333333333</v>
      </c>
      <c r="H89" s="232">
        <v>1077.6333333333332</v>
      </c>
      <c r="I89" s="232">
        <v>1087.7666666666669</v>
      </c>
      <c r="J89" s="232">
        <v>1105.5333333333333</v>
      </c>
      <c r="K89" s="231">
        <v>1070</v>
      </c>
      <c r="L89" s="231">
        <v>1042.0999999999999</v>
      </c>
      <c r="M89" s="231">
        <v>24.78745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1678.05</v>
      </c>
      <c r="D90" s="232">
        <v>1679.6666666666667</v>
      </c>
      <c r="E90" s="232">
        <v>1664.9333333333334</v>
      </c>
      <c r="F90" s="232">
        <v>1651.8166666666666</v>
      </c>
      <c r="G90" s="232">
        <v>1637.0833333333333</v>
      </c>
      <c r="H90" s="232">
        <v>1692.7833333333335</v>
      </c>
      <c r="I90" s="232">
        <v>1707.5166666666667</v>
      </c>
      <c r="J90" s="232">
        <v>1720.6333333333337</v>
      </c>
      <c r="K90" s="231">
        <v>1694.4</v>
      </c>
      <c r="L90" s="231">
        <v>1666.55</v>
      </c>
      <c r="M90" s="231">
        <v>3.0935600000000001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1587.8</v>
      </c>
      <c r="D91" s="232">
        <v>1590.5666666666668</v>
      </c>
      <c r="E91" s="232">
        <v>1579.1333333333337</v>
      </c>
      <c r="F91" s="232">
        <v>1570.4666666666669</v>
      </c>
      <c r="G91" s="232">
        <v>1559.0333333333338</v>
      </c>
      <c r="H91" s="232">
        <v>1599.2333333333336</v>
      </c>
      <c r="I91" s="232">
        <v>1610.6666666666665</v>
      </c>
      <c r="J91" s="232">
        <v>1619.3333333333335</v>
      </c>
      <c r="K91" s="231">
        <v>1602</v>
      </c>
      <c r="L91" s="231">
        <v>1581.9</v>
      </c>
      <c r="M91" s="231">
        <v>198.81806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495.95</v>
      </c>
      <c r="D92" s="232">
        <v>493.55</v>
      </c>
      <c r="E92" s="232">
        <v>489.1</v>
      </c>
      <c r="F92" s="232">
        <v>482.25</v>
      </c>
      <c r="G92" s="232">
        <v>477.8</v>
      </c>
      <c r="H92" s="232">
        <v>500.40000000000003</v>
      </c>
      <c r="I92" s="232">
        <v>504.84999999999997</v>
      </c>
      <c r="J92" s="232">
        <v>511.70000000000005</v>
      </c>
      <c r="K92" s="231">
        <v>498</v>
      </c>
      <c r="L92" s="231">
        <v>486.7</v>
      </c>
      <c r="M92" s="231">
        <v>31.370100000000001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1179.5999999999999</v>
      </c>
      <c r="D93" s="232">
        <v>1166.3999999999999</v>
      </c>
      <c r="E93" s="232">
        <v>1149.2499999999998</v>
      </c>
      <c r="F93" s="232">
        <v>1118.8999999999999</v>
      </c>
      <c r="G93" s="232">
        <v>1101.7499999999998</v>
      </c>
      <c r="H93" s="232">
        <v>1196.7499999999998</v>
      </c>
      <c r="I93" s="232">
        <v>1213.8999999999999</v>
      </c>
      <c r="J93" s="232">
        <v>1244.2499999999998</v>
      </c>
      <c r="K93" s="231">
        <v>1183.55</v>
      </c>
      <c r="L93" s="231">
        <v>1136.05</v>
      </c>
      <c r="M93" s="231">
        <v>6.0782600000000002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2304.15</v>
      </c>
      <c r="D94" s="232">
        <v>2289.8833333333332</v>
      </c>
      <c r="E94" s="232">
        <v>2264.2666666666664</v>
      </c>
      <c r="F94" s="232">
        <v>2224.3833333333332</v>
      </c>
      <c r="G94" s="232">
        <v>2198.7666666666664</v>
      </c>
      <c r="H94" s="232">
        <v>2329.7666666666664</v>
      </c>
      <c r="I94" s="232">
        <v>2355.3833333333332</v>
      </c>
      <c r="J94" s="232">
        <v>2395.2666666666664</v>
      </c>
      <c r="K94" s="231">
        <v>2315.5</v>
      </c>
      <c r="L94" s="231">
        <v>2250</v>
      </c>
      <c r="M94" s="231">
        <v>7.1284700000000001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399.05</v>
      </c>
      <c r="D95" s="232">
        <v>396.61666666666662</v>
      </c>
      <c r="E95" s="232">
        <v>392.33333333333326</v>
      </c>
      <c r="F95" s="232">
        <v>385.61666666666662</v>
      </c>
      <c r="G95" s="232">
        <v>381.33333333333326</v>
      </c>
      <c r="H95" s="232">
        <v>403.33333333333326</v>
      </c>
      <c r="I95" s="232">
        <v>407.61666666666667</v>
      </c>
      <c r="J95" s="232">
        <v>414.33333333333326</v>
      </c>
      <c r="K95" s="231">
        <v>400.9</v>
      </c>
      <c r="L95" s="231">
        <v>389.9</v>
      </c>
      <c r="M95" s="231">
        <v>69.596230000000006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2706.75</v>
      </c>
      <c r="D96" s="232">
        <v>2680.3833333333332</v>
      </c>
      <c r="E96" s="232">
        <v>2644.2666666666664</v>
      </c>
      <c r="F96" s="232">
        <v>2581.7833333333333</v>
      </c>
      <c r="G96" s="232">
        <v>2545.6666666666665</v>
      </c>
      <c r="H96" s="232">
        <v>2742.8666666666663</v>
      </c>
      <c r="I96" s="232">
        <v>2778.9833333333331</v>
      </c>
      <c r="J96" s="232">
        <v>2841.4666666666662</v>
      </c>
      <c r="K96" s="231">
        <v>2716.5</v>
      </c>
      <c r="L96" s="231">
        <v>2617.9</v>
      </c>
      <c r="M96" s="231">
        <v>15.91122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234.05</v>
      </c>
      <c r="D97" s="232">
        <v>233.9666666666667</v>
      </c>
      <c r="E97" s="232">
        <v>231.63333333333338</v>
      </c>
      <c r="F97" s="232">
        <v>229.2166666666667</v>
      </c>
      <c r="G97" s="232">
        <v>226.88333333333338</v>
      </c>
      <c r="H97" s="232">
        <v>236.38333333333338</v>
      </c>
      <c r="I97" s="232">
        <v>238.7166666666667</v>
      </c>
      <c r="J97" s="232">
        <v>241.13333333333338</v>
      </c>
      <c r="K97" s="231">
        <v>236.3</v>
      </c>
      <c r="L97" s="231">
        <v>231.55</v>
      </c>
      <c r="M97" s="231">
        <v>43.125920000000001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2530.85</v>
      </c>
      <c r="D98" s="232">
        <v>2516.9</v>
      </c>
      <c r="E98" s="232">
        <v>2494</v>
      </c>
      <c r="F98" s="232">
        <v>2457.15</v>
      </c>
      <c r="G98" s="232">
        <v>2434.25</v>
      </c>
      <c r="H98" s="232">
        <v>2553.75</v>
      </c>
      <c r="I98" s="232">
        <v>2576.6500000000005</v>
      </c>
      <c r="J98" s="232">
        <v>2613.5</v>
      </c>
      <c r="K98" s="231">
        <v>2539.8000000000002</v>
      </c>
      <c r="L98" s="231">
        <v>2480.0500000000002</v>
      </c>
      <c r="M98" s="231">
        <v>26.132539999999999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299</v>
      </c>
      <c r="D99" s="232">
        <v>298.96666666666664</v>
      </c>
      <c r="E99" s="232">
        <v>295.0333333333333</v>
      </c>
      <c r="F99" s="232">
        <v>291.06666666666666</v>
      </c>
      <c r="G99" s="232">
        <v>287.13333333333333</v>
      </c>
      <c r="H99" s="232">
        <v>302.93333333333328</v>
      </c>
      <c r="I99" s="232">
        <v>306.86666666666656</v>
      </c>
      <c r="J99" s="232">
        <v>310.83333333333326</v>
      </c>
      <c r="K99" s="231">
        <v>302.89999999999998</v>
      </c>
      <c r="L99" s="231">
        <v>295</v>
      </c>
      <c r="M99" s="231">
        <v>27.290859999999999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35236.550000000003</v>
      </c>
      <c r="D100" s="232">
        <v>35382</v>
      </c>
      <c r="E100" s="232">
        <v>34947.550000000003</v>
      </c>
      <c r="F100" s="232">
        <v>34658.550000000003</v>
      </c>
      <c r="G100" s="232">
        <v>34224.100000000006</v>
      </c>
      <c r="H100" s="232">
        <v>35671</v>
      </c>
      <c r="I100" s="232">
        <v>36105.449999999997</v>
      </c>
      <c r="J100" s="232">
        <v>36394.449999999997</v>
      </c>
      <c r="K100" s="231">
        <v>35816.449999999997</v>
      </c>
      <c r="L100" s="231">
        <v>35093</v>
      </c>
      <c r="M100" s="231">
        <v>6.4810000000000006E-2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2603.0500000000002</v>
      </c>
      <c r="D101" s="232">
        <v>2598.6666666666665</v>
      </c>
      <c r="E101" s="232">
        <v>2583.333333333333</v>
      </c>
      <c r="F101" s="232">
        <v>2563.6166666666663</v>
      </c>
      <c r="G101" s="232">
        <v>2548.2833333333328</v>
      </c>
      <c r="H101" s="232">
        <v>2618.3833333333332</v>
      </c>
      <c r="I101" s="232">
        <v>2633.7166666666662</v>
      </c>
      <c r="J101" s="232">
        <v>2653.4333333333334</v>
      </c>
      <c r="K101" s="231">
        <v>2614</v>
      </c>
      <c r="L101" s="231">
        <v>2578.9499999999998</v>
      </c>
      <c r="M101" s="231">
        <v>39.307259999999999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851</v>
      </c>
      <c r="D102" s="232">
        <v>853.69999999999993</v>
      </c>
      <c r="E102" s="232">
        <v>845.29999999999984</v>
      </c>
      <c r="F102" s="232">
        <v>839.59999999999991</v>
      </c>
      <c r="G102" s="232">
        <v>831.19999999999982</v>
      </c>
      <c r="H102" s="232">
        <v>859.39999999999986</v>
      </c>
      <c r="I102" s="232">
        <v>867.8</v>
      </c>
      <c r="J102" s="232">
        <v>873.49999999999989</v>
      </c>
      <c r="K102" s="231">
        <v>862.1</v>
      </c>
      <c r="L102" s="231">
        <v>848</v>
      </c>
      <c r="M102" s="231">
        <v>348.81515000000002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1073.2</v>
      </c>
      <c r="D103" s="232">
        <v>1071.6499999999999</v>
      </c>
      <c r="E103" s="232">
        <v>1063.2999999999997</v>
      </c>
      <c r="F103" s="232">
        <v>1053.3999999999999</v>
      </c>
      <c r="G103" s="232">
        <v>1045.0499999999997</v>
      </c>
      <c r="H103" s="232">
        <v>1081.5499999999997</v>
      </c>
      <c r="I103" s="232">
        <v>1089.8999999999996</v>
      </c>
      <c r="J103" s="232">
        <v>1099.7999999999997</v>
      </c>
      <c r="K103" s="231">
        <v>1080</v>
      </c>
      <c r="L103" s="231">
        <v>1061.75</v>
      </c>
      <c r="M103" s="231">
        <v>3.76572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426.5</v>
      </c>
      <c r="D104" s="232">
        <v>424.4666666666667</v>
      </c>
      <c r="E104" s="232">
        <v>420.93333333333339</v>
      </c>
      <c r="F104" s="232">
        <v>415.36666666666667</v>
      </c>
      <c r="G104" s="232">
        <v>411.83333333333337</v>
      </c>
      <c r="H104" s="232">
        <v>430.03333333333342</v>
      </c>
      <c r="I104" s="232">
        <v>433.56666666666672</v>
      </c>
      <c r="J104" s="232">
        <v>439.13333333333344</v>
      </c>
      <c r="K104" s="231">
        <v>428</v>
      </c>
      <c r="L104" s="231">
        <v>418.9</v>
      </c>
      <c r="M104" s="231">
        <v>14.749650000000001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422.3</v>
      </c>
      <c r="D105" s="232">
        <v>422.86666666666662</v>
      </c>
      <c r="E105" s="232">
        <v>415.73333333333323</v>
      </c>
      <c r="F105" s="232">
        <v>409.16666666666663</v>
      </c>
      <c r="G105" s="232">
        <v>402.03333333333325</v>
      </c>
      <c r="H105" s="232">
        <v>429.43333333333322</v>
      </c>
      <c r="I105" s="232">
        <v>436.56666666666655</v>
      </c>
      <c r="J105" s="232">
        <v>443.13333333333321</v>
      </c>
      <c r="K105" s="231">
        <v>430</v>
      </c>
      <c r="L105" s="231">
        <v>416.3</v>
      </c>
      <c r="M105" s="231">
        <v>1.59792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54.5</v>
      </c>
      <c r="D106" s="232">
        <v>53.966666666666669</v>
      </c>
      <c r="E106" s="232">
        <v>52.983333333333334</v>
      </c>
      <c r="F106" s="232">
        <v>51.466666666666669</v>
      </c>
      <c r="G106" s="232">
        <v>50.483333333333334</v>
      </c>
      <c r="H106" s="232">
        <v>55.483333333333334</v>
      </c>
      <c r="I106" s="232">
        <v>56.466666666666669</v>
      </c>
      <c r="J106" s="232">
        <v>57.983333333333334</v>
      </c>
      <c r="K106" s="231">
        <v>54.95</v>
      </c>
      <c r="L106" s="231">
        <v>52.45</v>
      </c>
      <c r="M106" s="231">
        <v>267.09017999999998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382.75</v>
      </c>
      <c r="D107" s="232">
        <v>381.3</v>
      </c>
      <c r="E107" s="232">
        <v>378.6</v>
      </c>
      <c r="F107" s="232">
        <v>374.45</v>
      </c>
      <c r="G107" s="232">
        <v>371.75</v>
      </c>
      <c r="H107" s="232">
        <v>385.45000000000005</v>
      </c>
      <c r="I107" s="232">
        <v>388.15</v>
      </c>
      <c r="J107" s="232">
        <v>392.30000000000007</v>
      </c>
      <c r="K107" s="231">
        <v>384</v>
      </c>
      <c r="L107" s="231">
        <v>377.15</v>
      </c>
      <c r="M107" s="231">
        <v>101.60321999999999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5006.45</v>
      </c>
      <c r="D108" s="232">
        <v>5005.083333333333</v>
      </c>
      <c r="E108" s="232">
        <v>4960.1666666666661</v>
      </c>
      <c r="F108" s="232">
        <v>4913.8833333333332</v>
      </c>
      <c r="G108" s="232">
        <v>4868.9666666666662</v>
      </c>
      <c r="H108" s="232">
        <v>5051.3666666666659</v>
      </c>
      <c r="I108" s="232">
        <v>5096.2833333333319</v>
      </c>
      <c r="J108" s="232">
        <v>5142.5666666666657</v>
      </c>
      <c r="K108" s="231">
        <v>5050</v>
      </c>
      <c r="L108" s="231">
        <v>4958.8</v>
      </c>
      <c r="M108" s="231">
        <v>1.47001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291.10000000000002</v>
      </c>
      <c r="D109" s="232">
        <v>286.53333333333336</v>
      </c>
      <c r="E109" s="232">
        <v>280.06666666666672</v>
      </c>
      <c r="F109" s="232">
        <v>269.03333333333336</v>
      </c>
      <c r="G109" s="232">
        <v>262.56666666666672</v>
      </c>
      <c r="H109" s="232">
        <v>297.56666666666672</v>
      </c>
      <c r="I109" s="232">
        <v>304.0333333333333</v>
      </c>
      <c r="J109" s="232">
        <v>315.06666666666672</v>
      </c>
      <c r="K109" s="231">
        <v>293</v>
      </c>
      <c r="L109" s="231">
        <v>275.5</v>
      </c>
      <c r="M109" s="231">
        <v>17.411999999999999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128.6</v>
      </c>
      <c r="D110" s="232">
        <v>128.30000000000001</v>
      </c>
      <c r="E110" s="232">
        <v>126.10000000000002</v>
      </c>
      <c r="F110" s="232">
        <v>123.60000000000001</v>
      </c>
      <c r="G110" s="232">
        <v>121.40000000000002</v>
      </c>
      <c r="H110" s="232">
        <v>130.80000000000001</v>
      </c>
      <c r="I110" s="232">
        <v>133</v>
      </c>
      <c r="J110" s="232">
        <v>135.50000000000003</v>
      </c>
      <c r="K110" s="231">
        <v>130.5</v>
      </c>
      <c r="L110" s="231">
        <v>125.8</v>
      </c>
      <c r="M110" s="231">
        <v>107.20997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319.05</v>
      </c>
      <c r="D111" s="232">
        <v>316.28333333333336</v>
      </c>
      <c r="E111" s="232">
        <v>312.76666666666671</v>
      </c>
      <c r="F111" s="232">
        <v>306.48333333333335</v>
      </c>
      <c r="G111" s="232">
        <v>302.9666666666667</v>
      </c>
      <c r="H111" s="232">
        <v>322.56666666666672</v>
      </c>
      <c r="I111" s="232">
        <v>326.08333333333337</v>
      </c>
      <c r="J111" s="232">
        <v>332.36666666666673</v>
      </c>
      <c r="K111" s="231">
        <v>319.8</v>
      </c>
      <c r="L111" s="231">
        <v>310</v>
      </c>
      <c r="M111" s="231">
        <v>31.931159999999998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76.900000000000006</v>
      </c>
      <c r="D112" s="232">
        <v>77.033333333333331</v>
      </c>
      <c r="E112" s="232">
        <v>76.516666666666666</v>
      </c>
      <c r="F112" s="232">
        <v>76.13333333333334</v>
      </c>
      <c r="G112" s="232">
        <v>75.616666666666674</v>
      </c>
      <c r="H112" s="232">
        <v>77.416666666666657</v>
      </c>
      <c r="I112" s="232">
        <v>77.933333333333309</v>
      </c>
      <c r="J112" s="232">
        <v>78.316666666666649</v>
      </c>
      <c r="K112" s="231">
        <v>77.55</v>
      </c>
      <c r="L112" s="231">
        <v>76.650000000000006</v>
      </c>
      <c r="M112" s="231">
        <v>99.211979999999997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564.5</v>
      </c>
      <c r="D113" s="232">
        <v>563.43333333333339</v>
      </c>
      <c r="E113" s="232">
        <v>558.16666666666674</v>
      </c>
      <c r="F113" s="232">
        <v>551.83333333333337</v>
      </c>
      <c r="G113" s="232">
        <v>546.56666666666672</v>
      </c>
      <c r="H113" s="232">
        <v>569.76666666666677</v>
      </c>
      <c r="I113" s="232">
        <v>575.03333333333342</v>
      </c>
      <c r="J113" s="232">
        <v>581.36666666666679</v>
      </c>
      <c r="K113" s="231">
        <v>568.70000000000005</v>
      </c>
      <c r="L113" s="231">
        <v>557.1</v>
      </c>
      <c r="M113" s="231">
        <v>20.177759999999999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437.8</v>
      </c>
      <c r="D114" s="232">
        <v>437.5333333333333</v>
      </c>
      <c r="E114" s="232">
        <v>435.16666666666663</v>
      </c>
      <c r="F114" s="232">
        <v>432.5333333333333</v>
      </c>
      <c r="G114" s="232">
        <v>430.16666666666663</v>
      </c>
      <c r="H114" s="232">
        <v>440.16666666666663</v>
      </c>
      <c r="I114" s="232">
        <v>442.5333333333333</v>
      </c>
      <c r="J114" s="232">
        <v>445.16666666666663</v>
      </c>
      <c r="K114" s="231">
        <v>439.9</v>
      </c>
      <c r="L114" s="231">
        <v>434.9</v>
      </c>
      <c r="M114" s="231">
        <v>8.4570699999999999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142.25</v>
      </c>
      <c r="D115" s="232">
        <v>143.13333333333335</v>
      </c>
      <c r="E115" s="232">
        <v>140.16666666666671</v>
      </c>
      <c r="F115" s="232">
        <v>138.08333333333337</v>
      </c>
      <c r="G115" s="232">
        <v>135.11666666666673</v>
      </c>
      <c r="H115" s="232">
        <v>145.2166666666667</v>
      </c>
      <c r="I115" s="232">
        <v>148.18333333333334</v>
      </c>
      <c r="J115" s="232">
        <v>150.26666666666668</v>
      </c>
      <c r="K115" s="231">
        <v>146.1</v>
      </c>
      <c r="L115" s="231">
        <v>141.05000000000001</v>
      </c>
      <c r="M115" s="231">
        <v>41.069220000000001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1057.0999999999999</v>
      </c>
      <c r="D116" s="232">
        <v>1048.6833333333334</v>
      </c>
      <c r="E116" s="232">
        <v>1033.4166666666667</v>
      </c>
      <c r="F116" s="232">
        <v>1009.7333333333333</v>
      </c>
      <c r="G116" s="232">
        <v>994.4666666666667</v>
      </c>
      <c r="H116" s="232">
        <v>1072.3666666666668</v>
      </c>
      <c r="I116" s="232">
        <v>1087.6333333333332</v>
      </c>
      <c r="J116" s="232">
        <v>1111.3166666666668</v>
      </c>
      <c r="K116" s="231">
        <v>1063.95</v>
      </c>
      <c r="L116" s="231">
        <v>1025</v>
      </c>
      <c r="M116" s="231">
        <v>58.030909999999999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3602.1</v>
      </c>
      <c r="D117" s="232">
        <v>3591.7166666666672</v>
      </c>
      <c r="E117" s="232">
        <v>3565.4333333333343</v>
      </c>
      <c r="F117" s="232">
        <v>3528.7666666666673</v>
      </c>
      <c r="G117" s="232">
        <v>3502.4833333333345</v>
      </c>
      <c r="H117" s="232">
        <v>3628.3833333333341</v>
      </c>
      <c r="I117" s="232">
        <v>3654.666666666667</v>
      </c>
      <c r="J117" s="232">
        <v>3691.3333333333339</v>
      </c>
      <c r="K117" s="231">
        <v>3618</v>
      </c>
      <c r="L117" s="231">
        <v>3555.05</v>
      </c>
      <c r="M117" s="231">
        <v>2.5783200000000002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1383.55</v>
      </c>
      <c r="D118" s="232">
        <v>1379.3333333333333</v>
      </c>
      <c r="E118" s="232">
        <v>1368.7666666666664</v>
      </c>
      <c r="F118" s="232">
        <v>1353.9833333333331</v>
      </c>
      <c r="G118" s="232">
        <v>1343.4166666666663</v>
      </c>
      <c r="H118" s="232">
        <v>1394.1166666666666</v>
      </c>
      <c r="I118" s="232">
        <v>1404.6833333333336</v>
      </c>
      <c r="J118" s="232">
        <v>1419.4666666666667</v>
      </c>
      <c r="K118" s="231">
        <v>1389.9</v>
      </c>
      <c r="L118" s="231">
        <v>1364.55</v>
      </c>
      <c r="M118" s="231">
        <v>88.139660000000006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1825.35</v>
      </c>
      <c r="D119" s="232">
        <v>1825.3833333333332</v>
      </c>
      <c r="E119" s="232">
        <v>1810.7666666666664</v>
      </c>
      <c r="F119" s="232">
        <v>1796.1833333333332</v>
      </c>
      <c r="G119" s="232">
        <v>1781.5666666666664</v>
      </c>
      <c r="H119" s="232">
        <v>1839.9666666666665</v>
      </c>
      <c r="I119" s="232">
        <v>1854.5833333333333</v>
      </c>
      <c r="J119" s="232">
        <v>1869.1666666666665</v>
      </c>
      <c r="K119" s="231">
        <v>1840</v>
      </c>
      <c r="L119" s="231">
        <v>1810.8</v>
      </c>
      <c r="M119" s="231">
        <v>6.3353700000000002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786.45</v>
      </c>
      <c r="D120" s="232">
        <v>787.68333333333339</v>
      </c>
      <c r="E120" s="232">
        <v>780.51666666666677</v>
      </c>
      <c r="F120" s="232">
        <v>774.58333333333337</v>
      </c>
      <c r="G120" s="232">
        <v>767.41666666666674</v>
      </c>
      <c r="H120" s="232">
        <v>793.61666666666679</v>
      </c>
      <c r="I120" s="232">
        <v>800.7833333333333</v>
      </c>
      <c r="J120" s="232">
        <v>806.71666666666681</v>
      </c>
      <c r="K120" s="231">
        <v>794.85</v>
      </c>
      <c r="L120" s="231">
        <v>781.75</v>
      </c>
      <c r="M120" s="231">
        <v>3.6525599999999998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236.65</v>
      </c>
      <c r="D121" s="232">
        <v>233.21666666666667</v>
      </c>
      <c r="E121" s="232">
        <v>226.43333333333334</v>
      </c>
      <c r="F121" s="232">
        <v>216.21666666666667</v>
      </c>
      <c r="G121" s="232">
        <v>209.43333333333334</v>
      </c>
      <c r="H121" s="232">
        <v>243.43333333333334</v>
      </c>
      <c r="I121" s="232">
        <v>250.2166666666667</v>
      </c>
      <c r="J121" s="232">
        <v>260.43333333333334</v>
      </c>
      <c r="K121" s="231">
        <v>240</v>
      </c>
      <c r="L121" s="231">
        <v>223</v>
      </c>
      <c r="M121" s="231">
        <v>27.321069999999999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678.9</v>
      </c>
      <c r="D122" s="232">
        <v>674.31666666666661</v>
      </c>
      <c r="E122" s="232">
        <v>663.18333333333317</v>
      </c>
      <c r="F122" s="232">
        <v>647.46666666666658</v>
      </c>
      <c r="G122" s="232">
        <v>636.33333333333314</v>
      </c>
      <c r="H122" s="232">
        <v>690.03333333333319</v>
      </c>
      <c r="I122" s="232">
        <v>701.16666666666663</v>
      </c>
      <c r="J122" s="232">
        <v>716.88333333333321</v>
      </c>
      <c r="K122" s="231">
        <v>685.45</v>
      </c>
      <c r="L122" s="231">
        <v>658.6</v>
      </c>
      <c r="M122" s="231">
        <v>22.08428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546.4</v>
      </c>
      <c r="D123" s="232">
        <v>543</v>
      </c>
      <c r="E123" s="232">
        <v>536.79999999999995</v>
      </c>
      <c r="F123" s="232">
        <v>527.19999999999993</v>
      </c>
      <c r="G123" s="232">
        <v>520.99999999999989</v>
      </c>
      <c r="H123" s="232">
        <v>552.6</v>
      </c>
      <c r="I123" s="232">
        <v>558.80000000000007</v>
      </c>
      <c r="J123" s="232">
        <v>568.40000000000009</v>
      </c>
      <c r="K123" s="231">
        <v>549.20000000000005</v>
      </c>
      <c r="L123" s="231">
        <v>533.4</v>
      </c>
      <c r="M123" s="231">
        <v>14.02975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430.05</v>
      </c>
      <c r="D124" s="232">
        <v>432.55</v>
      </c>
      <c r="E124" s="232">
        <v>425.90000000000003</v>
      </c>
      <c r="F124" s="232">
        <v>421.75</v>
      </c>
      <c r="G124" s="232">
        <v>415.1</v>
      </c>
      <c r="H124" s="232">
        <v>436.70000000000005</v>
      </c>
      <c r="I124" s="232">
        <v>443.35</v>
      </c>
      <c r="J124" s="232">
        <v>447.50000000000006</v>
      </c>
      <c r="K124" s="231">
        <v>439.2</v>
      </c>
      <c r="L124" s="231">
        <v>428.4</v>
      </c>
      <c r="M124" s="231">
        <v>14.191050000000001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1721.05</v>
      </c>
      <c r="D125" s="232">
        <v>1714.3500000000001</v>
      </c>
      <c r="E125" s="232">
        <v>1701.7000000000003</v>
      </c>
      <c r="F125" s="232">
        <v>1682.3500000000001</v>
      </c>
      <c r="G125" s="232">
        <v>1669.7000000000003</v>
      </c>
      <c r="H125" s="232">
        <v>1733.7000000000003</v>
      </c>
      <c r="I125" s="232">
        <v>1746.3500000000004</v>
      </c>
      <c r="J125" s="232">
        <v>1765.7000000000003</v>
      </c>
      <c r="K125" s="231">
        <v>1727</v>
      </c>
      <c r="L125" s="231">
        <v>1695</v>
      </c>
      <c r="M125" s="231">
        <v>28.21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80.8</v>
      </c>
      <c r="D126" s="232">
        <v>80.483333333333334</v>
      </c>
      <c r="E126" s="232">
        <v>79.616666666666674</v>
      </c>
      <c r="F126" s="232">
        <v>78.433333333333337</v>
      </c>
      <c r="G126" s="232">
        <v>77.566666666666677</v>
      </c>
      <c r="H126" s="232">
        <v>81.666666666666671</v>
      </c>
      <c r="I126" s="232">
        <v>82.533333333333317</v>
      </c>
      <c r="J126" s="232">
        <v>83.716666666666669</v>
      </c>
      <c r="K126" s="231">
        <v>81.349999999999994</v>
      </c>
      <c r="L126" s="231">
        <v>79.3</v>
      </c>
      <c r="M126" s="231">
        <v>37.381189999999997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3357.3</v>
      </c>
      <c r="D127" s="232">
        <v>3349.4500000000003</v>
      </c>
      <c r="E127" s="232">
        <v>3304.9000000000005</v>
      </c>
      <c r="F127" s="232">
        <v>3252.5000000000005</v>
      </c>
      <c r="G127" s="232">
        <v>3207.9500000000007</v>
      </c>
      <c r="H127" s="232">
        <v>3401.8500000000004</v>
      </c>
      <c r="I127" s="232">
        <v>3446.4000000000005</v>
      </c>
      <c r="J127" s="232">
        <v>3498.8</v>
      </c>
      <c r="K127" s="231">
        <v>3394</v>
      </c>
      <c r="L127" s="231">
        <v>3297.05</v>
      </c>
      <c r="M127" s="231">
        <v>3.0064899999999999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322.55</v>
      </c>
      <c r="D128" s="232">
        <v>321.13333333333333</v>
      </c>
      <c r="E128" s="232">
        <v>317.81666666666666</v>
      </c>
      <c r="F128" s="232">
        <v>313.08333333333331</v>
      </c>
      <c r="G128" s="232">
        <v>309.76666666666665</v>
      </c>
      <c r="H128" s="232">
        <v>325.86666666666667</v>
      </c>
      <c r="I128" s="232">
        <v>329.18333333333328</v>
      </c>
      <c r="J128" s="232">
        <v>333.91666666666669</v>
      </c>
      <c r="K128" s="231">
        <v>324.45</v>
      </c>
      <c r="L128" s="231">
        <v>316.39999999999998</v>
      </c>
      <c r="M128" s="231">
        <v>13.165150000000001</v>
      </c>
      <c r="N128" s="1"/>
      <c r="O128" s="1"/>
    </row>
    <row r="129" spans="1:15" ht="12.75" customHeight="1">
      <c r="A129" s="214">
        <v>120</v>
      </c>
      <c r="B129" s="217" t="s">
        <v>865</v>
      </c>
      <c r="C129" s="231">
        <v>4620.55</v>
      </c>
      <c r="D129" s="232">
        <v>4610.7833333333338</v>
      </c>
      <c r="E129" s="232">
        <v>4558.6166666666677</v>
      </c>
      <c r="F129" s="232">
        <v>4496.6833333333343</v>
      </c>
      <c r="G129" s="232">
        <v>4444.5166666666682</v>
      </c>
      <c r="H129" s="232">
        <v>4672.7166666666672</v>
      </c>
      <c r="I129" s="232">
        <v>4724.8833333333332</v>
      </c>
      <c r="J129" s="232">
        <v>4786.8166666666666</v>
      </c>
      <c r="K129" s="231">
        <v>4662.95</v>
      </c>
      <c r="L129" s="231">
        <v>4548.8500000000004</v>
      </c>
      <c r="M129" s="231">
        <v>3.3328799999999998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2147.4499999999998</v>
      </c>
      <c r="D130" s="232">
        <v>2142.5833333333335</v>
      </c>
      <c r="E130" s="232">
        <v>2125.8666666666668</v>
      </c>
      <c r="F130" s="232">
        <v>2104.2833333333333</v>
      </c>
      <c r="G130" s="232">
        <v>2087.5666666666666</v>
      </c>
      <c r="H130" s="232">
        <v>2164.166666666667</v>
      </c>
      <c r="I130" s="232">
        <v>2180.8833333333332</v>
      </c>
      <c r="J130" s="232">
        <v>2202.4666666666672</v>
      </c>
      <c r="K130" s="231">
        <v>2159.3000000000002</v>
      </c>
      <c r="L130" s="231">
        <v>2121</v>
      </c>
      <c r="M130" s="231">
        <v>23.723849999999999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297.05</v>
      </c>
      <c r="D131" s="232">
        <v>293.65000000000003</v>
      </c>
      <c r="E131" s="232">
        <v>289.40000000000009</v>
      </c>
      <c r="F131" s="232">
        <v>281.75000000000006</v>
      </c>
      <c r="G131" s="232">
        <v>277.50000000000011</v>
      </c>
      <c r="H131" s="232">
        <v>301.30000000000007</v>
      </c>
      <c r="I131" s="232">
        <v>305.54999999999995</v>
      </c>
      <c r="J131" s="232">
        <v>313.20000000000005</v>
      </c>
      <c r="K131" s="231">
        <v>297.89999999999998</v>
      </c>
      <c r="L131" s="231">
        <v>286</v>
      </c>
      <c r="M131" s="231">
        <v>20.516960000000001</v>
      </c>
      <c r="N131" s="1"/>
      <c r="O131" s="1"/>
    </row>
    <row r="132" spans="1:15" ht="12.75" customHeight="1">
      <c r="A132" s="214">
        <v>123</v>
      </c>
      <c r="B132" s="217" t="s">
        <v>844</v>
      </c>
      <c r="C132" s="231">
        <v>531.85</v>
      </c>
      <c r="D132" s="232">
        <v>534.86666666666667</v>
      </c>
      <c r="E132" s="232">
        <v>527.0333333333333</v>
      </c>
      <c r="F132" s="232">
        <v>522.21666666666658</v>
      </c>
      <c r="G132" s="232">
        <v>514.38333333333321</v>
      </c>
      <c r="H132" s="232">
        <v>539.68333333333339</v>
      </c>
      <c r="I132" s="232">
        <v>547.51666666666665</v>
      </c>
      <c r="J132" s="232">
        <v>552.33333333333348</v>
      </c>
      <c r="K132" s="231">
        <v>542.70000000000005</v>
      </c>
      <c r="L132" s="231">
        <v>530.04999999999995</v>
      </c>
      <c r="M132" s="231">
        <v>22.459230000000002</v>
      </c>
      <c r="N132" s="1"/>
      <c r="O132" s="1"/>
    </row>
    <row r="133" spans="1:15" ht="12.75" customHeight="1">
      <c r="A133" s="214">
        <v>124</v>
      </c>
      <c r="B133" s="217" t="s">
        <v>411</v>
      </c>
      <c r="C133" s="231">
        <v>3903.85</v>
      </c>
      <c r="D133" s="232">
        <v>3894.1833333333329</v>
      </c>
      <c r="E133" s="232">
        <v>3852.3666666666659</v>
      </c>
      <c r="F133" s="232">
        <v>3800.8833333333328</v>
      </c>
      <c r="G133" s="232">
        <v>3759.0666666666657</v>
      </c>
      <c r="H133" s="232">
        <v>3945.6666666666661</v>
      </c>
      <c r="I133" s="232">
        <v>3987.4833333333327</v>
      </c>
      <c r="J133" s="232">
        <v>4038.9666666666662</v>
      </c>
      <c r="K133" s="231">
        <v>3936</v>
      </c>
      <c r="L133" s="231">
        <v>3842.7</v>
      </c>
      <c r="M133" s="231">
        <v>0.37328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652.4</v>
      </c>
      <c r="D134" s="232">
        <v>651.53333333333342</v>
      </c>
      <c r="E134" s="232">
        <v>644.06666666666683</v>
      </c>
      <c r="F134" s="232">
        <v>635.73333333333346</v>
      </c>
      <c r="G134" s="232">
        <v>628.26666666666688</v>
      </c>
      <c r="H134" s="232">
        <v>659.86666666666679</v>
      </c>
      <c r="I134" s="232">
        <v>667.33333333333326</v>
      </c>
      <c r="J134" s="232">
        <v>675.66666666666674</v>
      </c>
      <c r="K134" s="231">
        <v>659</v>
      </c>
      <c r="L134" s="231">
        <v>643.20000000000005</v>
      </c>
      <c r="M134" s="231">
        <v>9.4682600000000008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82012</v>
      </c>
      <c r="D135" s="232">
        <v>82166.666666666672</v>
      </c>
      <c r="E135" s="232">
        <v>81631.833333333343</v>
      </c>
      <c r="F135" s="232">
        <v>81251.666666666672</v>
      </c>
      <c r="G135" s="232">
        <v>80716.833333333343</v>
      </c>
      <c r="H135" s="232">
        <v>82546.833333333343</v>
      </c>
      <c r="I135" s="232">
        <v>83081.666666666686</v>
      </c>
      <c r="J135" s="232">
        <v>83461.833333333343</v>
      </c>
      <c r="K135" s="231">
        <v>82701.5</v>
      </c>
      <c r="L135" s="231">
        <v>81786.5</v>
      </c>
      <c r="M135" s="231">
        <v>5.1330000000000001E-2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226.7</v>
      </c>
      <c r="D136" s="232">
        <v>226.38333333333333</v>
      </c>
      <c r="E136" s="232">
        <v>222.01666666666665</v>
      </c>
      <c r="F136" s="232">
        <v>217.33333333333331</v>
      </c>
      <c r="G136" s="232">
        <v>212.96666666666664</v>
      </c>
      <c r="H136" s="232">
        <v>231.06666666666666</v>
      </c>
      <c r="I136" s="232">
        <v>235.43333333333334</v>
      </c>
      <c r="J136" s="232">
        <v>240.11666666666667</v>
      </c>
      <c r="K136" s="231">
        <v>230.75</v>
      </c>
      <c r="L136" s="231">
        <v>221.7</v>
      </c>
      <c r="M136" s="231">
        <v>43.637540000000001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1144.3</v>
      </c>
      <c r="D137" s="232">
        <v>1142.9166666666667</v>
      </c>
      <c r="E137" s="232">
        <v>1133.3833333333334</v>
      </c>
      <c r="F137" s="232">
        <v>1122.4666666666667</v>
      </c>
      <c r="G137" s="232">
        <v>1112.9333333333334</v>
      </c>
      <c r="H137" s="232">
        <v>1153.8333333333335</v>
      </c>
      <c r="I137" s="232">
        <v>1163.3666666666668</v>
      </c>
      <c r="J137" s="232">
        <v>1174.2833333333335</v>
      </c>
      <c r="K137" s="231">
        <v>1152.45</v>
      </c>
      <c r="L137" s="231">
        <v>1132</v>
      </c>
      <c r="M137" s="231">
        <v>40.030029999999996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472.25</v>
      </c>
      <c r="D138" s="232">
        <v>474.2</v>
      </c>
      <c r="E138" s="232">
        <v>468.04999999999995</v>
      </c>
      <c r="F138" s="232">
        <v>463.84999999999997</v>
      </c>
      <c r="G138" s="232">
        <v>457.69999999999993</v>
      </c>
      <c r="H138" s="232">
        <v>478.4</v>
      </c>
      <c r="I138" s="232">
        <v>484.54999999999995</v>
      </c>
      <c r="J138" s="232">
        <v>488.75</v>
      </c>
      <c r="K138" s="231">
        <v>480.35</v>
      </c>
      <c r="L138" s="231">
        <v>470</v>
      </c>
      <c r="M138" s="231">
        <v>14.89592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8295.2999999999993</v>
      </c>
      <c r="D139" s="232">
        <v>8267.3000000000011</v>
      </c>
      <c r="E139" s="232">
        <v>8215.5000000000018</v>
      </c>
      <c r="F139" s="232">
        <v>8135.7000000000007</v>
      </c>
      <c r="G139" s="232">
        <v>8083.9000000000015</v>
      </c>
      <c r="H139" s="232">
        <v>8347.1000000000022</v>
      </c>
      <c r="I139" s="232">
        <v>8398.9000000000015</v>
      </c>
      <c r="J139" s="232">
        <v>8478.7000000000025</v>
      </c>
      <c r="K139" s="231">
        <v>8319.1</v>
      </c>
      <c r="L139" s="231">
        <v>8187.5</v>
      </c>
      <c r="M139" s="231">
        <v>3.3985099999999999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627.5</v>
      </c>
      <c r="D140" s="232">
        <v>622.36666666666667</v>
      </c>
      <c r="E140" s="232">
        <v>612.83333333333337</v>
      </c>
      <c r="F140" s="232">
        <v>598.16666666666674</v>
      </c>
      <c r="G140" s="232">
        <v>588.63333333333344</v>
      </c>
      <c r="H140" s="232">
        <v>637.0333333333333</v>
      </c>
      <c r="I140" s="232">
        <v>646.56666666666661</v>
      </c>
      <c r="J140" s="232">
        <v>661.23333333333323</v>
      </c>
      <c r="K140" s="231">
        <v>631.9</v>
      </c>
      <c r="L140" s="231">
        <v>607.70000000000005</v>
      </c>
      <c r="M140" s="231">
        <v>6.4776199999999999</v>
      </c>
      <c r="N140" s="1"/>
      <c r="O140" s="1"/>
    </row>
    <row r="141" spans="1:15" ht="12.75" customHeight="1">
      <c r="A141" s="214">
        <v>132</v>
      </c>
      <c r="B141" s="217" t="s">
        <v>419</v>
      </c>
      <c r="C141" s="231">
        <v>451.7</v>
      </c>
      <c r="D141" s="232">
        <v>451.16666666666669</v>
      </c>
      <c r="E141" s="232">
        <v>444.33333333333337</v>
      </c>
      <c r="F141" s="232">
        <v>436.9666666666667</v>
      </c>
      <c r="G141" s="232">
        <v>430.13333333333338</v>
      </c>
      <c r="H141" s="232">
        <v>458.53333333333336</v>
      </c>
      <c r="I141" s="232">
        <v>465.36666666666673</v>
      </c>
      <c r="J141" s="232">
        <v>472.73333333333335</v>
      </c>
      <c r="K141" s="231">
        <v>458</v>
      </c>
      <c r="L141" s="231">
        <v>443.8</v>
      </c>
      <c r="M141" s="231">
        <v>11.58628</v>
      </c>
      <c r="N141" s="1"/>
      <c r="O141" s="1"/>
    </row>
    <row r="142" spans="1:15" ht="12.75" customHeight="1">
      <c r="A142" s="214">
        <v>133</v>
      </c>
      <c r="B142" s="217" t="s">
        <v>845</v>
      </c>
      <c r="C142" s="231">
        <v>47.35</v>
      </c>
      <c r="D142" s="232">
        <v>46.966666666666669</v>
      </c>
      <c r="E142" s="232">
        <v>46.38333333333334</v>
      </c>
      <c r="F142" s="232">
        <v>45.416666666666671</v>
      </c>
      <c r="G142" s="232">
        <v>44.833333333333343</v>
      </c>
      <c r="H142" s="232">
        <v>47.933333333333337</v>
      </c>
      <c r="I142" s="232">
        <v>48.516666666666666</v>
      </c>
      <c r="J142" s="232">
        <v>49.483333333333334</v>
      </c>
      <c r="K142" s="231">
        <v>47.55</v>
      </c>
      <c r="L142" s="231">
        <v>46</v>
      </c>
      <c r="M142" s="231">
        <v>41.753340000000001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1718.2</v>
      </c>
      <c r="D143" s="232">
        <v>1712.5833333333333</v>
      </c>
      <c r="E143" s="232">
        <v>1675.6166666666666</v>
      </c>
      <c r="F143" s="232">
        <v>1633.0333333333333</v>
      </c>
      <c r="G143" s="232">
        <v>1596.0666666666666</v>
      </c>
      <c r="H143" s="232">
        <v>1755.1666666666665</v>
      </c>
      <c r="I143" s="232">
        <v>1792.1333333333332</v>
      </c>
      <c r="J143" s="232">
        <v>1834.7166666666665</v>
      </c>
      <c r="K143" s="231">
        <v>1749.55</v>
      </c>
      <c r="L143" s="231">
        <v>1670</v>
      </c>
      <c r="M143" s="231">
        <v>30.019369999999999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974.7</v>
      </c>
      <c r="D144" s="232">
        <v>970.23333333333323</v>
      </c>
      <c r="E144" s="232">
        <v>964.46666666666647</v>
      </c>
      <c r="F144" s="232">
        <v>954.23333333333323</v>
      </c>
      <c r="G144" s="232">
        <v>948.46666666666647</v>
      </c>
      <c r="H144" s="232">
        <v>980.46666666666647</v>
      </c>
      <c r="I144" s="232">
        <v>986.23333333333312</v>
      </c>
      <c r="J144" s="232">
        <v>996.46666666666647</v>
      </c>
      <c r="K144" s="231">
        <v>976</v>
      </c>
      <c r="L144" s="231">
        <v>960</v>
      </c>
      <c r="M144" s="231">
        <v>5.3446899999999999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174</v>
      </c>
      <c r="D145" s="232">
        <v>173.69999999999996</v>
      </c>
      <c r="E145" s="232">
        <v>171.99999999999991</v>
      </c>
      <c r="F145" s="232">
        <v>169.99999999999994</v>
      </c>
      <c r="G145" s="232">
        <v>168.2999999999999</v>
      </c>
      <c r="H145" s="232">
        <v>175.69999999999993</v>
      </c>
      <c r="I145" s="232">
        <v>177.39999999999998</v>
      </c>
      <c r="J145" s="232">
        <v>179.39999999999995</v>
      </c>
      <c r="K145" s="231">
        <v>175.4</v>
      </c>
      <c r="L145" s="231">
        <v>171.7</v>
      </c>
      <c r="M145" s="231">
        <v>202.72069999999999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77.150000000000006</v>
      </c>
      <c r="D146" s="232">
        <v>76.866666666666674</v>
      </c>
      <c r="E146" s="232">
        <v>75.983333333333348</v>
      </c>
      <c r="F146" s="232">
        <v>74.816666666666677</v>
      </c>
      <c r="G146" s="232">
        <v>73.933333333333351</v>
      </c>
      <c r="H146" s="232">
        <v>78.033333333333346</v>
      </c>
      <c r="I146" s="232">
        <v>78.916666666666671</v>
      </c>
      <c r="J146" s="232">
        <v>80.083333333333343</v>
      </c>
      <c r="K146" s="231">
        <v>77.75</v>
      </c>
      <c r="L146" s="231">
        <v>75.7</v>
      </c>
      <c r="M146" s="231">
        <v>127.44445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4197.8999999999996</v>
      </c>
      <c r="D147" s="232">
        <v>4182.6166666666659</v>
      </c>
      <c r="E147" s="232">
        <v>4145.4833333333318</v>
      </c>
      <c r="F147" s="232">
        <v>4093.0666666666657</v>
      </c>
      <c r="G147" s="232">
        <v>4055.9333333333316</v>
      </c>
      <c r="H147" s="232">
        <v>4235.0333333333319</v>
      </c>
      <c r="I147" s="232">
        <v>4272.1666666666652</v>
      </c>
      <c r="J147" s="232">
        <v>4324.5833333333321</v>
      </c>
      <c r="K147" s="231">
        <v>4219.75</v>
      </c>
      <c r="L147" s="231">
        <v>4130.2</v>
      </c>
      <c r="M147" s="231">
        <v>0.84199000000000002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19052.95</v>
      </c>
      <c r="D148" s="232">
        <v>19018.05</v>
      </c>
      <c r="E148" s="232">
        <v>18911.099999999999</v>
      </c>
      <c r="F148" s="232">
        <v>18769.25</v>
      </c>
      <c r="G148" s="232">
        <v>18662.3</v>
      </c>
      <c r="H148" s="232">
        <v>19159.899999999998</v>
      </c>
      <c r="I148" s="232">
        <v>19266.850000000002</v>
      </c>
      <c r="J148" s="232">
        <v>19408.699999999997</v>
      </c>
      <c r="K148" s="231">
        <v>19125</v>
      </c>
      <c r="L148" s="231">
        <v>18876.2</v>
      </c>
      <c r="M148" s="231">
        <v>0.48605999999999999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204.15</v>
      </c>
      <c r="D149" s="232">
        <v>203.21666666666667</v>
      </c>
      <c r="E149" s="232">
        <v>201.58333333333334</v>
      </c>
      <c r="F149" s="232">
        <v>199.01666666666668</v>
      </c>
      <c r="G149" s="232">
        <v>197.38333333333335</v>
      </c>
      <c r="H149" s="232">
        <v>205.78333333333333</v>
      </c>
      <c r="I149" s="232">
        <v>207.41666666666666</v>
      </c>
      <c r="J149" s="232">
        <v>209.98333333333332</v>
      </c>
      <c r="K149" s="231">
        <v>204.85</v>
      </c>
      <c r="L149" s="231">
        <v>200.65</v>
      </c>
      <c r="M149" s="231">
        <v>4.9673800000000004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826.95</v>
      </c>
      <c r="D150" s="232">
        <v>826.36666666666679</v>
      </c>
      <c r="E150" s="232">
        <v>821.13333333333355</v>
      </c>
      <c r="F150" s="232">
        <v>815.31666666666672</v>
      </c>
      <c r="G150" s="232">
        <v>810.08333333333348</v>
      </c>
      <c r="H150" s="232">
        <v>832.18333333333362</v>
      </c>
      <c r="I150" s="232">
        <v>837.41666666666674</v>
      </c>
      <c r="J150" s="232">
        <v>843.23333333333369</v>
      </c>
      <c r="K150" s="231">
        <v>831.6</v>
      </c>
      <c r="L150" s="231">
        <v>820.55</v>
      </c>
      <c r="M150" s="231">
        <v>5.4024599999999996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149.35</v>
      </c>
      <c r="D151" s="232">
        <v>148.9</v>
      </c>
      <c r="E151" s="232">
        <v>146.95000000000002</v>
      </c>
      <c r="F151" s="232">
        <v>144.55000000000001</v>
      </c>
      <c r="G151" s="232">
        <v>142.60000000000002</v>
      </c>
      <c r="H151" s="232">
        <v>151.30000000000001</v>
      </c>
      <c r="I151" s="232">
        <v>153.25</v>
      </c>
      <c r="J151" s="232">
        <v>155.65</v>
      </c>
      <c r="K151" s="231">
        <v>150.85</v>
      </c>
      <c r="L151" s="231">
        <v>146.5</v>
      </c>
      <c r="M151" s="231">
        <v>240.12834000000001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262.95</v>
      </c>
      <c r="D152" s="232">
        <v>261.01666666666671</v>
      </c>
      <c r="E152" s="232">
        <v>252.03333333333342</v>
      </c>
      <c r="F152" s="232">
        <v>241.1166666666667</v>
      </c>
      <c r="G152" s="232">
        <v>232.13333333333341</v>
      </c>
      <c r="H152" s="232">
        <v>271.93333333333339</v>
      </c>
      <c r="I152" s="232">
        <v>280.91666666666663</v>
      </c>
      <c r="J152" s="232">
        <v>291.83333333333343</v>
      </c>
      <c r="K152" s="231">
        <v>270</v>
      </c>
      <c r="L152" s="231">
        <v>250.1</v>
      </c>
      <c r="M152" s="231">
        <v>38.216439999999999</v>
      </c>
      <c r="N152" s="1"/>
      <c r="O152" s="1"/>
    </row>
    <row r="153" spans="1:15" ht="12.75" customHeight="1">
      <c r="A153" s="214">
        <v>144</v>
      </c>
      <c r="B153" s="217" t="s">
        <v>804</v>
      </c>
      <c r="C153" s="231">
        <v>629.35</v>
      </c>
      <c r="D153" s="232">
        <v>625.51666666666665</v>
      </c>
      <c r="E153" s="232">
        <v>615.0333333333333</v>
      </c>
      <c r="F153" s="232">
        <v>600.7166666666667</v>
      </c>
      <c r="G153" s="232">
        <v>590.23333333333335</v>
      </c>
      <c r="H153" s="232">
        <v>639.83333333333326</v>
      </c>
      <c r="I153" s="232">
        <v>650.31666666666661</v>
      </c>
      <c r="J153" s="232">
        <v>664.63333333333321</v>
      </c>
      <c r="K153" s="231">
        <v>636</v>
      </c>
      <c r="L153" s="231">
        <v>611.20000000000005</v>
      </c>
      <c r="M153" s="231">
        <v>46.657269999999997</v>
      </c>
      <c r="N153" s="1"/>
      <c r="O153" s="1"/>
    </row>
    <row r="154" spans="1:15" ht="12.75" customHeight="1">
      <c r="A154" s="214">
        <v>145</v>
      </c>
      <c r="B154" s="217" t="s">
        <v>431</v>
      </c>
      <c r="C154" s="231">
        <v>3232.9</v>
      </c>
      <c r="D154" s="232">
        <v>3225.35</v>
      </c>
      <c r="E154" s="232">
        <v>3210.7999999999997</v>
      </c>
      <c r="F154" s="232">
        <v>3188.7</v>
      </c>
      <c r="G154" s="232">
        <v>3174.1499999999996</v>
      </c>
      <c r="H154" s="232">
        <v>3247.45</v>
      </c>
      <c r="I154" s="232">
        <v>3262</v>
      </c>
      <c r="J154" s="232">
        <v>3284.1</v>
      </c>
      <c r="K154" s="231">
        <v>3239.9</v>
      </c>
      <c r="L154" s="231">
        <v>3203.25</v>
      </c>
      <c r="M154" s="231">
        <v>0.36645</v>
      </c>
      <c r="N154" s="1"/>
      <c r="O154" s="1"/>
    </row>
    <row r="155" spans="1:15" ht="12.75" customHeight="1">
      <c r="A155" s="214">
        <v>146</v>
      </c>
      <c r="B155" s="217" t="s">
        <v>805</v>
      </c>
      <c r="C155" s="231">
        <v>623.85</v>
      </c>
      <c r="D155" s="232">
        <v>613.38333333333333</v>
      </c>
      <c r="E155" s="232">
        <v>596.9666666666667</v>
      </c>
      <c r="F155" s="232">
        <v>570.08333333333337</v>
      </c>
      <c r="G155" s="232">
        <v>553.66666666666674</v>
      </c>
      <c r="H155" s="232">
        <v>640.26666666666665</v>
      </c>
      <c r="I155" s="232">
        <v>656.68333333333339</v>
      </c>
      <c r="J155" s="232">
        <v>683.56666666666661</v>
      </c>
      <c r="K155" s="231">
        <v>629.79999999999995</v>
      </c>
      <c r="L155" s="231">
        <v>586.5</v>
      </c>
      <c r="M155" s="231">
        <v>22.104130000000001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2937.9</v>
      </c>
      <c r="D156" s="232">
        <v>2926.7833333333328</v>
      </c>
      <c r="E156" s="232">
        <v>2896.5666666666657</v>
      </c>
      <c r="F156" s="232">
        <v>2855.2333333333327</v>
      </c>
      <c r="G156" s="232">
        <v>2825.0166666666655</v>
      </c>
      <c r="H156" s="232">
        <v>2968.1166666666659</v>
      </c>
      <c r="I156" s="232">
        <v>2998.333333333333</v>
      </c>
      <c r="J156" s="232">
        <v>3039.6666666666661</v>
      </c>
      <c r="K156" s="231">
        <v>2957</v>
      </c>
      <c r="L156" s="231">
        <v>2885.45</v>
      </c>
      <c r="M156" s="231">
        <v>2.69861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38171.800000000003</v>
      </c>
      <c r="D157" s="232">
        <v>38073.683333333334</v>
      </c>
      <c r="E157" s="232">
        <v>37657.166666666672</v>
      </c>
      <c r="F157" s="232">
        <v>37142.53333333334</v>
      </c>
      <c r="G157" s="232">
        <v>36726.016666666677</v>
      </c>
      <c r="H157" s="232">
        <v>38588.316666666666</v>
      </c>
      <c r="I157" s="232">
        <v>39004.833333333328</v>
      </c>
      <c r="J157" s="232">
        <v>39519.46666666666</v>
      </c>
      <c r="K157" s="231">
        <v>38490.199999999997</v>
      </c>
      <c r="L157" s="231">
        <v>37559.050000000003</v>
      </c>
      <c r="M157" s="231">
        <v>1.2994399999999999</v>
      </c>
      <c r="N157" s="1"/>
      <c r="O157" s="1"/>
    </row>
    <row r="158" spans="1:15" ht="12.75" customHeight="1">
      <c r="A158" s="214">
        <v>149</v>
      </c>
      <c r="B158" s="217" t="s">
        <v>846</v>
      </c>
      <c r="C158" s="231">
        <v>925.4</v>
      </c>
      <c r="D158" s="232">
        <v>909.09999999999991</v>
      </c>
      <c r="E158" s="232">
        <v>892.39999999999986</v>
      </c>
      <c r="F158" s="232">
        <v>859.4</v>
      </c>
      <c r="G158" s="232">
        <v>842.69999999999993</v>
      </c>
      <c r="H158" s="232">
        <v>942.0999999999998</v>
      </c>
      <c r="I158" s="232">
        <v>958.79999999999984</v>
      </c>
      <c r="J158" s="232">
        <v>991.79999999999973</v>
      </c>
      <c r="K158" s="231">
        <v>925.8</v>
      </c>
      <c r="L158" s="231">
        <v>876.1</v>
      </c>
      <c r="M158" s="231">
        <v>8.4253</v>
      </c>
      <c r="N158" s="1"/>
      <c r="O158" s="1"/>
    </row>
    <row r="159" spans="1:15" ht="12.75" customHeight="1">
      <c r="A159" s="214">
        <v>150</v>
      </c>
      <c r="B159" s="217" t="s">
        <v>436</v>
      </c>
      <c r="C159" s="231">
        <v>4541.8</v>
      </c>
      <c r="D159" s="232">
        <v>4494.8</v>
      </c>
      <c r="E159" s="232">
        <v>4434.1000000000004</v>
      </c>
      <c r="F159" s="232">
        <v>4326.4000000000005</v>
      </c>
      <c r="G159" s="232">
        <v>4265.7000000000007</v>
      </c>
      <c r="H159" s="232">
        <v>4602.5</v>
      </c>
      <c r="I159" s="232">
        <v>4663.1999999999989</v>
      </c>
      <c r="J159" s="232">
        <v>4770.8999999999996</v>
      </c>
      <c r="K159" s="231">
        <v>4555.5</v>
      </c>
      <c r="L159" s="231">
        <v>4387.1000000000004</v>
      </c>
      <c r="M159" s="231">
        <v>3.9443899999999998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224.55</v>
      </c>
      <c r="D160" s="232">
        <v>224.54999999999998</v>
      </c>
      <c r="E160" s="232">
        <v>222.99999999999997</v>
      </c>
      <c r="F160" s="232">
        <v>221.45</v>
      </c>
      <c r="G160" s="232">
        <v>219.89999999999998</v>
      </c>
      <c r="H160" s="232">
        <v>226.09999999999997</v>
      </c>
      <c r="I160" s="232">
        <v>227.64999999999998</v>
      </c>
      <c r="J160" s="232">
        <v>229.19999999999996</v>
      </c>
      <c r="K160" s="231">
        <v>226.1</v>
      </c>
      <c r="L160" s="231">
        <v>223</v>
      </c>
      <c r="M160" s="231">
        <v>17.599820000000001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2315.1999999999998</v>
      </c>
      <c r="D161" s="232">
        <v>2322.0666666666666</v>
      </c>
      <c r="E161" s="232">
        <v>2298.1333333333332</v>
      </c>
      <c r="F161" s="232">
        <v>2281.0666666666666</v>
      </c>
      <c r="G161" s="232">
        <v>2257.1333333333332</v>
      </c>
      <c r="H161" s="232">
        <v>2339.1333333333332</v>
      </c>
      <c r="I161" s="232">
        <v>2363.0666666666666</v>
      </c>
      <c r="J161" s="232">
        <v>2380.1333333333332</v>
      </c>
      <c r="K161" s="231">
        <v>2346</v>
      </c>
      <c r="L161" s="231">
        <v>2305</v>
      </c>
      <c r="M161" s="231">
        <v>3.3067000000000002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2856.45</v>
      </c>
      <c r="D162" s="232">
        <v>2837.9666666666667</v>
      </c>
      <c r="E162" s="232">
        <v>2801.9333333333334</v>
      </c>
      <c r="F162" s="232">
        <v>2747.4166666666665</v>
      </c>
      <c r="G162" s="232">
        <v>2711.3833333333332</v>
      </c>
      <c r="H162" s="232">
        <v>2892.4833333333336</v>
      </c>
      <c r="I162" s="232">
        <v>2928.5166666666673</v>
      </c>
      <c r="J162" s="232">
        <v>2983.0333333333338</v>
      </c>
      <c r="K162" s="231">
        <v>2874</v>
      </c>
      <c r="L162" s="231">
        <v>2783.45</v>
      </c>
      <c r="M162" s="231">
        <v>2.4568599999999998</v>
      </c>
      <c r="N162" s="1"/>
      <c r="O162" s="1"/>
    </row>
    <row r="163" spans="1:15" ht="12.75" customHeight="1">
      <c r="A163" s="214">
        <v>154</v>
      </c>
      <c r="B163" s="217" t="s">
        <v>782</v>
      </c>
      <c r="C163" s="231">
        <v>288.55</v>
      </c>
      <c r="D163" s="232">
        <v>286.2833333333333</v>
      </c>
      <c r="E163" s="232">
        <v>281.81666666666661</v>
      </c>
      <c r="F163" s="232">
        <v>275.08333333333331</v>
      </c>
      <c r="G163" s="232">
        <v>270.61666666666662</v>
      </c>
      <c r="H163" s="232">
        <v>293.01666666666659</v>
      </c>
      <c r="I163" s="232">
        <v>297.48333333333329</v>
      </c>
      <c r="J163" s="232">
        <v>304.21666666666658</v>
      </c>
      <c r="K163" s="231">
        <v>290.75</v>
      </c>
      <c r="L163" s="231">
        <v>279.55</v>
      </c>
      <c r="M163" s="231">
        <v>20.378019999999999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151.15</v>
      </c>
      <c r="D164" s="232">
        <v>149.46666666666667</v>
      </c>
      <c r="E164" s="232">
        <v>147.38333333333333</v>
      </c>
      <c r="F164" s="232">
        <v>143.61666666666665</v>
      </c>
      <c r="G164" s="232">
        <v>141.5333333333333</v>
      </c>
      <c r="H164" s="232">
        <v>153.23333333333335</v>
      </c>
      <c r="I164" s="232">
        <v>155.31666666666666</v>
      </c>
      <c r="J164" s="232">
        <v>159.08333333333337</v>
      </c>
      <c r="K164" s="231">
        <v>151.55000000000001</v>
      </c>
      <c r="L164" s="231">
        <v>145.69999999999999</v>
      </c>
      <c r="M164" s="231">
        <v>45.031179999999999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222.45</v>
      </c>
      <c r="D165" s="232">
        <v>222.23333333333335</v>
      </c>
      <c r="E165" s="232">
        <v>220.76666666666671</v>
      </c>
      <c r="F165" s="232">
        <v>219.08333333333337</v>
      </c>
      <c r="G165" s="232">
        <v>217.61666666666673</v>
      </c>
      <c r="H165" s="232">
        <v>223.91666666666669</v>
      </c>
      <c r="I165" s="232">
        <v>225.38333333333333</v>
      </c>
      <c r="J165" s="232">
        <v>227.06666666666666</v>
      </c>
      <c r="K165" s="231">
        <v>223.7</v>
      </c>
      <c r="L165" s="231">
        <v>220.55</v>
      </c>
      <c r="M165" s="231">
        <v>148.07444000000001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400.6</v>
      </c>
      <c r="D166" s="232">
        <v>402.34999999999997</v>
      </c>
      <c r="E166" s="232">
        <v>395.19999999999993</v>
      </c>
      <c r="F166" s="232">
        <v>389.79999999999995</v>
      </c>
      <c r="G166" s="232">
        <v>382.64999999999992</v>
      </c>
      <c r="H166" s="232">
        <v>407.74999999999994</v>
      </c>
      <c r="I166" s="232">
        <v>414.89999999999992</v>
      </c>
      <c r="J166" s="232">
        <v>420.29999999999995</v>
      </c>
      <c r="K166" s="231">
        <v>409.5</v>
      </c>
      <c r="L166" s="231">
        <v>396.95</v>
      </c>
      <c r="M166" s="231">
        <v>1.64188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13311.2</v>
      </c>
      <c r="D167" s="232">
        <v>13367.583333333334</v>
      </c>
      <c r="E167" s="232">
        <v>13083.716666666667</v>
      </c>
      <c r="F167" s="232">
        <v>12856.233333333334</v>
      </c>
      <c r="G167" s="232">
        <v>12572.366666666667</v>
      </c>
      <c r="H167" s="232">
        <v>13595.066666666668</v>
      </c>
      <c r="I167" s="232">
        <v>13878.933333333332</v>
      </c>
      <c r="J167" s="232">
        <v>14106.416666666668</v>
      </c>
      <c r="K167" s="231">
        <v>13651.45</v>
      </c>
      <c r="L167" s="231">
        <v>13140.1</v>
      </c>
      <c r="M167" s="231">
        <v>0.10952000000000001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46.3</v>
      </c>
      <c r="D168" s="232">
        <v>45.849999999999994</v>
      </c>
      <c r="E168" s="232">
        <v>45.04999999999999</v>
      </c>
      <c r="F168" s="232">
        <v>43.8</v>
      </c>
      <c r="G168" s="232">
        <v>42.999999999999993</v>
      </c>
      <c r="H168" s="232">
        <v>47.099999999999987</v>
      </c>
      <c r="I168" s="232">
        <v>47.9</v>
      </c>
      <c r="J168" s="232">
        <v>49.149999999999984</v>
      </c>
      <c r="K168" s="231">
        <v>46.65</v>
      </c>
      <c r="L168" s="231">
        <v>44.6</v>
      </c>
      <c r="M168" s="231">
        <v>492.29088000000002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115.75</v>
      </c>
      <c r="D169" s="232">
        <v>115.18333333333334</v>
      </c>
      <c r="E169" s="232">
        <v>114.36666666666667</v>
      </c>
      <c r="F169" s="232">
        <v>112.98333333333333</v>
      </c>
      <c r="G169" s="232">
        <v>112.16666666666667</v>
      </c>
      <c r="H169" s="232">
        <v>116.56666666666668</v>
      </c>
      <c r="I169" s="232">
        <v>117.38333333333334</v>
      </c>
      <c r="J169" s="232">
        <v>118.76666666666668</v>
      </c>
      <c r="K169" s="231">
        <v>116</v>
      </c>
      <c r="L169" s="231">
        <v>113.8</v>
      </c>
      <c r="M169" s="231">
        <v>32.408929999999998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2234.6999999999998</v>
      </c>
      <c r="D170" s="232">
        <v>2230.2000000000003</v>
      </c>
      <c r="E170" s="232">
        <v>2215.6000000000004</v>
      </c>
      <c r="F170" s="232">
        <v>2196.5</v>
      </c>
      <c r="G170" s="232">
        <v>2181.9</v>
      </c>
      <c r="H170" s="232">
        <v>2249.3000000000006</v>
      </c>
      <c r="I170" s="232">
        <v>2263.9</v>
      </c>
      <c r="J170" s="232">
        <v>2283.0000000000009</v>
      </c>
      <c r="K170" s="231">
        <v>2244.8000000000002</v>
      </c>
      <c r="L170" s="231">
        <v>2211.1</v>
      </c>
      <c r="M170" s="231">
        <v>86.780730000000005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720.15</v>
      </c>
      <c r="D171" s="232">
        <v>719.15</v>
      </c>
      <c r="E171" s="232">
        <v>712.3</v>
      </c>
      <c r="F171" s="232">
        <v>704.44999999999993</v>
      </c>
      <c r="G171" s="232">
        <v>697.59999999999991</v>
      </c>
      <c r="H171" s="232">
        <v>727</v>
      </c>
      <c r="I171" s="232">
        <v>733.85000000000014</v>
      </c>
      <c r="J171" s="232">
        <v>741.7</v>
      </c>
      <c r="K171" s="231">
        <v>726</v>
      </c>
      <c r="L171" s="231">
        <v>711.3</v>
      </c>
      <c r="M171" s="231">
        <v>8.8709299999999995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1098.7</v>
      </c>
      <c r="D172" s="232">
        <v>1095.9833333333333</v>
      </c>
      <c r="E172" s="232">
        <v>1085.9666666666667</v>
      </c>
      <c r="F172" s="232">
        <v>1073.2333333333333</v>
      </c>
      <c r="G172" s="232">
        <v>1063.2166666666667</v>
      </c>
      <c r="H172" s="232">
        <v>1108.7166666666667</v>
      </c>
      <c r="I172" s="232">
        <v>1118.7333333333336</v>
      </c>
      <c r="J172" s="232">
        <v>1131.4666666666667</v>
      </c>
      <c r="K172" s="231">
        <v>1106</v>
      </c>
      <c r="L172" s="231">
        <v>1083.25</v>
      </c>
      <c r="M172" s="231">
        <v>8.90212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2399.1</v>
      </c>
      <c r="D173" s="232">
        <v>2393.7166666666667</v>
      </c>
      <c r="E173" s="232">
        <v>2375.4333333333334</v>
      </c>
      <c r="F173" s="232">
        <v>2351.7666666666669</v>
      </c>
      <c r="G173" s="232">
        <v>2333.4833333333336</v>
      </c>
      <c r="H173" s="232">
        <v>2417.3833333333332</v>
      </c>
      <c r="I173" s="232">
        <v>2435.666666666667</v>
      </c>
      <c r="J173" s="232">
        <v>2459.333333333333</v>
      </c>
      <c r="K173" s="231">
        <v>2412</v>
      </c>
      <c r="L173" s="231">
        <v>2370.0500000000002</v>
      </c>
      <c r="M173" s="231">
        <v>3.1300599999999998</v>
      </c>
      <c r="N173" s="1"/>
      <c r="O173" s="1"/>
    </row>
    <row r="174" spans="1:15" ht="12.75" customHeight="1">
      <c r="A174" s="214">
        <v>165</v>
      </c>
      <c r="B174" s="217" t="s">
        <v>801</v>
      </c>
      <c r="C174" s="231">
        <v>64.55</v>
      </c>
      <c r="D174" s="232">
        <v>64.066666666666677</v>
      </c>
      <c r="E174" s="232">
        <v>63.133333333333354</v>
      </c>
      <c r="F174" s="232">
        <v>61.716666666666676</v>
      </c>
      <c r="G174" s="232">
        <v>60.783333333333353</v>
      </c>
      <c r="H174" s="232">
        <v>65.483333333333348</v>
      </c>
      <c r="I174" s="232">
        <v>66.416666666666657</v>
      </c>
      <c r="J174" s="232">
        <v>67.833333333333357</v>
      </c>
      <c r="K174" s="231">
        <v>65</v>
      </c>
      <c r="L174" s="231">
        <v>62.65</v>
      </c>
      <c r="M174" s="231">
        <v>201.79302000000001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25804.7</v>
      </c>
      <c r="D175" s="232">
        <v>25616.633333333331</v>
      </c>
      <c r="E175" s="232">
        <v>25219.066666666662</v>
      </c>
      <c r="F175" s="232">
        <v>24633.433333333331</v>
      </c>
      <c r="G175" s="232">
        <v>24235.866666666661</v>
      </c>
      <c r="H175" s="232">
        <v>26202.266666666663</v>
      </c>
      <c r="I175" s="232">
        <v>26599.833333333328</v>
      </c>
      <c r="J175" s="232">
        <v>27185.466666666664</v>
      </c>
      <c r="K175" s="231">
        <v>26014.2</v>
      </c>
      <c r="L175" s="231">
        <v>25031</v>
      </c>
      <c r="M175" s="231">
        <v>0.41315000000000002</v>
      </c>
      <c r="N175" s="1"/>
      <c r="O175" s="1"/>
    </row>
    <row r="176" spans="1:15" ht="12.75" customHeight="1">
      <c r="A176" s="214">
        <v>167</v>
      </c>
      <c r="B176" t="s">
        <v>866</v>
      </c>
      <c r="C176" s="278">
        <v>1251.8</v>
      </c>
      <c r="D176" s="279">
        <v>1244.4333333333334</v>
      </c>
      <c r="E176" s="279">
        <v>1228.8666666666668</v>
      </c>
      <c r="F176" s="279">
        <v>1205.9333333333334</v>
      </c>
      <c r="G176" s="279">
        <v>1190.3666666666668</v>
      </c>
      <c r="H176" s="279">
        <v>1267.3666666666668</v>
      </c>
      <c r="I176" s="279">
        <v>1282.9333333333334</v>
      </c>
      <c r="J176" s="279">
        <v>1305.8666666666668</v>
      </c>
      <c r="K176" s="278">
        <v>1260</v>
      </c>
      <c r="L176" s="278">
        <v>1221.5</v>
      </c>
      <c r="M176" s="278">
        <v>3.29827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3325.85</v>
      </c>
      <c r="D177" s="232">
        <v>3316.9333333333329</v>
      </c>
      <c r="E177" s="232">
        <v>3284.8666666666659</v>
      </c>
      <c r="F177" s="232">
        <v>3243.8833333333328</v>
      </c>
      <c r="G177" s="232">
        <v>3211.8166666666657</v>
      </c>
      <c r="H177" s="232">
        <v>3357.9166666666661</v>
      </c>
      <c r="I177" s="232">
        <v>3389.9833333333327</v>
      </c>
      <c r="J177" s="232">
        <v>3430.9666666666662</v>
      </c>
      <c r="K177" s="231">
        <v>3349</v>
      </c>
      <c r="L177" s="231">
        <v>3275.95</v>
      </c>
      <c r="M177" s="231">
        <v>3.5576300000000001</v>
      </c>
      <c r="N177" s="1"/>
      <c r="O177" s="1"/>
    </row>
    <row r="178" spans="1:15" ht="12.75" customHeight="1">
      <c r="A178" s="214">
        <v>169</v>
      </c>
      <c r="B178" s="217" t="s">
        <v>796</v>
      </c>
      <c r="C178" s="231">
        <v>414.75</v>
      </c>
      <c r="D178" s="232">
        <v>411.91666666666669</v>
      </c>
      <c r="E178" s="232">
        <v>407.83333333333337</v>
      </c>
      <c r="F178" s="232">
        <v>400.91666666666669</v>
      </c>
      <c r="G178" s="232">
        <v>396.83333333333337</v>
      </c>
      <c r="H178" s="232">
        <v>418.83333333333337</v>
      </c>
      <c r="I178" s="232">
        <v>422.91666666666674</v>
      </c>
      <c r="J178" s="232">
        <v>429.83333333333337</v>
      </c>
      <c r="K178" s="231">
        <v>416</v>
      </c>
      <c r="L178" s="231">
        <v>405</v>
      </c>
      <c r="M178" s="231">
        <v>17.818339999999999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516.5</v>
      </c>
      <c r="D179" s="232">
        <v>513.6</v>
      </c>
      <c r="E179" s="232">
        <v>509.20000000000005</v>
      </c>
      <c r="F179" s="232">
        <v>501.90000000000003</v>
      </c>
      <c r="G179" s="232">
        <v>497.50000000000006</v>
      </c>
      <c r="H179" s="232">
        <v>520.90000000000009</v>
      </c>
      <c r="I179" s="232">
        <v>525.29999999999995</v>
      </c>
      <c r="J179" s="232">
        <v>532.6</v>
      </c>
      <c r="K179" s="231">
        <v>518</v>
      </c>
      <c r="L179" s="231">
        <v>506.3</v>
      </c>
      <c r="M179" s="231">
        <v>242.03789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82.55</v>
      </c>
      <c r="D180" s="232">
        <v>82.033333333333331</v>
      </c>
      <c r="E180" s="232">
        <v>81.11666666666666</v>
      </c>
      <c r="F180" s="232">
        <v>79.683333333333323</v>
      </c>
      <c r="G180" s="232">
        <v>78.766666666666652</v>
      </c>
      <c r="H180" s="232">
        <v>83.466666666666669</v>
      </c>
      <c r="I180" s="232">
        <v>84.383333333333354</v>
      </c>
      <c r="J180" s="232">
        <v>85.816666666666677</v>
      </c>
      <c r="K180" s="231">
        <v>82.95</v>
      </c>
      <c r="L180" s="231">
        <v>80.599999999999994</v>
      </c>
      <c r="M180" s="231">
        <v>136.16946999999999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991.9</v>
      </c>
      <c r="D181" s="232">
        <v>989.13333333333333</v>
      </c>
      <c r="E181" s="232">
        <v>981.76666666666665</v>
      </c>
      <c r="F181" s="232">
        <v>971.63333333333333</v>
      </c>
      <c r="G181" s="232">
        <v>964.26666666666665</v>
      </c>
      <c r="H181" s="232">
        <v>999.26666666666665</v>
      </c>
      <c r="I181" s="232">
        <v>1006.6333333333332</v>
      </c>
      <c r="J181" s="232">
        <v>1016.7666666666667</v>
      </c>
      <c r="K181" s="231">
        <v>996.5</v>
      </c>
      <c r="L181" s="231">
        <v>979</v>
      </c>
      <c r="M181" s="231">
        <v>30.45795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406.15</v>
      </c>
      <c r="D182" s="232">
        <v>403.26666666666665</v>
      </c>
      <c r="E182" s="232">
        <v>399.5333333333333</v>
      </c>
      <c r="F182" s="232">
        <v>392.91666666666663</v>
      </c>
      <c r="G182" s="232">
        <v>389.18333333333328</v>
      </c>
      <c r="H182" s="232">
        <v>409.88333333333333</v>
      </c>
      <c r="I182" s="232">
        <v>413.61666666666667</v>
      </c>
      <c r="J182" s="232">
        <v>420.23333333333335</v>
      </c>
      <c r="K182" s="231">
        <v>407</v>
      </c>
      <c r="L182" s="231">
        <v>396.65</v>
      </c>
      <c r="M182" s="231">
        <v>4.9554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578.95000000000005</v>
      </c>
      <c r="D183" s="232">
        <v>577.68333333333339</v>
      </c>
      <c r="E183" s="232">
        <v>574.86666666666679</v>
      </c>
      <c r="F183" s="232">
        <v>570.78333333333342</v>
      </c>
      <c r="G183" s="232">
        <v>567.96666666666681</v>
      </c>
      <c r="H183" s="232">
        <v>581.76666666666677</v>
      </c>
      <c r="I183" s="232">
        <v>584.58333333333337</v>
      </c>
      <c r="J183" s="232">
        <v>588.66666666666674</v>
      </c>
      <c r="K183" s="231">
        <v>580.5</v>
      </c>
      <c r="L183" s="231">
        <v>573.6</v>
      </c>
      <c r="M183" s="231">
        <v>2.2743500000000001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1079.2</v>
      </c>
      <c r="D184" s="232">
        <v>1063.5666666666666</v>
      </c>
      <c r="E184" s="232">
        <v>1045.6333333333332</v>
      </c>
      <c r="F184" s="232">
        <v>1012.0666666666666</v>
      </c>
      <c r="G184" s="232">
        <v>994.13333333333321</v>
      </c>
      <c r="H184" s="232">
        <v>1097.1333333333332</v>
      </c>
      <c r="I184" s="232">
        <v>1115.0666666666666</v>
      </c>
      <c r="J184" s="232">
        <v>1148.6333333333332</v>
      </c>
      <c r="K184" s="231">
        <v>1081.5</v>
      </c>
      <c r="L184" s="231">
        <v>1030</v>
      </c>
      <c r="M184" s="231">
        <v>9.7721599999999995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954.75</v>
      </c>
      <c r="D185" s="232">
        <v>953.58333333333337</v>
      </c>
      <c r="E185" s="232">
        <v>946.16666666666674</v>
      </c>
      <c r="F185" s="232">
        <v>937.58333333333337</v>
      </c>
      <c r="G185" s="232">
        <v>930.16666666666674</v>
      </c>
      <c r="H185" s="232">
        <v>962.16666666666674</v>
      </c>
      <c r="I185" s="232">
        <v>969.58333333333348</v>
      </c>
      <c r="J185" s="232">
        <v>978.16666666666674</v>
      </c>
      <c r="K185" s="231">
        <v>961</v>
      </c>
      <c r="L185" s="231">
        <v>945</v>
      </c>
      <c r="M185" s="231">
        <v>6.0801699999999999</v>
      </c>
      <c r="N185" s="1"/>
      <c r="O185" s="1"/>
    </row>
    <row r="186" spans="1:15" ht="12.75" customHeight="1">
      <c r="A186" s="214">
        <v>177</v>
      </c>
      <c r="B186" s="217" t="s">
        <v>485</v>
      </c>
      <c r="C186" s="231">
        <v>1229.1500000000001</v>
      </c>
      <c r="D186" s="232">
        <v>1224.3833333333334</v>
      </c>
      <c r="E186" s="232">
        <v>1214.7666666666669</v>
      </c>
      <c r="F186" s="232">
        <v>1200.3833333333334</v>
      </c>
      <c r="G186" s="232">
        <v>1190.7666666666669</v>
      </c>
      <c r="H186" s="232">
        <v>1238.7666666666669</v>
      </c>
      <c r="I186" s="232">
        <v>1248.3833333333332</v>
      </c>
      <c r="J186" s="232">
        <v>1262.7666666666669</v>
      </c>
      <c r="K186" s="231">
        <v>1234</v>
      </c>
      <c r="L186" s="231">
        <v>1210</v>
      </c>
      <c r="M186" s="231">
        <v>1.92892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3138.9</v>
      </c>
      <c r="D187" s="232">
        <v>3131</v>
      </c>
      <c r="E187" s="232">
        <v>3112</v>
      </c>
      <c r="F187" s="232">
        <v>3085.1</v>
      </c>
      <c r="G187" s="232">
        <v>3066.1</v>
      </c>
      <c r="H187" s="232">
        <v>3157.9</v>
      </c>
      <c r="I187" s="232">
        <v>3176.9</v>
      </c>
      <c r="J187" s="232">
        <v>3203.8</v>
      </c>
      <c r="K187" s="231">
        <v>3150</v>
      </c>
      <c r="L187" s="231">
        <v>3104.1</v>
      </c>
      <c r="M187" s="231">
        <v>17.40616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697.55</v>
      </c>
      <c r="D188" s="232">
        <v>698.44999999999993</v>
      </c>
      <c r="E188" s="232">
        <v>693.89999999999986</v>
      </c>
      <c r="F188" s="232">
        <v>690.24999999999989</v>
      </c>
      <c r="G188" s="232">
        <v>685.69999999999982</v>
      </c>
      <c r="H188" s="232">
        <v>702.09999999999991</v>
      </c>
      <c r="I188" s="232">
        <v>706.64999999999986</v>
      </c>
      <c r="J188" s="232">
        <v>710.3</v>
      </c>
      <c r="K188" s="231">
        <v>703</v>
      </c>
      <c r="L188" s="231">
        <v>694.8</v>
      </c>
      <c r="M188" s="231">
        <v>11.608320000000001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5956.05</v>
      </c>
      <c r="D189" s="232">
        <v>5944.0333333333328</v>
      </c>
      <c r="E189" s="232">
        <v>5912.0666666666657</v>
      </c>
      <c r="F189" s="232">
        <v>5868.083333333333</v>
      </c>
      <c r="G189" s="232">
        <v>5836.1166666666659</v>
      </c>
      <c r="H189" s="232">
        <v>5988.0166666666655</v>
      </c>
      <c r="I189" s="232">
        <v>6019.9833333333327</v>
      </c>
      <c r="J189" s="232">
        <v>6063.9666666666653</v>
      </c>
      <c r="K189" s="231">
        <v>5976</v>
      </c>
      <c r="L189" s="231">
        <v>5900.05</v>
      </c>
      <c r="M189" s="231">
        <v>0.98538999999999999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409.2</v>
      </c>
      <c r="D190" s="232">
        <v>407.13333333333338</v>
      </c>
      <c r="E190" s="232">
        <v>403.66666666666674</v>
      </c>
      <c r="F190" s="232">
        <v>398.13333333333338</v>
      </c>
      <c r="G190" s="232">
        <v>394.66666666666674</v>
      </c>
      <c r="H190" s="232">
        <v>412.66666666666674</v>
      </c>
      <c r="I190" s="232">
        <v>416.13333333333333</v>
      </c>
      <c r="J190" s="232">
        <v>421.66666666666674</v>
      </c>
      <c r="K190" s="231">
        <v>410.6</v>
      </c>
      <c r="L190" s="231">
        <v>401.6</v>
      </c>
      <c r="M190" s="231">
        <v>104.78506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185.5</v>
      </c>
      <c r="D191" s="232">
        <v>185.5</v>
      </c>
      <c r="E191" s="232">
        <v>183.3</v>
      </c>
      <c r="F191" s="232">
        <v>181.10000000000002</v>
      </c>
      <c r="G191" s="232">
        <v>178.90000000000003</v>
      </c>
      <c r="H191" s="232">
        <v>187.7</v>
      </c>
      <c r="I191" s="232">
        <v>189.89999999999998</v>
      </c>
      <c r="J191" s="232">
        <v>192.09999999999997</v>
      </c>
      <c r="K191" s="231">
        <v>187.7</v>
      </c>
      <c r="L191" s="231">
        <v>183.3</v>
      </c>
      <c r="M191" s="231">
        <v>174.80941000000001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103.6</v>
      </c>
      <c r="D192" s="232">
        <v>103.25</v>
      </c>
      <c r="E192" s="232">
        <v>102</v>
      </c>
      <c r="F192" s="232">
        <v>100.4</v>
      </c>
      <c r="G192" s="232">
        <v>99.15</v>
      </c>
      <c r="H192" s="232">
        <v>104.85</v>
      </c>
      <c r="I192" s="232">
        <v>106.1</v>
      </c>
      <c r="J192" s="232">
        <v>107.69999999999999</v>
      </c>
      <c r="K192" s="231">
        <v>104.5</v>
      </c>
      <c r="L192" s="231">
        <v>101.65</v>
      </c>
      <c r="M192" s="231">
        <v>372.21123999999998</v>
      </c>
      <c r="N192" s="1"/>
      <c r="O192" s="1"/>
    </row>
    <row r="193" spans="1:15" ht="12.75" customHeight="1">
      <c r="A193" s="214">
        <v>184</v>
      </c>
      <c r="B193" s="217" t="s">
        <v>785</v>
      </c>
      <c r="C193" s="231">
        <v>52.85</v>
      </c>
      <c r="D193" s="232">
        <v>51.783333333333331</v>
      </c>
      <c r="E193" s="232">
        <v>50.716666666666661</v>
      </c>
      <c r="F193" s="232">
        <v>48.583333333333329</v>
      </c>
      <c r="G193" s="232">
        <v>47.516666666666659</v>
      </c>
      <c r="H193" s="232">
        <v>53.916666666666664</v>
      </c>
      <c r="I193" s="232">
        <v>54.983333333333327</v>
      </c>
      <c r="J193" s="232">
        <v>57.116666666666667</v>
      </c>
      <c r="K193" s="231">
        <v>52.85</v>
      </c>
      <c r="L193" s="231">
        <v>49.65</v>
      </c>
      <c r="M193" s="231">
        <v>20.418790000000001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1081.0999999999999</v>
      </c>
      <c r="D194" s="232">
        <v>1077.8666666666666</v>
      </c>
      <c r="E194" s="232">
        <v>1068.333333333333</v>
      </c>
      <c r="F194" s="232">
        <v>1055.5666666666664</v>
      </c>
      <c r="G194" s="232">
        <v>1046.0333333333328</v>
      </c>
      <c r="H194" s="232">
        <v>1090.6333333333332</v>
      </c>
      <c r="I194" s="232">
        <v>1100.1666666666665</v>
      </c>
      <c r="J194" s="232">
        <v>1112.9333333333334</v>
      </c>
      <c r="K194" s="231">
        <v>1087.4000000000001</v>
      </c>
      <c r="L194" s="231">
        <v>1065.0999999999999</v>
      </c>
      <c r="M194" s="231">
        <v>16.422779999999999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749.65</v>
      </c>
      <c r="D195" s="232">
        <v>748.48333333333323</v>
      </c>
      <c r="E195" s="232">
        <v>741.16666666666652</v>
      </c>
      <c r="F195" s="232">
        <v>732.68333333333328</v>
      </c>
      <c r="G195" s="232">
        <v>725.36666666666656</v>
      </c>
      <c r="H195" s="232">
        <v>756.96666666666647</v>
      </c>
      <c r="I195" s="232">
        <v>764.2833333333333</v>
      </c>
      <c r="J195" s="232">
        <v>772.76666666666642</v>
      </c>
      <c r="K195" s="231">
        <v>755.8</v>
      </c>
      <c r="L195" s="231">
        <v>740</v>
      </c>
      <c r="M195" s="231">
        <v>7.4965200000000003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2515.0500000000002</v>
      </c>
      <c r="D196" s="232">
        <v>2511.35</v>
      </c>
      <c r="E196" s="232">
        <v>2497.6999999999998</v>
      </c>
      <c r="F196" s="232">
        <v>2480.35</v>
      </c>
      <c r="G196" s="232">
        <v>2466.6999999999998</v>
      </c>
      <c r="H196" s="232">
        <v>2528.6999999999998</v>
      </c>
      <c r="I196" s="232">
        <v>2542.3500000000004</v>
      </c>
      <c r="J196" s="232">
        <v>2559.6999999999998</v>
      </c>
      <c r="K196" s="231">
        <v>2525</v>
      </c>
      <c r="L196" s="231">
        <v>2494</v>
      </c>
      <c r="M196" s="231">
        <v>7.1060299999999996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1539.5</v>
      </c>
      <c r="D197" s="232">
        <v>1540.8500000000001</v>
      </c>
      <c r="E197" s="232">
        <v>1521.7000000000003</v>
      </c>
      <c r="F197" s="232">
        <v>1503.9</v>
      </c>
      <c r="G197" s="232">
        <v>1484.7500000000002</v>
      </c>
      <c r="H197" s="232">
        <v>1558.6500000000003</v>
      </c>
      <c r="I197" s="232">
        <v>1577.8000000000004</v>
      </c>
      <c r="J197" s="232">
        <v>1595.6000000000004</v>
      </c>
      <c r="K197" s="231">
        <v>1560</v>
      </c>
      <c r="L197" s="231">
        <v>1523.05</v>
      </c>
      <c r="M197" s="231">
        <v>1.85137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530.25</v>
      </c>
      <c r="D198" s="232">
        <v>524.05000000000007</v>
      </c>
      <c r="E198" s="232">
        <v>513.60000000000014</v>
      </c>
      <c r="F198" s="232">
        <v>496.95000000000005</v>
      </c>
      <c r="G198" s="232">
        <v>486.50000000000011</v>
      </c>
      <c r="H198" s="232">
        <v>540.70000000000016</v>
      </c>
      <c r="I198" s="232">
        <v>551.1500000000002</v>
      </c>
      <c r="J198" s="232">
        <v>567.80000000000018</v>
      </c>
      <c r="K198" s="231">
        <v>534.5</v>
      </c>
      <c r="L198" s="231">
        <v>507.4</v>
      </c>
      <c r="M198" s="231">
        <v>23.901879999999998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1335.85</v>
      </c>
      <c r="D199" s="232">
        <v>1321.6166666666666</v>
      </c>
      <c r="E199" s="232">
        <v>1302.2333333333331</v>
      </c>
      <c r="F199" s="232">
        <v>1268.6166666666666</v>
      </c>
      <c r="G199" s="232">
        <v>1249.2333333333331</v>
      </c>
      <c r="H199" s="232">
        <v>1355.2333333333331</v>
      </c>
      <c r="I199" s="232">
        <v>1374.6166666666668</v>
      </c>
      <c r="J199" s="232">
        <v>1408.2333333333331</v>
      </c>
      <c r="K199" s="231">
        <v>1341</v>
      </c>
      <c r="L199" s="231">
        <v>1288</v>
      </c>
      <c r="M199" s="231">
        <v>5.0882899999999998</v>
      </c>
      <c r="N199" s="1"/>
      <c r="O199" s="1"/>
    </row>
    <row r="200" spans="1:15" ht="12.75" customHeight="1">
      <c r="A200" s="214">
        <v>191</v>
      </c>
      <c r="B200" s="217" t="s">
        <v>492</v>
      </c>
      <c r="C200" s="231">
        <v>26.25</v>
      </c>
      <c r="D200" s="232">
        <v>26.116666666666664</v>
      </c>
      <c r="E200" s="232">
        <v>25.683333333333326</v>
      </c>
      <c r="F200" s="232">
        <v>25.116666666666664</v>
      </c>
      <c r="G200" s="232">
        <v>24.683333333333326</v>
      </c>
      <c r="H200" s="232">
        <v>26.683333333333326</v>
      </c>
      <c r="I200" s="232">
        <v>27.116666666666664</v>
      </c>
      <c r="J200" s="232">
        <v>27.683333333333326</v>
      </c>
      <c r="K200" s="231">
        <v>26.55</v>
      </c>
      <c r="L200" s="231">
        <v>25.55</v>
      </c>
      <c r="M200" s="231">
        <v>113.40718</v>
      </c>
      <c r="N200" s="1"/>
      <c r="O200" s="1"/>
    </row>
    <row r="201" spans="1:15" ht="12.75" customHeight="1">
      <c r="A201" s="214">
        <v>192</v>
      </c>
      <c r="B201" s="217" t="s">
        <v>494</v>
      </c>
      <c r="C201" s="231">
        <v>2570.65</v>
      </c>
      <c r="D201" s="232">
        <v>2563.4666666666667</v>
      </c>
      <c r="E201" s="232">
        <v>2545.9333333333334</v>
      </c>
      <c r="F201" s="232">
        <v>2521.2166666666667</v>
      </c>
      <c r="G201" s="232">
        <v>2503.6833333333334</v>
      </c>
      <c r="H201" s="232">
        <v>2588.1833333333334</v>
      </c>
      <c r="I201" s="232">
        <v>2605.7166666666672</v>
      </c>
      <c r="J201" s="232">
        <v>2630.4333333333334</v>
      </c>
      <c r="K201" s="231">
        <v>2581</v>
      </c>
      <c r="L201" s="231">
        <v>2538.75</v>
      </c>
      <c r="M201" s="231">
        <v>4.8496699999999997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707.4</v>
      </c>
      <c r="D202" s="232">
        <v>707.93333333333339</v>
      </c>
      <c r="E202" s="232">
        <v>697.86666666666679</v>
      </c>
      <c r="F202" s="232">
        <v>688.33333333333337</v>
      </c>
      <c r="G202" s="232">
        <v>678.26666666666677</v>
      </c>
      <c r="H202" s="232">
        <v>717.46666666666681</v>
      </c>
      <c r="I202" s="232">
        <v>727.53333333333342</v>
      </c>
      <c r="J202" s="232">
        <v>737.06666666666683</v>
      </c>
      <c r="K202" s="231">
        <v>718</v>
      </c>
      <c r="L202" s="231">
        <v>698.4</v>
      </c>
      <c r="M202" s="231">
        <v>28.715319999999998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7570.75</v>
      </c>
      <c r="D203" s="232">
        <v>7523.583333333333</v>
      </c>
      <c r="E203" s="232">
        <v>7447.1666666666661</v>
      </c>
      <c r="F203" s="232">
        <v>7323.583333333333</v>
      </c>
      <c r="G203" s="232">
        <v>7247.1666666666661</v>
      </c>
      <c r="H203" s="232">
        <v>7647.1666666666661</v>
      </c>
      <c r="I203" s="232">
        <v>7723.5833333333321</v>
      </c>
      <c r="J203" s="232">
        <v>7847.1666666666661</v>
      </c>
      <c r="K203" s="231">
        <v>7600</v>
      </c>
      <c r="L203" s="231">
        <v>7400</v>
      </c>
      <c r="M203" s="231">
        <v>4.4534599999999998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66.400000000000006</v>
      </c>
      <c r="D204" s="232">
        <v>65.149999999999991</v>
      </c>
      <c r="E204" s="232">
        <v>62.549999999999983</v>
      </c>
      <c r="F204" s="232">
        <v>58.699999999999989</v>
      </c>
      <c r="G204" s="232">
        <v>56.09999999999998</v>
      </c>
      <c r="H204" s="232">
        <v>68.999999999999986</v>
      </c>
      <c r="I204" s="232">
        <v>71.59999999999998</v>
      </c>
      <c r="J204" s="232">
        <v>75.449999999999989</v>
      </c>
      <c r="K204" s="231">
        <v>67.75</v>
      </c>
      <c r="L204" s="231">
        <v>61.3</v>
      </c>
      <c r="M204" s="231">
        <v>144.62638000000001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1406.7</v>
      </c>
      <c r="D205" s="232">
        <v>1410.5166666666667</v>
      </c>
      <c r="E205" s="232">
        <v>1398.1833333333334</v>
      </c>
      <c r="F205" s="232">
        <v>1389.6666666666667</v>
      </c>
      <c r="G205" s="232">
        <v>1377.3333333333335</v>
      </c>
      <c r="H205" s="232">
        <v>1419.0333333333333</v>
      </c>
      <c r="I205" s="232">
        <v>1431.3666666666668</v>
      </c>
      <c r="J205" s="232">
        <v>1439.8833333333332</v>
      </c>
      <c r="K205" s="231">
        <v>1422.85</v>
      </c>
      <c r="L205" s="231">
        <v>1402</v>
      </c>
      <c r="M205" s="231">
        <v>3.4361700000000002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740.95</v>
      </c>
      <c r="D206" s="232">
        <v>741.2833333333333</v>
      </c>
      <c r="E206" s="232">
        <v>735.56666666666661</v>
      </c>
      <c r="F206" s="232">
        <v>730.18333333333328</v>
      </c>
      <c r="G206" s="232">
        <v>724.46666666666658</v>
      </c>
      <c r="H206" s="232">
        <v>746.66666666666663</v>
      </c>
      <c r="I206" s="232">
        <v>752.38333333333333</v>
      </c>
      <c r="J206" s="232">
        <v>757.76666666666665</v>
      </c>
      <c r="K206" s="231">
        <v>747</v>
      </c>
      <c r="L206" s="231">
        <v>735.9</v>
      </c>
      <c r="M206" s="231">
        <v>8.2456999999999994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1357.45</v>
      </c>
      <c r="D207" s="232">
        <v>1360.75</v>
      </c>
      <c r="E207" s="232">
        <v>1331.7</v>
      </c>
      <c r="F207" s="232">
        <v>1305.95</v>
      </c>
      <c r="G207" s="232">
        <v>1276.9000000000001</v>
      </c>
      <c r="H207" s="232">
        <v>1386.5</v>
      </c>
      <c r="I207" s="232">
        <v>1415.5500000000002</v>
      </c>
      <c r="J207" s="232">
        <v>1441.3</v>
      </c>
      <c r="K207" s="231">
        <v>1389.8</v>
      </c>
      <c r="L207" s="231">
        <v>1335</v>
      </c>
      <c r="M207" s="231">
        <v>33.737969999999997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281.75</v>
      </c>
      <c r="D208" s="232">
        <v>279.03333333333336</v>
      </c>
      <c r="E208" s="232">
        <v>275.61666666666673</v>
      </c>
      <c r="F208" s="232">
        <v>269.48333333333335</v>
      </c>
      <c r="G208" s="232">
        <v>266.06666666666672</v>
      </c>
      <c r="H208" s="232">
        <v>285.16666666666674</v>
      </c>
      <c r="I208" s="232">
        <v>288.58333333333337</v>
      </c>
      <c r="J208" s="232">
        <v>294.71666666666675</v>
      </c>
      <c r="K208" s="231">
        <v>282.45</v>
      </c>
      <c r="L208" s="231">
        <v>272.89999999999998</v>
      </c>
      <c r="M208" s="231">
        <v>247.28157999999999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5.9</v>
      </c>
      <c r="D209" s="232">
        <v>5.916666666666667</v>
      </c>
      <c r="E209" s="232">
        <v>5.7833333333333341</v>
      </c>
      <c r="F209" s="232">
        <v>5.666666666666667</v>
      </c>
      <c r="G209" s="232">
        <v>5.5333333333333341</v>
      </c>
      <c r="H209" s="232">
        <v>6.0333333333333341</v>
      </c>
      <c r="I209" s="232">
        <v>6.166666666666667</v>
      </c>
      <c r="J209" s="232">
        <v>6.2833333333333341</v>
      </c>
      <c r="K209" s="231">
        <v>6.05</v>
      </c>
      <c r="L209" s="231">
        <v>5.8</v>
      </c>
      <c r="M209" s="231">
        <v>951.62410999999997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811.55</v>
      </c>
      <c r="D210" s="232">
        <v>811.4</v>
      </c>
      <c r="E210" s="232">
        <v>805.65</v>
      </c>
      <c r="F210" s="232">
        <v>799.75</v>
      </c>
      <c r="G210" s="232">
        <v>794</v>
      </c>
      <c r="H210" s="232">
        <v>817.3</v>
      </c>
      <c r="I210" s="232">
        <v>823.05</v>
      </c>
      <c r="J210" s="232">
        <v>828.94999999999993</v>
      </c>
      <c r="K210" s="231">
        <v>817.15</v>
      </c>
      <c r="L210" s="231">
        <v>805.5</v>
      </c>
      <c r="M210" s="231">
        <v>9.3438099999999995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1294.2</v>
      </c>
      <c r="D211" s="232">
        <v>1303.5166666666667</v>
      </c>
      <c r="E211" s="232">
        <v>1278.6833333333334</v>
      </c>
      <c r="F211" s="232">
        <v>1263.1666666666667</v>
      </c>
      <c r="G211" s="232">
        <v>1238.3333333333335</v>
      </c>
      <c r="H211" s="232">
        <v>1319.0333333333333</v>
      </c>
      <c r="I211" s="232">
        <v>1343.8666666666668</v>
      </c>
      <c r="J211" s="232">
        <v>1359.3833333333332</v>
      </c>
      <c r="K211" s="231">
        <v>1328.35</v>
      </c>
      <c r="L211" s="231">
        <v>1288</v>
      </c>
      <c r="M211" s="231">
        <v>1.1317699999999999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359.05</v>
      </c>
      <c r="D212" s="232">
        <v>358.26666666666665</v>
      </c>
      <c r="E212" s="232">
        <v>355.7833333333333</v>
      </c>
      <c r="F212" s="232">
        <v>352.51666666666665</v>
      </c>
      <c r="G212" s="232">
        <v>350.0333333333333</v>
      </c>
      <c r="H212" s="232">
        <v>361.5333333333333</v>
      </c>
      <c r="I212" s="232">
        <v>364.01666666666665</v>
      </c>
      <c r="J212" s="232">
        <v>367.2833333333333</v>
      </c>
      <c r="K212" s="231">
        <v>360.75</v>
      </c>
      <c r="L212" s="231">
        <v>355</v>
      </c>
      <c r="M212" s="231">
        <v>44.119199999999999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14.95</v>
      </c>
      <c r="D213" s="232">
        <v>14.933333333333332</v>
      </c>
      <c r="E213" s="232">
        <v>14.766666666666664</v>
      </c>
      <c r="F213" s="232">
        <v>14.583333333333332</v>
      </c>
      <c r="G213" s="232">
        <v>14.416666666666664</v>
      </c>
      <c r="H213" s="232">
        <v>15.116666666666664</v>
      </c>
      <c r="I213" s="232">
        <v>15.283333333333331</v>
      </c>
      <c r="J213" s="232">
        <v>15.466666666666663</v>
      </c>
      <c r="K213" s="231">
        <v>15.1</v>
      </c>
      <c r="L213" s="231">
        <v>14.75</v>
      </c>
      <c r="M213" s="231">
        <v>1119.67037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216.05</v>
      </c>
      <c r="D214" s="232">
        <v>214.7166666666667</v>
      </c>
      <c r="E214" s="232">
        <v>209.78333333333339</v>
      </c>
      <c r="F214" s="232">
        <v>203.51666666666668</v>
      </c>
      <c r="G214" s="232">
        <v>198.58333333333337</v>
      </c>
      <c r="H214" s="232">
        <v>220.98333333333341</v>
      </c>
      <c r="I214" s="232">
        <v>225.91666666666669</v>
      </c>
      <c r="J214" s="232">
        <v>232.18333333333342</v>
      </c>
      <c r="K214" s="231">
        <v>219.65</v>
      </c>
      <c r="L214" s="231">
        <v>208.45</v>
      </c>
      <c r="M214" s="231">
        <v>156.52099000000001</v>
      </c>
      <c r="N214" s="1"/>
      <c r="O214" s="1"/>
    </row>
    <row r="215" spans="1:15" ht="12.75" customHeight="1">
      <c r="A215" s="214">
        <v>206</v>
      </c>
      <c r="B215" s="217" t="s">
        <v>806</v>
      </c>
      <c r="C215" s="231">
        <v>51.25</v>
      </c>
      <c r="D215" s="232">
        <v>50.866666666666667</v>
      </c>
      <c r="E215" s="232">
        <v>49.983333333333334</v>
      </c>
      <c r="F215" s="232">
        <v>48.716666666666669</v>
      </c>
      <c r="G215" s="232">
        <v>47.833333333333336</v>
      </c>
      <c r="H215" s="232">
        <v>52.133333333333333</v>
      </c>
      <c r="I215" s="232">
        <v>53.016666666666673</v>
      </c>
      <c r="J215" s="232">
        <v>54.283333333333331</v>
      </c>
      <c r="K215" s="231">
        <v>51.75</v>
      </c>
      <c r="L215" s="231">
        <v>49.6</v>
      </c>
      <c r="M215" s="231">
        <v>414.64386999999999</v>
      </c>
      <c r="N215" s="1"/>
      <c r="O215" s="1"/>
    </row>
    <row r="216" spans="1:15" ht="12.75" customHeight="1">
      <c r="A216" s="214">
        <v>207</v>
      </c>
      <c r="B216" s="217" t="s">
        <v>797</v>
      </c>
      <c r="C216" s="231">
        <v>490.35</v>
      </c>
      <c r="D216" s="232">
        <v>489</v>
      </c>
      <c r="E216" s="232">
        <v>484.85</v>
      </c>
      <c r="F216" s="232">
        <v>479.35</v>
      </c>
      <c r="G216" s="232">
        <v>475.20000000000005</v>
      </c>
      <c r="H216" s="232">
        <v>494.5</v>
      </c>
      <c r="I216" s="232">
        <v>498.65</v>
      </c>
      <c r="J216" s="232">
        <v>504.15</v>
      </c>
      <c r="K216" s="231">
        <v>493.15</v>
      </c>
      <c r="L216" s="231">
        <v>483.5</v>
      </c>
      <c r="M216" s="231">
        <v>12.753170000000001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7" sqref="B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2"/>
      <c r="B1" s="39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45016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5" t="s">
        <v>16</v>
      </c>
      <c r="B9" s="387" t="s">
        <v>18</v>
      </c>
      <c r="C9" s="391" t="s">
        <v>20</v>
      </c>
      <c r="D9" s="391" t="s">
        <v>21</v>
      </c>
      <c r="E9" s="382" t="s">
        <v>22</v>
      </c>
      <c r="F9" s="383"/>
      <c r="G9" s="384"/>
      <c r="H9" s="382" t="s">
        <v>23</v>
      </c>
      <c r="I9" s="383"/>
      <c r="J9" s="384"/>
      <c r="K9" s="23"/>
      <c r="L9" s="24"/>
      <c r="M9" s="50"/>
      <c r="N9" s="1"/>
      <c r="O9" s="1"/>
    </row>
    <row r="10" spans="1:15" ht="42.75" customHeight="1">
      <c r="A10" s="389"/>
      <c r="B10" s="390"/>
      <c r="C10" s="390"/>
      <c r="D10" s="3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873</v>
      </c>
      <c r="C11" s="231">
        <v>438.6</v>
      </c>
      <c r="D11" s="232">
        <v>434.56666666666666</v>
      </c>
      <c r="E11" s="232">
        <v>429.13333333333333</v>
      </c>
      <c r="F11" s="232">
        <v>419.66666666666669</v>
      </c>
      <c r="G11" s="232">
        <v>414.23333333333335</v>
      </c>
      <c r="H11" s="232">
        <v>444.0333333333333</v>
      </c>
      <c r="I11" s="232">
        <v>449.46666666666658</v>
      </c>
      <c r="J11" s="232">
        <v>458.93333333333328</v>
      </c>
      <c r="K11" s="231">
        <v>440</v>
      </c>
      <c r="L11" s="231">
        <v>425.1</v>
      </c>
      <c r="M11" s="231">
        <v>1.5761499999999999</v>
      </c>
      <c r="N11" s="1"/>
      <c r="O11" s="1"/>
    </row>
    <row r="12" spans="1:15" ht="12" customHeight="1">
      <c r="A12" s="30">
        <v>2</v>
      </c>
      <c r="B12" s="217" t="s">
        <v>284</v>
      </c>
      <c r="C12" s="231">
        <v>23095</v>
      </c>
      <c r="D12" s="232">
        <v>22978</v>
      </c>
      <c r="E12" s="232">
        <v>22706</v>
      </c>
      <c r="F12" s="232">
        <v>22317</v>
      </c>
      <c r="G12" s="232">
        <v>22045</v>
      </c>
      <c r="H12" s="232">
        <v>23367</v>
      </c>
      <c r="I12" s="232">
        <v>23639</v>
      </c>
      <c r="J12" s="232">
        <v>24028</v>
      </c>
      <c r="K12" s="231">
        <v>23250</v>
      </c>
      <c r="L12" s="231">
        <v>22589</v>
      </c>
      <c r="M12" s="231">
        <v>1.9769999999999999E-2</v>
      </c>
      <c r="N12" s="1"/>
      <c r="O12" s="1"/>
    </row>
    <row r="13" spans="1:15" ht="12" customHeight="1">
      <c r="A13" s="30">
        <v>3</v>
      </c>
      <c r="B13" s="217" t="s">
        <v>285</v>
      </c>
      <c r="C13" s="231">
        <v>3391.45</v>
      </c>
      <c r="D13" s="232">
        <v>3380.0333333333333</v>
      </c>
      <c r="E13" s="232">
        <v>3344.4166666666665</v>
      </c>
      <c r="F13" s="232">
        <v>3297.3833333333332</v>
      </c>
      <c r="G13" s="232">
        <v>3261.7666666666664</v>
      </c>
      <c r="H13" s="232">
        <v>3427.0666666666666</v>
      </c>
      <c r="I13" s="232">
        <v>3462.6833333333334</v>
      </c>
      <c r="J13" s="232">
        <v>3509.7166666666667</v>
      </c>
      <c r="K13" s="231">
        <v>3415.65</v>
      </c>
      <c r="L13" s="231">
        <v>3333</v>
      </c>
      <c r="M13" s="231">
        <v>10.310029999999999</v>
      </c>
      <c r="N13" s="1"/>
      <c r="O13" s="1"/>
    </row>
    <row r="14" spans="1:15" ht="12" customHeight="1">
      <c r="A14" s="30">
        <v>4</v>
      </c>
      <c r="B14" s="217" t="s">
        <v>43</v>
      </c>
      <c r="C14" s="231">
        <v>1625.9</v>
      </c>
      <c r="D14" s="232">
        <v>1622.4166666666667</v>
      </c>
      <c r="E14" s="232">
        <v>1595.8333333333335</v>
      </c>
      <c r="F14" s="232">
        <v>1565.7666666666667</v>
      </c>
      <c r="G14" s="232">
        <v>1539.1833333333334</v>
      </c>
      <c r="H14" s="232">
        <v>1652.4833333333336</v>
      </c>
      <c r="I14" s="232">
        <v>1679.0666666666671</v>
      </c>
      <c r="J14" s="232">
        <v>1709.1333333333337</v>
      </c>
      <c r="K14" s="231">
        <v>1649</v>
      </c>
      <c r="L14" s="231">
        <v>1592.35</v>
      </c>
      <c r="M14" s="231">
        <v>10.126189999999999</v>
      </c>
      <c r="N14" s="1"/>
      <c r="O14" s="1"/>
    </row>
    <row r="15" spans="1:15" ht="12" customHeight="1">
      <c r="A15" s="30">
        <v>5</v>
      </c>
      <c r="B15" s="217" t="s">
        <v>287</v>
      </c>
      <c r="C15" s="231">
        <v>2905.4</v>
      </c>
      <c r="D15" s="232">
        <v>2900.7999999999997</v>
      </c>
      <c r="E15" s="232">
        <v>2865.5999999999995</v>
      </c>
      <c r="F15" s="232">
        <v>2825.7999999999997</v>
      </c>
      <c r="G15" s="232">
        <v>2790.5999999999995</v>
      </c>
      <c r="H15" s="232">
        <v>2940.5999999999995</v>
      </c>
      <c r="I15" s="232">
        <v>2975.7999999999993</v>
      </c>
      <c r="J15" s="232">
        <v>3015.5999999999995</v>
      </c>
      <c r="K15" s="231">
        <v>2936</v>
      </c>
      <c r="L15" s="231">
        <v>2861</v>
      </c>
      <c r="M15" s="231">
        <v>0.92090000000000005</v>
      </c>
      <c r="N15" s="1"/>
      <c r="O15" s="1"/>
    </row>
    <row r="16" spans="1:15" ht="12" customHeight="1">
      <c r="A16" s="30">
        <v>6</v>
      </c>
      <c r="B16" s="217" t="s">
        <v>288</v>
      </c>
      <c r="C16" s="231">
        <v>1200.05</v>
      </c>
      <c r="D16" s="232">
        <v>1202.1000000000001</v>
      </c>
      <c r="E16" s="232">
        <v>1188.9500000000003</v>
      </c>
      <c r="F16" s="232">
        <v>1177.8500000000001</v>
      </c>
      <c r="G16" s="232">
        <v>1164.7000000000003</v>
      </c>
      <c r="H16" s="232">
        <v>1213.2000000000003</v>
      </c>
      <c r="I16" s="232">
        <v>1226.3500000000004</v>
      </c>
      <c r="J16" s="232">
        <v>1237.4500000000003</v>
      </c>
      <c r="K16" s="231">
        <v>1215.25</v>
      </c>
      <c r="L16" s="231">
        <v>1191</v>
      </c>
      <c r="M16" s="231">
        <v>4.0361599999999997</v>
      </c>
      <c r="N16" s="1"/>
      <c r="O16" s="1"/>
    </row>
    <row r="17" spans="1:15" ht="12" customHeight="1">
      <c r="A17" s="30">
        <v>7</v>
      </c>
      <c r="B17" s="217" t="s">
        <v>59</v>
      </c>
      <c r="C17" s="231">
        <v>585.54999999999995</v>
      </c>
      <c r="D17" s="232">
        <v>579.4</v>
      </c>
      <c r="E17" s="232">
        <v>568.84999999999991</v>
      </c>
      <c r="F17" s="232">
        <v>552.15</v>
      </c>
      <c r="G17" s="232">
        <v>541.59999999999991</v>
      </c>
      <c r="H17" s="232">
        <v>596.09999999999991</v>
      </c>
      <c r="I17" s="232">
        <v>606.64999999999986</v>
      </c>
      <c r="J17" s="232">
        <v>623.34999999999991</v>
      </c>
      <c r="K17" s="231">
        <v>589.95000000000005</v>
      </c>
      <c r="L17" s="231">
        <v>562.70000000000005</v>
      </c>
      <c r="M17" s="231">
        <v>25.051880000000001</v>
      </c>
      <c r="N17" s="1"/>
      <c r="O17" s="1"/>
    </row>
    <row r="18" spans="1:15" ht="12" customHeight="1">
      <c r="A18" s="30">
        <v>8</v>
      </c>
      <c r="B18" s="217" t="s">
        <v>289</v>
      </c>
      <c r="C18" s="231">
        <v>337.5</v>
      </c>
      <c r="D18" s="232">
        <v>340.7833333333333</v>
      </c>
      <c r="E18" s="232">
        <v>328.76666666666659</v>
      </c>
      <c r="F18" s="232">
        <v>320.0333333333333</v>
      </c>
      <c r="G18" s="232">
        <v>308.01666666666659</v>
      </c>
      <c r="H18" s="232">
        <v>349.51666666666659</v>
      </c>
      <c r="I18" s="232">
        <v>361.53333333333325</v>
      </c>
      <c r="J18" s="232">
        <v>370.26666666666659</v>
      </c>
      <c r="K18" s="231">
        <v>352.8</v>
      </c>
      <c r="L18" s="231">
        <v>332.05</v>
      </c>
      <c r="M18" s="231">
        <v>11.31381</v>
      </c>
      <c r="N18" s="1"/>
      <c r="O18" s="1"/>
    </row>
    <row r="19" spans="1:15" ht="12" customHeight="1">
      <c r="A19" s="30">
        <v>9</v>
      </c>
      <c r="B19" s="217" t="s">
        <v>290</v>
      </c>
      <c r="C19" s="231">
        <v>1606.4</v>
      </c>
      <c r="D19" s="232">
        <v>1611.6333333333332</v>
      </c>
      <c r="E19" s="232">
        <v>1584.4666666666665</v>
      </c>
      <c r="F19" s="232">
        <v>1562.5333333333333</v>
      </c>
      <c r="G19" s="232">
        <v>1535.3666666666666</v>
      </c>
      <c r="H19" s="232">
        <v>1633.5666666666664</v>
      </c>
      <c r="I19" s="232">
        <v>1660.7333333333333</v>
      </c>
      <c r="J19" s="232">
        <v>1682.6666666666663</v>
      </c>
      <c r="K19" s="231">
        <v>1638.8</v>
      </c>
      <c r="L19" s="231">
        <v>1589.7</v>
      </c>
      <c r="M19" s="231">
        <v>1.1329800000000001</v>
      </c>
      <c r="N19" s="1"/>
      <c r="O19" s="1"/>
    </row>
    <row r="20" spans="1:15" ht="12" customHeight="1">
      <c r="A20" s="30">
        <v>10</v>
      </c>
      <c r="B20" s="217" t="s">
        <v>234</v>
      </c>
      <c r="C20" s="231">
        <v>21770.05</v>
      </c>
      <c r="D20" s="232">
        <v>21748.249999999996</v>
      </c>
      <c r="E20" s="232">
        <v>21614.649999999994</v>
      </c>
      <c r="F20" s="232">
        <v>21459.249999999996</v>
      </c>
      <c r="G20" s="232">
        <v>21325.649999999994</v>
      </c>
      <c r="H20" s="232">
        <v>21903.649999999994</v>
      </c>
      <c r="I20" s="232">
        <v>22037.249999999993</v>
      </c>
      <c r="J20" s="232">
        <v>22192.649999999994</v>
      </c>
      <c r="K20" s="231">
        <v>21881.85</v>
      </c>
      <c r="L20" s="231">
        <v>21592.85</v>
      </c>
      <c r="M20" s="231">
        <v>9.8180000000000003E-2</v>
      </c>
      <c r="N20" s="1"/>
      <c r="O20" s="1"/>
    </row>
    <row r="21" spans="1:15" ht="12" customHeight="1">
      <c r="A21" s="30">
        <v>11</v>
      </c>
      <c r="B21" s="217" t="s">
        <v>45</v>
      </c>
      <c r="C21" s="231">
        <v>1740.4</v>
      </c>
      <c r="D21" s="232">
        <v>1695.8333333333333</v>
      </c>
      <c r="E21" s="232">
        <v>1635.6666666666665</v>
      </c>
      <c r="F21" s="232">
        <v>1530.9333333333332</v>
      </c>
      <c r="G21" s="232">
        <v>1470.7666666666664</v>
      </c>
      <c r="H21" s="232">
        <v>1800.5666666666666</v>
      </c>
      <c r="I21" s="232">
        <v>1860.7333333333331</v>
      </c>
      <c r="J21" s="232">
        <v>1965.4666666666667</v>
      </c>
      <c r="K21" s="231">
        <v>1756</v>
      </c>
      <c r="L21" s="231">
        <v>1591.1</v>
      </c>
      <c r="M21" s="231">
        <v>93.327020000000005</v>
      </c>
      <c r="N21" s="1"/>
      <c r="O21" s="1"/>
    </row>
    <row r="22" spans="1:15" ht="12" customHeight="1">
      <c r="A22" s="30">
        <v>12</v>
      </c>
      <c r="B22" s="217" t="s">
        <v>235</v>
      </c>
      <c r="C22" s="231">
        <v>894.35</v>
      </c>
      <c r="D22" s="232">
        <v>919.06666666666672</v>
      </c>
      <c r="E22" s="232">
        <v>864.18333333333339</v>
      </c>
      <c r="F22" s="232">
        <v>834.01666666666665</v>
      </c>
      <c r="G22" s="232">
        <v>779.13333333333333</v>
      </c>
      <c r="H22" s="232">
        <v>949.23333333333346</v>
      </c>
      <c r="I22" s="232">
        <v>1004.1166666666669</v>
      </c>
      <c r="J22" s="232">
        <v>1034.2833333333335</v>
      </c>
      <c r="K22" s="231">
        <v>973.95</v>
      </c>
      <c r="L22" s="231">
        <v>888.9</v>
      </c>
      <c r="M22" s="231">
        <v>89.02722</v>
      </c>
      <c r="N22" s="1"/>
      <c r="O22" s="1"/>
    </row>
    <row r="23" spans="1:15" ht="12.75" customHeight="1">
      <c r="A23" s="30">
        <v>13</v>
      </c>
      <c r="B23" s="217" t="s">
        <v>46</v>
      </c>
      <c r="C23" s="231">
        <v>636.65</v>
      </c>
      <c r="D23" s="232">
        <v>623.09999999999991</v>
      </c>
      <c r="E23" s="232">
        <v>603.64999999999986</v>
      </c>
      <c r="F23" s="232">
        <v>570.65</v>
      </c>
      <c r="G23" s="232">
        <v>551.19999999999993</v>
      </c>
      <c r="H23" s="232">
        <v>656.0999999999998</v>
      </c>
      <c r="I23" s="232">
        <v>675.54999999999984</v>
      </c>
      <c r="J23" s="232">
        <v>708.54999999999973</v>
      </c>
      <c r="K23" s="231">
        <v>642.54999999999995</v>
      </c>
      <c r="L23" s="231">
        <v>590.1</v>
      </c>
      <c r="M23" s="231">
        <v>170.57168999999999</v>
      </c>
      <c r="N23" s="1"/>
      <c r="O23" s="1"/>
    </row>
    <row r="24" spans="1:15" ht="12.75" customHeight="1">
      <c r="A24" s="30">
        <v>14</v>
      </c>
      <c r="B24" s="217" t="s">
        <v>236</v>
      </c>
      <c r="C24" s="231">
        <v>871.7</v>
      </c>
      <c r="D24" s="232">
        <v>888.70000000000016</v>
      </c>
      <c r="E24" s="232">
        <v>847.45000000000027</v>
      </c>
      <c r="F24" s="232">
        <v>823.20000000000016</v>
      </c>
      <c r="G24" s="232">
        <v>781.95000000000027</v>
      </c>
      <c r="H24" s="232">
        <v>912.95000000000027</v>
      </c>
      <c r="I24" s="232">
        <v>954.2</v>
      </c>
      <c r="J24" s="232">
        <v>978.45000000000027</v>
      </c>
      <c r="K24" s="231">
        <v>929.95</v>
      </c>
      <c r="L24" s="231">
        <v>864.45</v>
      </c>
      <c r="M24" s="231">
        <v>29.97429</v>
      </c>
      <c r="N24" s="1"/>
      <c r="O24" s="1"/>
    </row>
    <row r="25" spans="1:15" ht="12.75" customHeight="1">
      <c r="A25" s="30">
        <v>15</v>
      </c>
      <c r="B25" s="217" t="s">
        <v>237</v>
      </c>
      <c r="C25" s="231">
        <v>1003.45</v>
      </c>
      <c r="D25" s="232">
        <v>1004.2333333333332</v>
      </c>
      <c r="E25" s="232">
        <v>963.46666666666647</v>
      </c>
      <c r="F25" s="232">
        <v>923.48333333333323</v>
      </c>
      <c r="G25" s="232">
        <v>882.71666666666647</v>
      </c>
      <c r="H25" s="232">
        <v>1044.2166666666665</v>
      </c>
      <c r="I25" s="232">
        <v>1084.9833333333331</v>
      </c>
      <c r="J25" s="232">
        <v>1124.9666666666665</v>
      </c>
      <c r="K25" s="231">
        <v>1045</v>
      </c>
      <c r="L25" s="231">
        <v>964.25</v>
      </c>
      <c r="M25" s="231">
        <v>33.44811</v>
      </c>
      <c r="N25" s="1"/>
      <c r="O25" s="1"/>
    </row>
    <row r="26" spans="1:15" ht="12.75" customHeight="1">
      <c r="A26" s="30">
        <v>16</v>
      </c>
      <c r="B26" s="217" t="s">
        <v>842</v>
      </c>
      <c r="C26" s="231">
        <v>386.55</v>
      </c>
      <c r="D26" s="232">
        <v>376.83333333333331</v>
      </c>
      <c r="E26" s="232">
        <v>367.11666666666662</v>
      </c>
      <c r="F26" s="232">
        <v>347.68333333333328</v>
      </c>
      <c r="G26" s="232">
        <v>337.96666666666658</v>
      </c>
      <c r="H26" s="232">
        <v>396.26666666666665</v>
      </c>
      <c r="I26" s="232">
        <v>405.98333333333335</v>
      </c>
      <c r="J26" s="232">
        <v>425.41666666666669</v>
      </c>
      <c r="K26" s="231">
        <v>386.55</v>
      </c>
      <c r="L26" s="231">
        <v>357.4</v>
      </c>
      <c r="M26" s="231">
        <v>62.239910000000002</v>
      </c>
      <c r="N26" s="1"/>
      <c r="O26" s="1"/>
    </row>
    <row r="27" spans="1:15" ht="12.75" customHeight="1">
      <c r="A27" s="30">
        <v>17</v>
      </c>
      <c r="B27" s="217" t="s">
        <v>238</v>
      </c>
      <c r="C27" s="231">
        <v>153.1</v>
      </c>
      <c r="D27" s="232">
        <v>151.11666666666667</v>
      </c>
      <c r="E27" s="232">
        <v>148.23333333333335</v>
      </c>
      <c r="F27" s="232">
        <v>143.36666666666667</v>
      </c>
      <c r="G27" s="232">
        <v>140.48333333333335</v>
      </c>
      <c r="H27" s="232">
        <v>155.98333333333335</v>
      </c>
      <c r="I27" s="232">
        <v>158.86666666666667</v>
      </c>
      <c r="J27" s="232">
        <v>163.73333333333335</v>
      </c>
      <c r="K27" s="231">
        <v>154</v>
      </c>
      <c r="L27" s="231">
        <v>146.25</v>
      </c>
      <c r="M27" s="231">
        <v>60.645060000000001</v>
      </c>
      <c r="N27" s="1"/>
      <c r="O27" s="1"/>
    </row>
    <row r="28" spans="1:15" ht="12.75" customHeight="1">
      <c r="A28" s="30">
        <v>18</v>
      </c>
      <c r="B28" s="217" t="s">
        <v>41</v>
      </c>
      <c r="C28" s="231">
        <v>211.15</v>
      </c>
      <c r="D28" s="232">
        <v>210.20000000000002</v>
      </c>
      <c r="E28" s="232">
        <v>208.50000000000003</v>
      </c>
      <c r="F28" s="232">
        <v>205.85000000000002</v>
      </c>
      <c r="G28" s="232">
        <v>204.15000000000003</v>
      </c>
      <c r="H28" s="232">
        <v>212.85000000000002</v>
      </c>
      <c r="I28" s="232">
        <v>214.55</v>
      </c>
      <c r="J28" s="232">
        <v>217.20000000000002</v>
      </c>
      <c r="K28" s="231">
        <v>211.9</v>
      </c>
      <c r="L28" s="231">
        <v>207.55</v>
      </c>
      <c r="M28" s="231">
        <v>16.920839999999998</v>
      </c>
      <c r="N28" s="1"/>
      <c r="O28" s="1"/>
    </row>
    <row r="29" spans="1:15" ht="12.75" customHeight="1">
      <c r="A29" s="30">
        <v>19</v>
      </c>
      <c r="B29" s="217" t="s">
        <v>807</v>
      </c>
      <c r="C29" s="231">
        <v>316.64999999999998</v>
      </c>
      <c r="D29" s="232">
        <v>317.0333333333333</v>
      </c>
      <c r="E29" s="232">
        <v>308.61666666666662</v>
      </c>
      <c r="F29" s="232">
        <v>300.58333333333331</v>
      </c>
      <c r="G29" s="232">
        <v>292.16666666666663</v>
      </c>
      <c r="H29" s="232">
        <v>325.06666666666661</v>
      </c>
      <c r="I29" s="232">
        <v>333.48333333333335</v>
      </c>
      <c r="J29" s="232">
        <v>341.51666666666659</v>
      </c>
      <c r="K29" s="231">
        <v>325.45</v>
      </c>
      <c r="L29" s="231">
        <v>309</v>
      </c>
      <c r="M29" s="231">
        <v>2.80552</v>
      </c>
      <c r="N29" s="1"/>
      <c r="O29" s="1"/>
    </row>
    <row r="30" spans="1:15" ht="12.75" customHeight="1">
      <c r="A30" s="30">
        <v>20</v>
      </c>
      <c r="B30" s="217" t="s">
        <v>291</v>
      </c>
      <c r="C30" s="231">
        <v>376.3</v>
      </c>
      <c r="D30" s="232">
        <v>377.8</v>
      </c>
      <c r="E30" s="232">
        <v>371.3</v>
      </c>
      <c r="F30" s="232">
        <v>366.3</v>
      </c>
      <c r="G30" s="232">
        <v>359.8</v>
      </c>
      <c r="H30" s="232">
        <v>382.8</v>
      </c>
      <c r="I30" s="232">
        <v>389.3</v>
      </c>
      <c r="J30" s="232">
        <v>394.3</v>
      </c>
      <c r="K30" s="231">
        <v>384.3</v>
      </c>
      <c r="L30" s="231">
        <v>372.8</v>
      </c>
      <c r="M30" s="231">
        <v>4.7793900000000002</v>
      </c>
      <c r="N30" s="1"/>
      <c r="O30" s="1"/>
    </row>
    <row r="31" spans="1:15" ht="12.75" customHeight="1">
      <c r="A31" s="30">
        <v>21</v>
      </c>
      <c r="B31" s="217" t="s">
        <v>847</v>
      </c>
      <c r="C31" s="231">
        <v>905.2</v>
      </c>
      <c r="D31" s="232">
        <v>893.7166666666667</v>
      </c>
      <c r="E31" s="232">
        <v>877.43333333333339</v>
      </c>
      <c r="F31" s="232">
        <v>849.66666666666674</v>
      </c>
      <c r="G31" s="232">
        <v>833.38333333333344</v>
      </c>
      <c r="H31" s="232">
        <v>921.48333333333335</v>
      </c>
      <c r="I31" s="232">
        <v>937.76666666666665</v>
      </c>
      <c r="J31" s="232">
        <v>965.5333333333333</v>
      </c>
      <c r="K31" s="231">
        <v>910</v>
      </c>
      <c r="L31" s="231">
        <v>865.95</v>
      </c>
      <c r="M31" s="231">
        <v>0.61148000000000002</v>
      </c>
      <c r="N31" s="1"/>
      <c r="O31" s="1"/>
    </row>
    <row r="32" spans="1:15" ht="12.75" customHeight="1">
      <c r="A32" s="30">
        <v>22</v>
      </c>
      <c r="B32" s="217" t="s">
        <v>292</v>
      </c>
      <c r="C32" s="231">
        <v>960.4</v>
      </c>
      <c r="D32" s="232">
        <v>960.80000000000007</v>
      </c>
      <c r="E32" s="232">
        <v>947.60000000000014</v>
      </c>
      <c r="F32" s="232">
        <v>934.80000000000007</v>
      </c>
      <c r="G32" s="232">
        <v>921.60000000000014</v>
      </c>
      <c r="H32" s="232">
        <v>973.60000000000014</v>
      </c>
      <c r="I32" s="232">
        <v>986.80000000000018</v>
      </c>
      <c r="J32" s="232">
        <v>999.60000000000014</v>
      </c>
      <c r="K32" s="231">
        <v>974</v>
      </c>
      <c r="L32" s="231">
        <v>948</v>
      </c>
      <c r="M32" s="231">
        <v>1.40917</v>
      </c>
      <c r="N32" s="1"/>
      <c r="O32" s="1"/>
    </row>
    <row r="33" spans="1:15" ht="12.75" customHeight="1">
      <c r="A33" s="30">
        <v>23</v>
      </c>
      <c r="B33" s="217" t="s">
        <v>239</v>
      </c>
      <c r="C33" s="231">
        <v>1209</v>
      </c>
      <c r="D33" s="232">
        <v>1195.3499999999999</v>
      </c>
      <c r="E33" s="232">
        <v>1168.7499999999998</v>
      </c>
      <c r="F33" s="232">
        <v>1128.4999999999998</v>
      </c>
      <c r="G33" s="232">
        <v>1101.8999999999996</v>
      </c>
      <c r="H33" s="232">
        <v>1235.5999999999999</v>
      </c>
      <c r="I33" s="232">
        <v>1262.2000000000003</v>
      </c>
      <c r="J33" s="232">
        <v>1302.45</v>
      </c>
      <c r="K33" s="231">
        <v>1221.95</v>
      </c>
      <c r="L33" s="231">
        <v>1155.0999999999999</v>
      </c>
      <c r="M33" s="231">
        <v>1.3702399999999999</v>
      </c>
      <c r="N33" s="1"/>
      <c r="O33" s="1"/>
    </row>
    <row r="34" spans="1:15" ht="12.75" customHeight="1">
      <c r="A34" s="30">
        <v>24</v>
      </c>
      <c r="B34" s="217" t="s">
        <v>52</v>
      </c>
      <c r="C34" s="231">
        <v>468.65</v>
      </c>
      <c r="D34" s="232">
        <v>471.25</v>
      </c>
      <c r="E34" s="232">
        <v>459.7</v>
      </c>
      <c r="F34" s="232">
        <v>450.75</v>
      </c>
      <c r="G34" s="232">
        <v>439.2</v>
      </c>
      <c r="H34" s="232">
        <v>480.2</v>
      </c>
      <c r="I34" s="232">
        <v>491.74999999999994</v>
      </c>
      <c r="J34" s="232">
        <v>500.7</v>
      </c>
      <c r="K34" s="231">
        <v>482.8</v>
      </c>
      <c r="L34" s="231">
        <v>462.3</v>
      </c>
      <c r="M34" s="231">
        <v>2.4251499999999999</v>
      </c>
      <c r="N34" s="1"/>
      <c r="O34" s="1"/>
    </row>
    <row r="35" spans="1:15" ht="12.75" customHeight="1">
      <c r="A35" s="30">
        <v>25</v>
      </c>
      <c r="B35" s="217" t="s">
        <v>48</v>
      </c>
      <c r="C35" s="231">
        <v>3300.3</v>
      </c>
      <c r="D35" s="232">
        <v>3280.4833333333336</v>
      </c>
      <c r="E35" s="232">
        <v>3249.9666666666672</v>
      </c>
      <c r="F35" s="232">
        <v>3199.6333333333337</v>
      </c>
      <c r="G35" s="232">
        <v>3169.1166666666672</v>
      </c>
      <c r="H35" s="232">
        <v>3330.8166666666671</v>
      </c>
      <c r="I35" s="232">
        <v>3361.3333333333335</v>
      </c>
      <c r="J35" s="232">
        <v>3411.666666666667</v>
      </c>
      <c r="K35" s="231">
        <v>3311</v>
      </c>
      <c r="L35" s="231">
        <v>3230.15</v>
      </c>
      <c r="M35" s="231">
        <v>0.71738000000000002</v>
      </c>
      <c r="N35" s="1"/>
      <c r="O35" s="1"/>
    </row>
    <row r="36" spans="1:15" ht="12.75" customHeight="1">
      <c r="A36" s="30">
        <v>26</v>
      </c>
      <c r="B36" s="217" t="s">
        <v>293</v>
      </c>
      <c r="C36" s="231">
        <v>2172.25</v>
      </c>
      <c r="D36" s="232">
        <v>2169.0833333333335</v>
      </c>
      <c r="E36" s="232">
        <v>2153.166666666667</v>
      </c>
      <c r="F36" s="232">
        <v>2134.0833333333335</v>
      </c>
      <c r="G36" s="232">
        <v>2118.166666666667</v>
      </c>
      <c r="H36" s="232">
        <v>2188.166666666667</v>
      </c>
      <c r="I36" s="232">
        <v>2204.0833333333339</v>
      </c>
      <c r="J36" s="232">
        <v>2223.166666666667</v>
      </c>
      <c r="K36" s="231">
        <v>2185</v>
      </c>
      <c r="L36" s="231">
        <v>2150</v>
      </c>
      <c r="M36" s="231">
        <v>0.33477000000000001</v>
      </c>
      <c r="N36" s="1"/>
      <c r="O36" s="1"/>
    </row>
    <row r="37" spans="1:15" ht="12.75" customHeight="1">
      <c r="A37" s="30">
        <v>27</v>
      </c>
      <c r="B37" s="217" t="s">
        <v>834</v>
      </c>
      <c r="C37" s="231">
        <v>11.1</v>
      </c>
      <c r="D37" s="232">
        <v>11.316666666666665</v>
      </c>
      <c r="E37" s="232">
        <v>10.68333333333333</v>
      </c>
      <c r="F37" s="232">
        <v>10.266666666666666</v>
      </c>
      <c r="G37" s="232">
        <v>9.6333333333333311</v>
      </c>
      <c r="H37" s="232">
        <v>11.733333333333329</v>
      </c>
      <c r="I37" s="232">
        <v>12.366666666666665</v>
      </c>
      <c r="J37" s="232">
        <v>12.783333333333328</v>
      </c>
      <c r="K37" s="231">
        <v>11.95</v>
      </c>
      <c r="L37" s="231">
        <v>10.9</v>
      </c>
      <c r="M37" s="231">
        <v>139.33193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570.79999999999995</v>
      </c>
      <c r="D38" s="232">
        <v>569.33333333333326</v>
      </c>
      <c r="E38" s="232">
        <v>564.76666666666654</v>
      </c>
      <c r="F38" s="232">
        <v>558.73333333333323</v>
      </c>
      <c r="G38" s="232">
        <v>554.16666666666652</v>
      </c>
      <c r="H38" s="232">
        <v>575.36666666666656</v>
      </c>
      <c r="I38" s="232">
        <v>579.93333333333317</v>
      </c>
      <c r="J38" s="232">
        <v>585.96666666666658</v>
      </c>
      <c r="K38" s="231">
        <v>573.9</v>
      </c>
      <c r="L38" s="231">
        <v>563.29999999999995</v>
      </c>
      <c r="M38" s="231">
        <v>2.5066000000000002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1823.55</v>
      </c>
      <c r="D39" s="232">
        <v>1812.0833333333333</v>
      </c>
      <c r="E39" s="232">
        <v>1791.4666666666665</v>
      </c>
      <c r="F39" s="232">
        <v>1759.3833333333332</v>
      </c>
      <c r="G39" s="232">
        <v>1738.7666666666664</v>
      </c>
      <c r="H39" s="232">
        <v>1844.1666666666665</v>
      </c>
      <c r="I39" s="232">
        <v>1864.7833333333333</v>
      </c>
      <c r="J39" s="232">
        <v>1896.8666666666666</v>
      </c>
      <c r="K39" s="231">
        <v>1832.7</v>
      </c>
      <c r="L39" s="231">
        <v>1780</v>
      </c>
      <c r="M39" s="231">
        <v>0.78734999999999999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363.9</v>
      </c>
      <c r="D40" s="232">
        <v>363.05</v>
      </c>
      <c r="E40" s="232">
        <v>359.05</v>
      </c>
      <c r="F40" s="232">
        <v>354.2</v>
      </c>
      <c r="G40" s="232">
        <v>350.2</v>
      </c>
      <c r="H40" s="232">
        <v>367.90000000000003</v>
      </c>
      <c r="I40" s="232">
        <v>371.90000000000003</v>
      </c>
      <c r="J40" s="232">
        <v>376.75000000000006</v>
      </c>
      <c r="K40" s="231">
        <v>367.05</v>
      </c>
      <c r="L40" s="231">
        <v>358.2</v>
      </c>
      <c r="M40" s="231">
        <v>95.58023</v>
      </c>
      <c r="N40" s="1"/>
      <c r="O40" s="1"/>
    </row>
    <row r="41" spans="1:15" ht="12.75" customHeight="1">
      <c r="A41" s="30">
        <v>31</v>
      </c>
      <c r="B41" s="217" t="s">
        <v>787</v>
      </c>
      <c r="C41" s="231">
        <v>1163.25</v>
      </c>
      <c r="D41" s="232">
        <v>1157.6833333333332</v>
      </c>
      <c r="E41" s="232">
        <v>1138.6666666666663</v>
      </c>
      <c r="F41" s="232">
        <v>1114.083333333333</v>
      </c>
      <c r="G41" s="232">
        <v>1095.0666666666662</v>
      </c>
      <c r="H41" s="232">
        <v>1182.2666666666664</v>
      </c>
      <c r="I41" s="232">
        <v>1201.2833333333333</v>
      </c>
      <c r="J41" s="232">
        <v>1225.8666666666666</v>
      </c>
      <c r="K41" s="231">
        <v>1176.7</v>
      </c>
      <c r="L41" s="231">
        <v>1133.0999999999999</v>
      </c>
      <c r="M41" s="231">
        <v>4.6847700000000003</v>
      </c>
      <c r="N41" s="1"/>
      <c r="O41" s="1"/>
    </row>
    <row r="42" spans="1:15" ht="12.75" customHeight="1">
      <c r="A42" s="30">
        <v>32</v>
      </c>
      <c r="B42" s="217" t="s">
        <v>756</v>
      </c>
      <c r="C42" s="231">
        <v>832.9</v>
      </c>
      <c r="D42" s="232">
        <v>831.58333333333337</v>
      </c>
      <c r="E42" s="232">
        <v>828.36666666666679</v>
      </c>
      <c r="F42" s="232">
        <v>823.83333333333337</v>
      </c>
      <c r="G42" s="232">
        <v>820.61666666666679</v>
      </c>
      <c r="H42" s="232">
        <v>836.11666666666679</v>
      </c>
      <c r="I42" s="232">
        <v>839.33333333333326</v>
      </c>
      <c r="J42" s="232">
        <v>843.86666666666679</v>
      </c>
      <c r="K42" s="231">
        <v>834.8</v>
      </c>
      <c r="L42" s="231">
        <v>827.05</v>
      </c>
      <c r="M42" s="231">
        <v>0.82969999999999999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4363</v>
      </c>
      <c r="D43" s="232">
        <v>4351.3666666666668</v>
      </c>
      <c r="E43" s="232">
        <v>4322.7333333333336</v>
      </c>
      <c r="F43" s="232">
        <v>4282.4666666666672</v>
      </c>
      <c r="G43" s="232">
        <v>4253.8333333333339</v>
      </c>
      <c r="H43" s="232">
        <v>4391.6333333333332</v>
      </c>
      <c r="I43" s="232">
        <v>4420.2666666666664</v>
      </c>
      <c r="J43" s="232">
        <v>4460.5333333333328</v>
      </c>
      <c r="K43" s="231">
        <v>4380</v>
      </c>
      <c r="L43" s="231">
        <v>4311.1000000000004</v>
      </c>
      <c r="M43" s="231">
        <v>2.5078999999999998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311.5</v>
      </c>
      <c r="D44" s="232">
        <v>310.16666666666669</v>
      </c>
      <c r="E44" s="232">
        <v>306.58333333333337</v>
      </c>
      <c r="F44" s="232">
        <v>301.66666666666669</v>
      </c>
      <c r="G44" s="232">
        <v>298.08333333333337</v>
      </c>
      <c r="H44" s="232">
        <v>315.08333333333337</v>
      </c>
      <c r="I44" s="232">
        <v>318.66666666666674</v>
      </c>
      <c r="J44" s="232">
        <v>323.58333333333337</v>
      </c>
      <c r="K44" s="231">
        <v>313.75</v>
      </c>
      <c r="L44" s="231">
        <v>305.25</v>
      </c>
      <c r="M44" s="231">
        <v>28.795750000000002</v>
      </c>
      <c r="N44" s="1"/>
      <c r="O44" s="1"/>
    </row>
    <row r="45" spans="1:15" ht="12.75" customHeight="1">
      <c r="A45" s="30">
        <v>35</v>
      </c>
      <c r="B45" s="217" t="s">
        <v>808</v>
      </c>
      <c r="C45" s="231">
        <v>241.05</v>
      </c>
      <c r="D45" s="232">
        <v>240.4</v>
      </c>
      <c r="E45" s="232">
        <v>235.70000000000002</v>
      </c>
      <c r="F45" s="232">
        <v>230.35000000000002</v>
      </c>
      <c r="G45" s="232">
        <v>225.65000000000003</v>
      </c>
      <c r="H45" s="232">
        <v>245.75</v>
      </c>
      <c r="I45" s="232">
        <v>250.45</v>
      </c>
      <c r="J45" s="232">
        <v>255.79999999999998</v>
      </c>
      <c r="K45" s="231">
        <v>245.1</v>
      </c>
      <c r="L45" s="231">
        <v>235.05</v>
      </c>
      <c r="M45" s="231">
        <v>3.08142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455.3</v>
      </c>
      <c r="D46" s="232">
        <v>451.56666666666666</v>
      </c>
      <c r="E46" s="232">
        <v>442.73333333333335</v>
      </c>
      <c r="F46" s="232">
        <v>430.16666666666669</v>
      </c>
      <c r="G46" s="232">
        <v>421.33333333333337</v>
      </c>
      <c r="H46" s="232">
        <v>464.13333333333333</v>
      </c>
      <c r="I46" s="232">
        <v>472.9666666666667</v>
      </c>
      <c r="J46" s="232">
        <v>485.5333333333333</v>
      </c>
      <c r="K46" s="231">
        <v>460.4</v>
      </c>
      <c r="L46" s="231">
        <v>439</v>
      </c>
      <c r="M46" s="231">
        <v>1.0623499999999999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136.44999999999999</v>
      </c>
      <c r="D47" s="232">
        <v>135.88333333333333</v>
      </c>
      <c r="E47" s="232">
        <v>134.96666666666664</v>
      </c>
      <c r="F47" s="232">
        <v>133.48333333333332</v>
      </c>
      <c r="G47" s="232">
        <v>132.56666666666663</v>
      </c>
      <c r="H47" s="232">
        <v>137.36666666666665</v>
      </c>
      <c r="I47" s="232">
        <v>138.28333333333333</v>
      </c>
      <c r="J47" s="232">
        <v>139.76666666666665</v>
      </c>
      <c r="K47" s="231">
        <v>136.80000000000001</v>
      </c>
      <c r="L47" s="231">
        <v>134.4</v>
      </c>
      <c r="M47" s="231">
        <v>43.028410000000001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2770.5</v>
      </c>
      <c r="D48" s="232">
        <v>2773.0833333333335</v>
      </c>
      <c r="E48" s="232">
        <v>2752.416666666667</v>
      </c>
      <c r="F48" s="232">
        <v>2734.3333333333335</v>
      </c>
      <c r="G48" s="232">
        <v>2713.666666666667</v>
      </c>
      <c r="H48" s="232">
        <v>2791.166666666667</v>
      </c>
      <c r="I48" s="232">
        <v>2811.8333333333339</v>
      </c>
      <c r="J48" s="232">
        <v>2829.916666666667</v>
      </c>
      <c r="K48" s="231">
        <v>2793.75</v>
      </c>
      <c r="L48" s="231">
        <v>2755</v>
      </c>
      <c r="M48" s="231">
        <v>10.876480000000001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241.25</v>
      </c>
      <c r="D49" s="232">
        <v>240.88333333333333</v>
      </c>
      <c r="E49" s="232">
        <v>238.76666666666665</v>
      </c>
      <c r="F49" s="232">
        <v>236.28333333333333</v>
      </c>
      <c r="G49" s="232">
        <v>234.16666666666666</v>
      </c>
      <c r="H49" s="232">
        <v>243.36666666666665</v>
      </c>
      <c r="I49" s="232">
        <v>245.48333333333332</v>
      </c>
      <c r="J49" s="232">
        <v>247.96666666666664</v>
      </c>
      <c r="K49" s="231">
        <v>243</v>
      </c>
      <c r="L49" s="231">
        <v>238.4</v>
      </c>
      <c r="M49" s="231">
        <v>7.17218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3187.45</v>
      </c>
      <c r="D50" s="232">
        <v>3250.35</v>
      </c>
      <c r="E50" s="232">
        <v>3040.7</v>
      </c>
      <c r="F50" s="232">
        <v>2893.95</v>
      </c>
      <c r="G50" s="232">
        <v>2684.2999999999997</v>
      </c>
      <c r="H50" s="232">
        <v>3397.1</v>
      </c>
      <c r="I50" s="232">
        <v>3606.7500000000005</v>
      </c>
      <c r="J50" s="232">
        <v>3753.5</v>
      </c>
      <c r="K50" s="231">
        <v>3460</v>
      </c>
      <c r="L50" s="231">
        <v>3103.6</v>
      </c>
      <c r="M50" s="231">
        <v>0.27223999999999998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1342.7</v>
      </c>
      <c r="D51" s="232">
        <v>1330.6333333333334</v>
      </c>
      <c r="E51" s="232">
        <v>1313.3666666666668</v>
      </c>
      <c r="F51" s="232">
        <v>1284.0333333333333</v>
      </c>
      <c r="G51" s="232">
        <v>1266.7666666666667</v>
      </c>
      <c r="H51" s="232">
        <v>1359.9666666666669</v>
      </c>
      <c r="I51" s="232">
        <v>1377.2333333333338</v>
      </c>
      <c r="J51" s="232">
        <v>1406.5666666666671</v>
      </c>
      <c r="K51" s="231">
        <v>1347.9</v>
      </c>
      <c r="L51" s="231">
        <v>1301.3</v>
      </c>
      <c r="M51" s="231">
        <v>3.9010400000000001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7009.5</v>
      </c>
      <c r="D52" s="232">
        <v>6989.0333333333328</v>
      </c>
      <c r="E52" s="232">
        <v>6952.5166666666655</v>
      </c>
      <c r="F52" s="232">
        <v>6895.5333333333328</v>
      </c>
      <c r="G52" s="232">
        <v>6859.0166666666655</v>
      </c>
      <c r="H52" s="232">
        <v>7046.0166666666655</v>
      </c>
      <c r="I52" s="232">
        <v>7082.5333333333319</v>
      </c>
      <c r="J52" s="232">
        <v>7139.5166666666655</v>
      </c>
      <c r="K52" s="231">
        <v>7025.55</v>
      </c>
      <c r="L52" s="231">
        <v>6932.05</v>
      </c>
      <c r="M52" s="231">
        <v>0.26350000000000001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509.65</v>
      </c>
      <c r="D53" s="232">
        <v>509.2166666666667</v>
      </c>
      <c r="E53" s="232">
        <v>505.08333333333337</v>
      </c>
      <c r="F53" s="232">
        <v>500.51666666666665</v>
      </c>
      <c r="G53" s="232">
        <v>496.38333333333333</v>
      </c>
      <c r="H53" s="232">
        <v>513.78333333333342</v>
      </c>
      <c r="I53" s="232">
        <v>517.91666666666674</v>
      </c>
      <c r="J53" s="232">
        <v>522.48333333333346</v>
      </c>
      <c r="K53" s="231">
        <v>513.35</v>
      </c>
      <c r="L53" s="231">
        <v>504.65</v>
      </c>
      <c r="M53" s="231">
        <v>13.096030000000001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332.2</v>
      </c>
      <c r="D54" s="232">
        <v>330.06666666666666</v>
      </c>
      <c r="E54" s="232">
        <v>325.13333333333333</v>
      </c>
      <c r="F54" s="232">
        <v>318.06666666666666</v>
      </c>
      <c r="G54" s="232">
        <v>313.13333333333333</v>
      </c>
      <c r="H54" s="232">
        <v>337.13333333333333</v>
      </c>
      <c r="I54" s="232">
        <v>342.06666666666661</v>
      </c>
      <c r="J54" s="232">
        <v>349.13333333333333</v>
      </c>
      <c r="K54" s="231">
        <v>335</v>
      </c>
      <c r="L54" s="231">
        <v>323</v>
      </c>
      <c r="M54" s="231">
        <v>2.3322799999999999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3325.45</v>
      </c>
      <c r="D55" s="232">
        <v>3341.8166666666671</v>
      </c>
      <c r="E55" s="232">
        <v>3298.6333333333341</v>
      </c>
      <c r="F55" s="232">
        <v>3271.8166666666671</v>
      </c>
      <c r="G55" s="232">
        <v>3228.6333333333341</v>
      </c>
      <c r="H55" s="232">
        <v>3368.6333333333341</v>
      </c>
      <c r="I55" s="232">
        <v>3411.8166666666675</v>
      </c>
      <c r="J55" s="232">
        <v>3438.6333333333341</v>
      </c>
      <c r="K55" s="231">
        <v>3385</v>
      </c>
      <c r="L55" s="231">
        <v>3315</v>
      </c>
      <c r="M55" s="231">
        <v>2.76925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842.6</v>
      </c>
      <c r="D56" s="232">
        <v>840.35</v>
      </c>
      <c r="E56" s="232">
        <v>832.25</v>
      </c>
      <c r="F56" s="232">
        <v>821.9</v>
      </c>
      <c r="G56" s="232">
        <v>813.8</v>
      </c>
      <c r="H56" s="232">
        <v>850.7</v>
      </c>
      <c r="I56" s="232">
        <v>858.80000000000018</v>
      </c>
      <c r="J56" s="232">
        <v>869.15000000000009</v>
      </c>
      <c r="K56" s="231">
        <v>848.45</v>
      </c>
      <c r="L56" s="231">
        <v>830</v>
      </c>
      <c r="M56" s="231">
        <v>171.21194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2236.85</v>
      </c>
      <c r="D57" s="232">
        <v>2238.75</v>
      </c>
      <c r="E57" s="232">
        <v>2228.1</v>
      </c>
      <c r="F57" s="232">
        <v>2219.35</v>
      </c>
      <c r="G57" s="232">
        <v>2208.6999999999998</v>
      </c>
      <c r="H57" s="232">
        <v>2247.5</v>
      </c>
      <c r="I57" s="232">
        <v>2258.1499999999996</v>
      </c>
      <c r="J57" s="232">
        <v>2266.9</v>
      </c>
      <c r="K57" s="231">
        <v>2249.4</v>
      </c>
      <c r="L57" s="231">
        <v>2230</v>
      </c>
      <c r="M57" s="231">
        <v>0.12867999999999999</v>
      </c>
      <c r="N57" s="1"/>
      <c r="O57" s="1"/>
    </row>
    <row r="58" spans="1:15" ht="12.75" customHeight="1">
      <c r="A58" s="30">
        <v>48</v>
      </c>
      <c r="B58" s="217" t="s">
        <v>1004</v>
      </c>
      <c r="C58" s="231">
        <v>1247</v>
      </c>
      <c r="D58" s="232">
        <v>1251.5666666666668</v>
      </c>
      <c r="E58" s="232">
        <v>1238.0833333333337</v>
      </c>
      <c r="F58" s="232">
        <v>1229.166666666667</v>
      </c>
      <c r="G58" s="232">
        <v>1215.6833333333338</v>
      </c>
      <c r="H58" s="232">
        <v>1260.4833333333336</v>
      </c>
      <c r="I58" s="232">
        <v>1273.9666666666667</v>
      </c>
      <c r="J58" s="232">
        <v>1282.8833333333334</v>
      </c>
      <c r="K58" s="231">
        <v>1265.05</v>
      </c>
      <c r="L58" s="231">
        <v>1242.6500000000001</v>
      </c>
      <c r="M58" s="231">
        <v>0.86304999999999998</v>
      </c>
      <c r="N58" s="1"/>
      <c r="O58" s="1"/>
    </row>
    <row r="59" spans="1:15" ht="12.75" customHeight="1">
      <c r="A59" s="30">
        <v>49</v>
      </c>
      <c r="B59" s="217" t="s">
        <v>302</v>
      </c>
      <c r="C59" s="231">
        <v>415.85</v>
      </c>
      <c r="D59" s="232">
        <v>414.48333333333335</v>
      </c>
      <c r="E59" s="232">
        <v>408.9666666666667</v>
      </c>
      <c r="F59" s="232">
        <v>402.08333333333337</v>
      </c>
      <c r="G59" s="232">
        <v>396.56666666666672</v>
      </c>
      <c r="H59" s="232">
        <v>421.36666666666667</v>
      </c>
      <c r="I59" s="232">
        <v>426.88333333333333</v>
      </c>
      <c r="J59" s="232">
        <v>433.76666666666665</v>
      </c>
      <c r="K59" s="231">
        <v>420</v>
      </c>
      <c r="L59" s="231">
        <v>407.6</v>
      </c>
      <c r="M59" s="231">
        <v>9.7332800000000006</v>
      </c>
      <c r="N59" s="1"/>
      <c r="O59" s="1"/>
    </row>
    <row r="60" spans="1:15" ht="12.75" customHeight="1">
      <c r="A60" s="30">
        <v>50</v>
      </c>
      <c r="B60" s="217" t="s">
        <v>62</v>
      </c>
      <c r="C60" s="231">
        <v>3879.3</v>
      </c>
      <c r="D60" s="232">
        <v>3857.8166666666671</v>
      </c>
      <c r="E60" s="232">
        <v>3821.6333333333341</v>
      </c>
      <c r="F60" s="232">
        <v>3763.9666666666672</v>
      </c>
      <c r="G60" s="232">
        <v>3727.7833333333342</v>
      </c>
      <c r="H60" s="232">
        <v>3915.483333333334</v>
      </c>
      <c r="I60" s="232">
        <v>3951.6666666666674</v>
      </c>
      <c r="J60" s="232">
        <v>4009.3333333333339</v>
      </c>
      <c r="K60" s="231">
        <v>3894</v>
      </c>
      <c r="L60" s="231">
        <v>3800.15</v>
      </c>
      <c r="M60" s="231">
        <v>4.2930000000000001</v>
      </c>
      <c r="N60" s="1"/>
      <c r="O60" s="1"/>
    </row>
    <row r="61" spans="1:15" ht="12.75" customHeight="1">
      <c r="A61" s="30">
        <v>51</v>
      </c>
      <c r="B61" s="217" t="s">
        <v>303</v>
      </c>
      <c r="C61" s="231">
        <v>1098.9000000000001</v>
      </c>
      <c r="D61" s="232">
        <v>1097.8333333333333</v>
      </c>
      <c r="E61" s="232">
        <v>1082.6666666666665</v>
      </c>
      <c r="F61" s="232">
        <v>1066.4333333333332</v>
      </c>
      <c r="G61" s="232">
        <v>1051.2666666666664</v>
      </c>
      <c r="H61" s="232">
        <v>1114.0666666666666</v>
      </c>
      <c r="I61" s="232">
        <v>1129.2333333333331</v>
      </c>
      <c r="J61" s="232">
        <v>1145.4666666666667</v>
      </c>
      <c r="K61" s="231">
        <v>1113</v>
      </c>
      <c r="L61" s="231">
        <v>1081.5999999999999</v>
      </c>
      <c r="M61" s="231">
        <v>0.28813</v>
      </c>
      <c r="N61" s="1"/>
      <c r="O61" s="1"/>
    </row>
    <row r="62" spans="1:15" ht="12.75" customHeight="1">
      <c r="A62" s="30">
        <v>52</v>
      </c>
      <c r="B62" s="217" t="s">
        <v>65</v>
      </c>
      <c r="C62" s="231">
        <v>5625.2</v>
      </c>
      <c r="D62" s="232">
        <v>5608.7333333333336</v>
      </c>
      <c r="E62" s="232">
        <v>5571.4666666666672</v>
      </c>
      <c r="F62" s="232">
        <v>5517.7333333333336</v>
      </c>
      <c r="G62" s="232">
        <v>5480.4666666666672</v>
      </c>
      <c r="H62" s="232">
        <v>5662.4666666666672</v>
      </c>
      <c r="I62" s="232">
        <v>5699.7333333333336</v>
      </c>
      <c r="J62" s="232">
        <v>5753.4666666666672</v>
      </c>
      <c r="K62" s="231">
        <v>5646</v>
      </c>
      <c r="L62" s="231">
        <v>5555</v>
      </c>
      <c r="M62" s="231">
        <v>11.096120000000001</v>
      </c>
      <c r="N62" s="1"/>
      <c r="O62" s="1"/>
    </row>
    <row r="63" spans="1:15" ht="12.75" customHeight="1">
      <c r="A63" s="30">
        <v>53</v>
      </c>
      <c r="B63" s="217" t="s">
        <v>64</v>
      </c>
      <c r="C63" s="231">
        <v>1246.05</v>
      </c>
      <c r="D63" s="232">
        <v>1241.1666666666667</v>
      </c>
      <c r="E63" s="232">
        <v>1230.3333333333335</v>
      </c>
      <c r="F63" s="232">
        <v>1214.6166666666668</v>
      </c>
      <c r="G63" s="232">
        <v>1203.7833333333335</v>
      </c>
      <c r="H63" s="232">
        <v>1256.8833333333334</v>
      </c>
      <c r="I63" s="232">
        <v>1267.7166666666669</v>
      </c>
      <c r="J63" s="232">
        <v>1283.4333333333334</v>
      </c>
      <c r="K63" s="231">
        <v>1252</v>
      </c>
      <c r="L63" s="231">
        <v>1225.45</v>
      </c>
      <c r="M63" s="231">
        <v>16.574200000000001</v>
      </c>
      <c r="N63" s="1"/>
      <c r="O63" s="1"/>
    </row>
    <row r="64" spans="1:15" ht="12.75" customHeight="1">
      <c r="A64" s="30">
        <v>54</v>
      </c>
      <c r="B64" s="217" t="s">
        <v>241</v>
      </c>
      <c r="C64" s="231">
        <v>5866.75</v>
      </c>
      <c r="D64" s="232">
        <v>5942.7166666666672</v>
      </c>
      <c r="E64" s="232">
        <v>5744.0333333333347</v>
      </c>
      <c r="F64" s="232">
        <v>5621.3166666666675</v>
      </c>
      <c r="G64" s="232">
        <v>5422.633333333335</v>
      </c>
      <c r="H64" s="232">
        <v>6065.4333333333343</v>
      </c>
      <c r="I64" s="232">
        <v>6264.1166666666668</v>
      </c>
      <c r="J64" s="232">
        <v>6386.8333333333339</v>
      </c>
      <c r="K64" s="231">
        <v>6141.4</v>
      </c>
      <c r="L64" s="231">
        <v>5820</v>
      </c>
      <c r="M64" s="231">
        <v>0.89795999999999998</v>
      </c>
      <c r="N64" s="1"/>
      <c r="O64" s="1"/>
    </row>
    <row r="65" spans="1:15" ht="12.75" customHeight="1">
      <c r="A65" s="30">
        <v>55</v>
      </c>
      <c r="B65" s="217" t="s">
        <v>304</v>
      </c>
      <c r="C65" s="231">
        <v>1942.4</v>
      </c>
      <c r="D65" s="232">
        <v>1949.0833333333333</v>
      </c>
      <c r="E65" s="232">
        <v>1925.4166666666665</v>
      </c>
      <c r="F65" s="232">
        <v>1908.4333333333332</v>
      </c>
      <c r="G65" s="232">
        <v>1884.7666666666664</v>
      </c>
      <c r="H65" s="232">
        <v>1966.0666666666666</v>
      </c>
      <c r="I65" s="232">
        <v>1989.7333333333331</v>
      </c>
      <c r="J65" s="232">
        <v>2006.7166666666667</v>
      </c>
      <c r="K65" s="231">
        <v>1972.75</v>
      </c>
      <c r="L65" s="231">
        <v>1932.1</v>
      </c>
      <c r="M65" s="231">
        <v>0.54995000000000005</v>
      </c>
      <c r="N65" s="1"/>
      <c r="O65" s="1"/>
    </row>
    <row r="66" spans="1:15" ht="12.75" customHeight="1">
      <c r="A66" s="30">
        <v>56</v>
      </c>
      <c r="B66" s="217" t="s">
        <v>66</v>
      </c>
      <c r="C66" s="231">
        <v>1964.75</v>
      </c>
      <c r="D66" s="232">
        <v>1961.2333333333333</v>
      </c>
      <c r="E66" s="232">
        <v>1953.5166666666667</v>
      </c>
      <c r="F66" s="232">
        <v>1942.2833333333333</v>
      </c>
      <c r="G66" s="232">
        <v>1934.5666666666666</v>
      </c>
      <c r="H66" s="232">
        <v>1972.4666666666667</v>
      </c>
      <c r="I66" s="232">
        <v>1980.1833333333334</v>
      </c>
      <c r="J66" s="232">
        <v>1991.4166666666667</v>
      </c>
      <c r="K66" s="231">
        <v>1968.95</v>
      </c>
      <c r="L66" s="231">
        <v>1950</v>
      </c>
      <c r="M66" s="231">
        <v>1.65672</v>
      </c>
      <c r="N66" s="1"/>
      <c r="O66" s="1"/>
    </row>
    <row r="67" spans="1:15" ht="12.75" customHeight="1">
      <c r="A67" s="30">
        <v>57</v>
      </c>
      <c r="B67" s="217" t="s">
        <v>305</v>
      </c>
      <c r="C67" s="231">
        <v>375.55</v>
      </c>
      <c r="D67" s="232">
        <v>371.45</v>
      </c>
      <c r="E67" s="232">
        <v>364.4</v>
      </c>
      <c r="F67" s="232">
        <v>353.25</v>
      </c>
      <c r="G67" s="232">
        <v>346.2</v>
      </c>
      <c r="H67" s="232">
        <v>382.59999999999997</v>
      </c>
      <c r="I67" s="232">
        <v>389.65000000000003</v>
      </c>
      <c r="J67" s="232">
        <v>400.79999999999995</v>
      </c>
      <c r="K67" s="231">
        <v>378.5</v>
      </c>
      <c r="L67" s="231">
        <v>360.3</v>
      </c>
      <c r="M67" s="231">
        <v>22.325990000000001</v>
      </c>
      <c r="N67" s="1"/>
      <c r="O67" s="1"/>
    </row>
    <row r="68" spans="1:15" ht="12.75" customHeight="1">
      <c r="A68" s="30">
        <v>58</v>
      </c>
      <c r="B68" s="217" t="s">
        <v>67</v>
      </c>
      <c r="C68" s="231">
        <v>189.9</v>
      </c>
      <c r="D68" s="232">
        <v>188.93333333333331</v>
      </c>
      <c r="E68" s="232">
        <v>185.96666666666661</v>
      </c>
      <c r="F68" s="232">
        <v>182.0333333333333</v>
      </c>
      <c r="G68" s="232">
        <v>179.06666666666661</v>
      </c>
      <c r="H68" s="232">
        <v>192.86666666666662</v>
      </c>
      <c r="I68" s="232">
        <v>195.83333333333331</v>
      </c>
      <c r="J68" s="232">
        <v>199.76666666666662</v>
      </c>
      <c r="K68" s="231">
        <v>191.9</v>
      </c>
      <c r="L68" s="231">
        <v>185</v>
      </c>
      <c r="M68" s="231">
        <v>263.98887000000002</v>
      </c>
      <c r="N68" s="1"/>
      <c r="O68" s="1"/>
    </row>
    <row r="69" spans="1:15" ht="12.75" customHeight="1">
      <c r="A69" s="30">
        <v>59</v>
      </c>
      <c r="B69" s="217" t="s">
        <v>68</v>
      </c>
      <c r="C69" s="231">
        <v>164.45</v>
      </c>
      <c r="D69" s="232">
        <v>163.15</v>
      </c>
      <c r="E69" s="232">
        <v>161.30000000000001</v>
      </c>
      <c r="F69" s="232">
        <v>158.15</v>
      </c>
      <c r="G69" s="232">
        <v>156.30000000000001</v>
      </c>
      <c r="H69" s="232">
        <v>166.3</v>
      </c>
      <c r="I69" s="232">
        <v>168.14999999999998</v>
      </c>
      <c r="J69" s="232">
        <v>171.3</v>
      </c>
      <c r="K69" s="231">
        <v>165</v>
      </c>
      <c r="L69" s="231">
        <v>160</v>
      </c>
      <c r="M69" s="231">
        <v>383.90278999999998</v>
      </c>
      <c r="N69" s="1"/>
      <c r="O69" s="1"/>
    </row>
    <row r="70" spans="1:15" ht="12.75" customHeight="1">
      <c r="A70" s="30">
        <v>60</v>
      </c>
      <c r="B70" s="217" t="s">
        <v>242</v>
      </c>
      <c r="C70" s="231">
        <v>76.900000000000006</v>
      </c>
      <c r="D70" s="232">
        <v>75.300000000000011</v>
      </c>
      <c r="E70" s="232">
        <v>72.65000000000002</v>
      </c>
      <c r="F70" s="232">
        <v>68.400000000000006</v>
      </c>
      <c r="G70" s="232">
        <v>65.750000000000014</v>
      </c>
      <c r="H70" s="232">
        <v>79.550000000000026</v>
      </c>
      <c r="I70" s="232">
        <v>82.2</v>
      </c>
      <c r="J70" s="232">
        <v>86.450000000000031</v>
      </c>
      <c r="K70" s="231">
        <v>77.95</v>
      </c>
      <c r="L70" s="231">
        <v>71.05</v>
      </c>
      <c r="M70" s="231">
        <v>200.79281</v>
      </c>
      <c r="N70" s="1"/>
      <c r="O70" s="1"/>
    </row>
    <row r="71" spans="1:15" ht="12.75" customHeight="1">
      <c r="A71" s="30">
        <v>61</v>
      </c>
      <c r="B71" s="217" t="s">
        <v>306</v>
      </c>
      <c r="C71" s="231">
        <v>24.65</v>
      </c>
      <c r="D71" s="232">
        <v>24.116666666666664</v>
      </c>
      <c r="E71" s="232">
        <v>23.383333333333326</v>
      </c>
      <c r="F71" s="232">
        <v>22.116666666666664</v>
      </c>
      <c r="G71" s="232">
        <v>21.383333333333326</v>
      </c>
      <c r="H71" s="232">
        <v>25.383333333333326</v>
      </c>
      <c r="I71" s="232">
        <v>26.116666666666667</v>
      </c>
      <c r="J71" s="232">
        <v>27.383333333333326</v>
      </c>
      <c r="K71" s="231">
        <v>24.85</v>
      </c>
      <c r="L71" s="231">
        <v>22.85</v>
      </c>
      <c r="M71" s="231">
        <v>172.63410999999999</v>
      </c>
      <c r="N71" s="1"/>
      <c r="O71" s="1"/>
    </row>
    <row r="72" spans="1:15" ht="12.75" customHeight="1">
      <c r="A72" s="30">
        <v>62</v>
      </c>
      <c r="B72" s="217" t="s">
        <v>69</v>
      </c>
      <c r="C72" s="231">
        <v>1406.75</v>
      </c>
      <c r="D72" s="232">
        <v>1399.3</v>
      </c>
      <c r="E72" s="232">
        <v>1388.8999999999999</v>
      </c>
      <c r="F72" s="232">
        <v>1371.05</v>
      </c>
      <c r="G72" s="232">
        <v>1360.6499999999999</v>
      </c>
      <c r="H72" s="232">
        <v>1417.1499999999999</v>
      </c>
      <c r="I72" s="232">
        <v>1427.55</v>
      </c>
      <c r="J72" s="232">
        <v>1445.3999999999999</v>
      </c>
      <c r="K72" s="231">
        <v>1409.7</v>
      </c>
      <c r="L72" s="231">
        <v>1381.45</v>
      </c>
      <c r="M72" s="231">
        <v>2.8225899999999999</v>
      </c>
      <c r="N72" s="1"/>
      <c r="O72" s="1"/>
    </row>
    <row r="73" spans="1:15" ht="12.75" customHeight="1">
      <c r="A73" s="30">
        <v>63</v>
      </c>
      <c r="B73" s="217" t="s">
        <v>307</v>
      </c>
      <c r="C73" s="231">
        <v>3996.8</v>
      </c>
      <c r="D73" s="232">
        <v>3989.25</v>
      </c>
      <c r="E73" s="232">
        <v>3948.55</v>
      </c>
      <c r="F73" s="232">
        <v>3900.3</v>
      </c>
      <c r="G73" s="232">
        <v>3859.6000000000004</v>
      </c>
      <c r="H73" s="232">
        <v>4037.5</v>
      </c>
      <c r="I73" s="232">
        <v>4078.2</v>
      </c>
      <c r="J73" s="232">
        <v>4126.45</v>
      </c>
      <c r="K73" s="231">
        <v>4029.95</v>
      </c>
      <c r="L73" s="231">
        <v>3941</v>
      </c>
      <c r="M73" s="231">
        <v>0.73956999999999995</v>
      </c>
      <c r="N73" s="1"/>
      <c r="O73" s="1"/>
    </row>
    <row r="74" spans="1:15" ht="12.75" customHeight="1">
      <c r="A74" s="30">
        <v>64</v>
      </c>
      <c r="B74" s="217" t="s">
        <v>72</v>
      </c>
      <c r="C74" s="231">
        <v>573.25</v>
      </c>
      <c r="D74" s="232">
        <v>574.9666666666667</v>
      </c>
      <c r="E74" s="232">
        <v>567.93333333333339</v>
      </c>
      <c r="F74" s="232">
        <v>562.61666666666667</v>
      </c>
      <c r="G74" s="232">
        <v>555.58333333333337</v>
      </c>
      <c r="H74" s="232">
        <v>580.28333333333342</v>
      </c>
      <c r="I74" s="232">
        <v>587.31666666666672</v>
      </c>
      <c r="J74" s="232">
        <v>592.63333333333344</v>
      </c>
      <c r="K74" s="231">
        <v>582</v>
      </c>
      <c r="L74" s="231">
        <v>569.65</v>
      </c>
      <c r="M74" s="231">
        <v>8.6759799999999991</v>
      </c>
      <c r="N74" s="1"/>
      <c r="O74" s="1"/>
    </row>
    <row r="75" spans="1:15" ht="12.75" customHeight="1">
      <c r="A75" s="30">
        <v>65</v>
      </c>
      <c r="B75" s="217" t="s">
        <v>308</v>
      </c>
      <c r="C75" s="231">
        <v>954.9</v>
      </c>
      <c r="D75" s="232">
        <v>938.1</v>
      </c>
      <c r="E75" s="232">
        <v>915.05000000000007</v>
      </c>
      <c r="F75" s="232">
        <v>875.2</v>
      </c>
      <c r="G75" s="232">
        <v>852.15000000000009</v>
      </c>
      <c r="H75" s="232">
        <v>977.95</v>
      </c>
      <c r="I75" s="232">
        <v>1001</v>
      </c>
      <c r="J75" s="232">
        <v>1040.8499999999999</v>
      </c>
      <c r="K75" s="231">
        <v>961.15</v>
      </c>
      <c r="L75" s="231">
        <v>898.25</v>
      </c>
      <c r="M75" s="231">
        <v>7.7747900000000003</v>
      </c>
      <c r="N75" s="1"/>
      <c r="O75" s="1"/>
    </row>
    <row r="76" spans="1:15" ht="12.75" customHeight="1">
      <c r="A76" s="30">
        <v>66</v>
      </c>
      <c r="B76" s="217" t="s">
        <v>71</v>
      </c>
      <c r="C76" s="231">
        <v>91.55</v>
      </c>
      <c r="D76" s="232">
        <v>91.166666666666671</v>
      </c>
      <c r="E76" s="232">
        <v>90.283333333333346</v>
      </c>
      <c r="F76" s="232">
        <v>89.01666666666668</v>
      </c>
      <c r="G76" s="232">
        <v>88.133333333333354</v>
      </c>
      <c r="H76" s="232">
        <v>92.433333333333337</v>
      </c>
      <c r="I76" s="232">
        <v>93.316666666666663</v>
      </c>
      <c r="J76" s="232">
        <v>94.583333333333329</v>
      </c>
      <c r="K76" s="231">
        <v>92.05</v>
      </c>
      <c r="L76" s="231">
        <v>89.9</v>
      </c>
      <c r="M76" s="231">
        <v>361.03221000000002</v>
      </c>
      <c r="N76" s="1"/>
      <c r="O76" s="1"/>
    </row>
    <row r="77" spans="1:15" ht="12.75" customHeight="1">
      <c r="A77" s="30">
        <v>67</v>
      </c>
      <c r="B77" s="217" t="s">
        <v>73</v>
      </c>
      <c r="C77" s="231">
        <v>757.3</v>
      </c>
      <c r="D77" s="232">
        <v>754.23333333333323</v>
      </c>
      <c r="E77" s="232">
        <v>748.46666666666647</v>
      </c>
      <c r="F77" s="232">
        <v>739.63333333333321</v>
      </c>
      <c r="G77" s="232">
        <v>733.86666666666645</v>
      </c>
      <c r="H77" s="232">
        <v>763.06666666666649</v>
      </c>
      <c r="I77" s="232">
        <v>768.83333333333314</v>
      </c>
      <c r="J77" s="232">
        <v>777.66666666666652</v>
      </c>
      <c r="K77" s="231">
        <v>760</v>
      </c>
      <c r="L77" s="231">
        <v>745.4</v>
      </c>
      <c r="M77" s="231">
        <v>13.412319999999999</v>
      </c>
      <c r="N77" s="1"/>
      <c r="O77" s="1"/>
    </row>
    <row r="78" spans="1:15" ht="12.75" customHeight="1">
      <c r="A78" s="30">
        <v>68</v>
      </c>
      <c r="B78" s="217" t="s">
        <v>76</v>
      </c>
      <c r="C78" s="231">
        <v>70.3</v>
      </c>
      <c r="D78" s="232">
        <v>70.416666666666671</v>
      </c>
      <c r="E78" s="232">
        <v>69.583333333333343</v>
      </c>
      <c r="F78" s="232">
        <v>68.866666666666674</v>
      </c>
      <c r="G78" s="232">
        <v>68.033333333333346</v>
      </c>
      <c r="H78" s="232">
        <v>71.13333333333334</v>
      </c>
      <c r="I78" s="232">
        <v>71.966666666666683</v>
      </c>
      <c r="J78" s="232">
        <v>72.683333333333337</v>
      </c>
      <c r="K78" s="231">
        <v>71.25</v>
      </c>
      <c r="L78" s="231">
        <v>69.7</v>
      </c>
      <c r="M78" s="231">
        <v>212.4221</v>
      </c>
      <c r="N78" s="1"/>
      <c r="O78" s="1"/>
    </row>
    <row r="79" spans="1:15" ht="12.75" customHeight="1">
      <c r="A79" s="30">
        <v>69</v>
      </c>
      <c r="B79" s="217" t="s">
        <v>80</v>
      </c>
      <c r="C79" s="231">
        <v>339.85</v>
      </c>
      <c r="D79" s="232">
        <v>339.51666666666665</v>
      </c>
      <c r="E79" s="232">
        <v>336.63333333333333</v>
      </c>
      <c r="F79" s="232">
        <v>333.41666666666669</v>
      </c>
      <c r="G79" s="232">
        <v>330.53333333333336</v>
      </c>
      <c r="H79" s="232">
        <v>342.73333333333329</v>
      </c>
      <c r="I79" s="232">
        <v>345.61666666666662</v>
      </c>
      <c r="J79" s="232">
        <v>348.83333333333326</v>
      </c>
      <c r="K79" s="231">
        <v>342.4</v>
      </c>
      <c r="L79" s="231">
        <v>336.3</v>
      </c>
      <c r="M79" s="231">
        <v>29.859200000000001</v>
      </c>
      <c r="N79" s="1"/>
      <c r="O79" s="1"/>
    </row>
    <row r="80" spans="1:15" ht="12.75" customHeight="1">
      <c r="A80" s="30">
        <v>70</v>
      </c>
      <c r="B80" s="217" t="s">
        <v>848</v>
      </c>
      <c r="C80" s="231">
        <v>8989.2000000000007</v>
      </c>
      <c r="D80" s="232">
        <v>9040.0833333333339</v>
      </c>
      <c r="E80" s="232">
        <v>8780.2166666666672</v>
      </c>
      <c r="F80" s="232">
        <v>8571.2333333333336</v>
      </c>
      <c r="G80" s="232">
        <v>8311.3666666666668</v>
      </c>
      <c r="H80" s="232">
        <v>9249.0666666666675</v>
      </c>
      <c r="I80" s="232">
        <v>9508.9333333333325</v>
      </c>
      <c r="J80" s="232">
        <v>9717.9166666666679</v>
      </c>
      <c r="K80" s="231">
        <v>9299.9500000000007</v>
      </c>
      <c r="L80" s="231">
        <v>8831.1</v>
      </c>
      <c r="M80" s="231">
        <v>4.7919999999999997E-2</v>
      </c>
      <c r="N80" s="1"/>
      <c r="O80" s="1"/>
    </row>
    <row r="81" spans="1:15" ht="12.75" customHeight="1">
      <c r="A81" s="30">
        <v>71</v>
      </c>
      <c r="B81" s="217" t="s">
        <v>75</v>
      </c>
      <c r="C81" s="231">
        <v>743.6</v>
      </c>
      <c r="D81" s="232">
        <v>745.7833333333333</v>
      </c>
      <c r="E81" s="232">
        <v>736.66666666666663</v>
      </c>
      <c r="F81" s="232">
        <v>729.73333333333335</v>
      </c>
      <c r="G81" s="232">
        <v>720.61666666666667</v>
      </c>
      <c r="H81" s="232">
        <v>752.71666666666658</v>
      </c>
      <c r="I81" s="232">
        <v>761.83333333333337</v>
      </c>
      <c r="J81" s="232">
        <v>768.76666666666654</v>
      </c>
      <c r="K81" s="231">
        <v>754.9</v>
      </c>
      <c r="L81" s="231">
        <v>738.85</v>
      </c>
      <c r="M81" s="231">
        <v>48.918680000000002</v>
      </c>
      <c r="N81" s="1"/>
      <c r="O81" s="1"/>
    </row>
    <row r="82" spans="1:15" ht="12.75" customHeight="1">
      <c r="A82" s="30">
        <v>72</v>
      </c>
      <c r="B82" s="217" t="s">
        <v>77</v>
      </c>
      <c r="C82" s="231">
        <v>201.6</v>
      </c>
      <c r="D82" s="232">
        <v>201.75</v>
      </c>
      <c r="E82" s="232">
        <v>199.5</v>
      </c>
      <c r="F82" s="232">
        <v>197.4</v>
      </c>
      <c r="G82" s="232">
        <v>195.15</v>
      </c>
      <c r="H82" s="232">
        <v>203.85</v>
      </c>
      <c r="I82" s="232">
        <v>206.1</v>
      </c>
      <c r="J82" s="232">
        <v>208.2</v>
      </c>
      <c r="K82" s="231">
        <v>204</v>
      </c>
      <c r="L82" s="231">
        <v>199.65</v>
      </c>
      <c r="M82" s="231">
        <v>110.20214</v>
      </c>
      <c r="N82" s="1"/>
      <c r="O82" s="1"/>
    </row>
    <row r="83" spans="1:15" ht="12.75" customHeight="1">
      <c r="A83" s="30">
        <v>73</v>
      </c>
      <c r="B83" s="217" t="s">
        <v>309</v>
      </c>
      <c r="C83" s="231">
        <v>884.4</v>
      </c>
      <c r="D83" s="232">
        <v>879.63333333333333</v>
      </c>
      <c r="E83" s="232">
        <v>870.26666666666665</v>
      </c>
      <c r="F83" s="232">
        <v>856.13333333333333</v>
      </c>
      <c r="G83" s="232">
        <v>846.76666666666665</v>
      </c>
      <c r="H83" s="232">
        <v>893.76666666666665</v>
      </c>
      <c r="I83" s="232">
        <v>903.13333333333321</v>
      </c>
      <c r="J83" s="232">
        <v>917.26666666666665</v>
      </c>
      <c r="K83" s="231">
        <v>889</v>
      </c>
      <c r="L83" s="231">
        <v>865.5</v>
      </c>
      <c r="M83" s="231">
        <v>3.7662100000000001</v>
      </c>
      <c r="N83" s="1"/>
      <c r="O83" s="1"/>
    </row>
    <row r="84" spans="1:15" ht="12.75" customHeight="1">
      <c r="A84" s="30">
        <v>74</v>
      </c>
      <c r="B84" s="217" t="s">
        <v>310</v>
      </c>
      <c r="C84" s="231">
        <v>255.5</v>
      </c>
      <c r="D84" s="232">
        <v>254.23333333333335</v>
      </c>
      <c r="E84" s="232">
        <v>251.76666666666671</v>
      </c>
      <c r="F84" s="232">
        <v>248.03333333333336</v>
      </c>
      <c r="G84" s="232">
        <v>245.56666666666672</v>
      </c>
      <c r="H84" s="232">
        <v>257.9666666666667</v>
      </c>
      <c r="I84" s="232">
        <v>260.43333333333334</v>
      </c>
      <c r="J84" s="232">
        <v>264.16666666666669</v>
      </c>
      <c r="K84" s="231">
        <v>256.7</v>
      </c>
      <c r="L84" s="231">
        <v>250.5</v>
      </c>
      <c r="M84" s="231">
        <v>12.929040000000001</v>
      </c>
      <c r="N84" s="1"/>
      <c r="O84" s="1"/>
    </row>
    <row r="85" spans="1:15" ht="12.75" customHeight="1">
      <c r="A85" s="30">
        <v>75</v>
      </c>
      <c r="B85" s="217" t="s">
        <v>311</v>
      </c>
      <c r="C85" s="231">
        <v>6080.65</v>
      </c>
      <c r="D85" s="232">
        <v>6017.5666666666657</v>
      </c>
      <c r="E85" s="232">
        <v>5906.2333333333318</v>
      </c>
      <c r="F85" s="232">
        <v>5731.8166666666657</v>
      </c>
      <c r="G85" s="232">
        <v>5620.4833333333318</v>
      </c>
      <c r="H85" s="232">
        <v>6191.9833333333318</v>
      </c>
      <c r="I85" s="232">
        <v>6303.3166666666657</v>
      </c>
      <c r="J85" s="232">
        <v>6477.7333333333318</v>
      </c>
      <c r="K85" s="231">
        <v>6128.9</v>
      </c>
      <c r="L85" s="231">
        <v>5843.15</v>
      </c>
      <c r="M85" s="231">
        <v>0.31479000000000001</v>
      </c>
      <c r="N85" s="1"/>
      <c r="O85" s="1"/>
    </row>
    <row r="86" spans="1:15" ht="12.75" customHeight="1">
      <c r="A86" s="30">
        <v>76</v>
      </c>
      <c r="B86" s="217" t="s">
        <v>312</v>
      </c>
      <c r="C86" s="231">
        <v>1373.25</v>
      </c>
      <c r="D86" s="232">
        <v>1370.1666666666667</v>
      </c>
      <c r="E86" s="232">
        <v>1355.0833333333335</v>
      </c>
      <c r="F86" s="232">
        <v>1336.9166666666667</v>
      </c>
      <c r="G86" s="232">
        <v>1321.8333333333335</v>
      </c>
      <c r="H86" s="232">
        <v>1388.3333333333335</v>
      </c>
      <c r="I86" s="232">
        <v>1403.416666666667</v>
      </c>
      <c r="J86" s="232">
        <v>1421.5833333333335</v>
      </c>
      <c r="K86" s="231">
        <v>1385.25</v>
      </c>
      <c r="L86" s="231">
        <v>1352</v>
      </c>
      <c r="M86" s="231">
        <v>1.0818399999999999</v>
      </c>
      <c r="N86" s="1"/>
      <c r="O86" s="1"/>
    </row>
    <row r="87" spans="1:15" ht="12.75" customHeight="1">
      <c r="A87" s="30">
        <v>77</v>
      </c>
      <c r="B87" s="217" t="s">
        <v>243</v>
      </c>
      <c r="C87" s="231">
        <v>795.75</v>
      </c>
      <c r="D87" s="232">
        <v>797.2833333333333</v>
      </c>
      <c r="E87" s="232">
        <v>783.56666666666661</v>
      </c>
      <c r="F87" s="232">
        <v>771.38333333333333</v>
      </c>
      <c r="G87" s="232">
        <v>757.66666666666663</v>
      </c>
      <c r="H87" s="232">
        <v>809.46666666666658</v>
      </c>
      <c r="I87" s="232">
        <v>823.18333333333328</v>
      </c>
      <c r="J87" s="232">
        <v>835.36666666666656</v>
      </c>
      <c r="K87" s="231">
        <v>811</v>
      </c>
      <c r="L87" s="231">
        <v>785.1</v>
      </c>
      <c r="M87" s="231">
        <v>0.80362999999999996</v>
      </c>
      <c r="N87" s="1"/>
      <c r="O87" s="1"/>
    </row>
    <row r="88" spans="1:15" ht="12.75" customHeight="1">
      <c r="A88" s="30">
        <v>78</v>
      </c>
      <c r="B88" s="217" t="s">
        <v>809</v>
      </c>
      <c r="C88" s="231">
        <v>414.65</v>
      </c>
      <c r="D88" s="232">
        <v>410.15000000000003</v>
      </c>
      <c r="E88" s="232">
        <v>396.30000000000007</v>
      </c>
      <c r="F88" s="232">
        <v>377.95000000000005</v>
      </c>
      <c r="G88" s="232">
        <v>364.10000000000008</v>
      </c>
      <c r="H88" s="232">
        <v>428.50000000000006</v>
      </c>
      <c r="I88" s="232">
        <v>442.35000000000008</v>
      </c>
      <c r="J88" s="232">
        <v>460.70000000000005</v>
      </c>
      <c r="K88" s="231">
        <v>424</v>
      </c>
      <c r="L88" s="231">
        <v>391.8</v>
      </c>
      <c r="M88" s="231">
        <v>18.40204</v>
      </c>
      <c r="N88" s="1"/>
      <c r="O88" s="1"/>
    </row>
    <row r="89" spans="1:15" ht="12.75" customHeight="1">
      <c r="A89" s="30">
        <v>79</v>
      </c>
      <c r="B89" s="217" t="s">
        <v>78</v>
      </c>
      <c r="C89" s="231">
        <v>18977.150000000001</v>
      </c>
      <c r="D89" s="232">
        <v>18823.683333333334</v>
      </c>
      <c r="E89" s="232">
        <v>18607.366666666669</v>
      </c>
      <c r="F89" s="232">
        <v>18237.583333333336</v>
      </c>
      <c r="G89" s="232">
        <v>18021.26666666667</v>
      </c>
      <c r="H89" s="232">
        <v>19193.466666666667</v>
      </c>
      <c r="I89" s="232">
        <v>19409.783333333333</v>
      </c>
      <c r="J89" s="232">
        <v>19779.566666666666</v>
      </c>
      <c r="K89" s="231">
        <v>19040</v>
      </c>
      <c r="L89" s="231">
        <v>18453.900000000001</v>
      </c>
      <c r="M89" s="231">
        <v>0.50051999999999996</v>
      </c>
      <c r="N89" s="1"/>
      <c r="O89" s="1"/>
    </row>
    <row r="90" spans="1:15" ht="12.75" customHeight="1">
      <c r="A90" s="30">
        <v>80</v>
      </c>
      <c r="B90" s="217" t="s">
        <v>313</v>
      </c>
      <c r="C90" s="231">
        <v>460.2</v>
      </c>
      <c r="D90" s="232">
        <v>460.25</v>
      </c>
      <c r="E90" s="232">
        <v>450.5</v>
      </c>
      <c r="F90" s="232">
        <v>440.8</v>
      </c>
      <c r="G90" s="232">
        <v>431.05</v>
      </c>
      <c r="H90" s="232">
        <v>469.95</v>
      </c>
      <c r="I90" s="232">
        <v>479.7</v>
      </c>
      <c r="J90" s="232">
        <v>489.4</v>
      </c>
      <c r="K90" s="231">
        <v>470</v>
      </c>
      <c r="L90" s="231">
        <v>450.55</v>
      </c>
      <c r="M90" s="231">
        <v>1.05914</v>
      </c>
      <c r="N90" s="1"/>
      <c r="O90" s="1"/>
    </row>
    <row r="91" spans="1:15" ht="12.75" customHeight="1">
      <c r="A91" s="30">
        <v>81</v>
      </c>
      <c r="B91" s="217" t="s">
        <v>810</v>
      </c>
      <c r="C91" s="231">
        <v>13.3</v>
      </c>
      <c r="D91" s="232">
        <v>14.333333333333334</v>
      </c>
      <c r="E91" s="232">
        <v>12.266666666666669</v>
      </c>
      <c r="F91" s="232">
        <v>11.233333333333336</v>
      </c>
      <c r="G91" s="232">
        <v>9.1666666666666714</v>
      </c>
      <c r="H91" s="232">
        <v>15.366666666666667</v>
      </c>
      <c r="I91" s="232">
        <v>17.433333333333334</v>
      </c>
      <c r="J91" s="232">
        <v>18.466666666666665</v>
      </c>
      <c r="K91" s="231">
        <v>16.399999999999999</v>
      </c>
      <c r="L91" s="231">
        <v>13.3</v>
      </c>
      <c r="M91" s="231">
        <v>777.72217000000001</v>
      </c>
      <c r="N91" s="1"/>
      <c r="O91" s="1"/>
    </row>
    <row r="92" spans="1:15" ht="12.75" customHeight="1">
      <c r="A92" s="30">
        <v>82</v>
      </c>
      <c r="B92" s="217" t="s">
        <v>81</v>
      </c>
      <c r="C92" s="231">
        <v>4276.2</v>
      </c>
      <c r="D92" s="232">
        <v>4257.7</v>
      </c>
      <c r="E92" s="232">
        <v>4217.45</v>
      </c>
      <c r="F92" s="232">
        <v>4158.7</v>
      </c>
      <c r="G92" s="232">
        <v>4118.45</v>
      </c>
      <c r="H92" s="232">
        <v>4316.45</v>
      </c>
      <c r="I92" s="232">
        <v>4356.7</v>
      </c>
      <c r="J92" s="232">
        <v>4415.45</v>
      </c>
      <c r="K92" s="231">
        <v>4297.95</v>
      </c>
      <c r="L92" s="231">
        <v>4198.95</v>
      </c>
      <c r="M92" s="231">
        <v>3.1646100000000001</v>
      </c>
      <c r="N92" s="1"/>
      <c r="O92" s="1"/>
    </row>
    <row r="93" spans="1:15" ht="12.75" customHeight="1">
      <c r="A93" s="30">
        <v>83</v>
      </c>
      <c r="B93" s="217" t="s">
        <v>811</v>
      </c>
      <c r="C93" s="231">
        <v>995.35</v>
      </c>
      <c r="D93" s="232">
        <v>998.7833333333333</v>
      </c>
      <c r="E93" s="232">
        <v>986.56666666666661</v>
      </c>
      <c r="F93" s="232">
        <v>977.7833333333333</v>
      </c>
      <c r="G93" s="232">
        <v>965.56666666666661</v>
      </c>
      <c r="H93" s="232">
        <v>1007.5666666666666</v>
      </c>
      <c r="I93" s="232">
        <v>1019.7833333333333</v>
      </c>
      <c r="J93" s="232">
        <v>1028.5666666666666</v>
      </c>
      <c r="K93" s="231">
        <v>1011</v>
      </c>
      <c r="L93" s="231">
        <v>990</v>
      </c>
      <c r="M93" s="231">
        <v>1.0951500000000001</v>
      </c>
      <c r="N93" s="1"/>
      <c r="O93" s="1"/>
    </row>
    <row r="94" spans="1:15" ht="12.75" customHeight="1">
      <c r="A94" s="30">
        <v>84</v>
      </c>
      <c r="B94" s="217" t="s">
        <v>314</v>
      </c>
      <c r="C94" s="231">
        <v>565.4</v>
      </c>
      <c r="D94" s="232">
        <v>562.58333333333337</v>
      </c>
      <c r="E94" s="232">
        <v>556.16666666666674</v>
      </c>
      <c r="F94" s="232">
        <v>546.93333333333339</v>
      </c>
      <c r="G94" s="232">
        <v>540.51666666666677</v>
      </c>
      <c r="H94" s="232">
        <v>571.81666666666672</v>
      </c>
      <c r="I94" s="232">
        <v>578.23333333333346</v>
      </c>
      <c r="J94" s="232">
        <v>587.4666666666667</v>
      </c>
      <c r="K94" s="231">
        <v>569</v>
      </c>
      <c r="L94" s="231">
        <v>553.35</v>
      </c>
      <c r="M94" s="231">
        <v>1.2193499999999999</v>
      </c>
      <c r="N94" s="1"/>
      <c r="O94" s="1"/>
    </row>
    <row r="95" spans="1:15" ht="12.75" customHeight="1">
      <c r="A95" s="30">
        <v>85</v>
      </c>
      <c r="B95" s="217" t="s">
        <v>244</v>
      </c>
      <c r="C95" s="231">
        <v>65.8</v>
      </c>
      <c r="D95" s="232">
        <v>65.266666666666666</v>
      </c>
      <c r="E95" s="232">
        <v>63.333333333333329</v>
      </c>
      <c r="F95" s="232">
        <v>60.86666666666666</v>
      </c>
      <c r="G95" s="232">
        <v>58.933333333333323</v>
      </c>
      <c r="H95" s="232">
        <v>67.733333333333334</v>
      </c>
      <c r="I95" s="232">
        <v>69.666666666666671</v>
      </c>
      <c r="J95" s="232">
        <v>72.13333333333334</v>
      </c>
      <c r="K95" s="231">
        <v>67.2</v>
      </c>
      <c r="L95" s="231">
        <v>62.8</v>
      </c>
      <c r="M95" s="231">
        <v>28.323160000000001</v>
      </c>
      <c r="N95" s="1"/>
      <c r="O95" s="1"/>
    </row>
    <row r="96" spans="1:15" ht="12.75" customHeight="1">
      <c r="A96" s="30">
        <v>86</v>
      </c>
      <c r="B96" s="217" t="s">
        <v>769</v>
      </c>
      <c r="C96" s="231">
        <v>305.05</v>
      </c>
      <c r="D96" s="232">
        <v>300.16666666666669</v>
      </c>
      <c r="E96" s="232">
        <v>292.28333333333336</v>
      </c>
      <c r="F96" s="232">
        <v>279.51666666666665</v>
      </c>
      <c r="G96" s="232">
        <v>271.63333333333333</v>
      </c>
      <c r="H96" s="232">
        <v>312.93333333333339</v>
      </c>
      <c r="I96" s="232">
        <v>320.81666666666672</v>
      </c>
      <c r="J96" s="232">
        <v>333.58333333333343</v>
      </c>
      <c r="K96" s="231">
        <v>308.05</v>
      </c>
      <c r="L96" s="231">
        <v>287.39999999999998</v>
      </c>
      <c r="M96" s="231">
        <v>29.251200000000001</v>
      </c>
      <c r="N96" s="1"/>
      <c r="O96" s="1"/>
    </row>
    <row r="97" spans="1:15" ht="12.75" customHeight="1">
      <c r="A97" s="30">
        <v>87</v>
      </c>
      <c r="B97" s="217" t="s">
        <v>315</v>
      </c>
      <c r="C97" s="231">
        <v>3262.85</v>
      </c>
      <c r="D97" s="232">
        <v>3224.9666666666672</v>
      </c>
      <c r="E97" s="232">
        <v>3139.9333333333343</v>
      </c>
      <c r="F97" s="232">
        <v>3017.0166666666673</v>
      </c>
      <c r="G97" s="232">
        <v>2931.9833333333345</v>
      </c>
      <c r="H97" s="232">
        <v>3347.8833333333341</v>
      </c>
      <c r="I97" s="232">
        <v>3432.916666666667</v>
      </c>
      <c r="J97" s="232">
        <v>3555.8333333333339</v>
      </c>
      <c r="K97" s="231">
        <v>3310</v>
      </c>
      <c r="L97" s="231">
        <v>3102.05</v>
      </c>
      <c r="M97" s="231">
        <v>0.39405000000000001</v>
      </c>
      <c r="N97" s="1"/>
      <c r="O97" s="1"/>
    </row>
    <row r="98" spans="1:15" ht="12.75" customHeight="1">
      <c r="A98" s="30">
        <v>88</v>
      </c>
      <c r="B98" s="217" t="s">
        <v>316</v>
      </c>
      <c r="C98" s="231">
        <v>251.4</v>
      </c>
      <c r="D98" s="232">
        <v>246.81666666666669</v>
      </c>
      <c r="E98" s="232">
        <v>241.63333333333338</v>
      </c>
      <c r="F98" s="232">
        <v>231.8666666666667</v>
      </c>
      <c r="G98" s="232">
        <v>226.68333333333339</v>
      </c>
      <c r="H98" s="232">
        <v>256.58333333333337</v>
      </c>
      <c r="I98" s="232">
        <v>261.76666666666671</v>
      </c>
      <c r="J98" s="232">
        <v>271.53333333333336</v>
      </c>
      <c r="K98" s="231">
        <v>252</v>
      </c>
      <c r="L98" s="231">
        <v>237.05</v>
      </c>
      <c r="M98" s="231">
        <v>7.9137399999999998</v>
      </c>
      <c r="N98" s="1"/>
      <c r="O98" s="1"/>
    </row>
    <row r="99" spans="1:15" ht="12.75" customHeight="1">
      <c r="A99" s="30">
        <v>89</v>
      </c>
      <c r="B99" s="217" t="s">
        <v>849</v>
      </c>
      <c r="C99" s="231">
        <v>326.25</v>
      </c>
      <c r="D99" s="232">
        <v>322.11666666666662</v>
      </c>
      <c r="E99" s="232">
        <v>315.08333333333326</v>
      </c>
      <c r="F99" s="232">
        <v>303.91666666666663</v>
      </c>
      <c r="G99" s="232">
        <v>296.88333333333327</v>
      </c>
      <c r="H99" s="232">
        <v>333.28333333333325</v>
      </c>
      <c r="I99" s="232">
        <v>340.31666666666666</v>
      </c>
      <c r="J99" s="232">
        <v>351.48333333333323</v>
      </c>
      <c r="K99" s="231">
        <v>329.15</v>
      </c>
      <c r="L99" s="231">
        <v>310.95</v>
      </c>
      <c r="M99" s="231">
        <v>13.30674</v>
      </c>
      <c r="N99" s="1"/>
      <c r="O99" s="1"/>
    </row>
    <row r="100" spans="1:15" ht="12.75" customHeight="1">
      <c r="A100" s="30">
        <v>90</v>
      </c>
      <c r="B100" s="217" t="s">
        <v>317</v>
      </c>
      <c r="C100" s="231">
        <v>515.4</v>
      </c>
      <c r="D100" s="232">
        <v>516.91666666666663</v>
      </c>
      <c r="E100" s="232">
        <v>510.48333333333323</v>
      </c>
      <c r="F100" s="232">
        <v>505.56666666666661</v>
      </c>
      <c r="G100" s="232">
        <v>499.13333333333321</v>
      </c>
      <c r="H100" s="232">
        <v>521.83333333333326</v>
      </c>
      <c r="I100" s="232">
        <v>528.26666666666665</v>
      </c>
      <c r="J100" s="232">
        <v>533.18333333333328</v>
      </c>
      <c r="K100" s="231">
        <v>523.35</v>
      </c>
      <c r="L100" s="231">
        <v>512</v>
      </c>
      <c r="M100" s="231">
        <v>8.4619199999999992</v>
      </c>
      <c r="N100" s="1"/>
      <c r="O100" s="1"/>
    </row>
    <row r="101" spans="1:15" ht="12.75" customHeight="1">
      <c r="A101" s="30">
        <v>91</v>
      </c>
      <c r="B101" s="217" t="s">
        <v>82</v>
      </c>
      <c r="C101" s="231">
        <v>281.05</v>
      </c>
      <c r="D101" s="232">
        <v>279.25000000000006</v>
      </c>
      <c r="E101" s="232">
        <v>275.90000000000009</v>
      </c>
      <c r="F101" s="232">
        <v>270.75000000000006</v>
      </c>
      <c r="G101" s="232">
        <v>267.40000000000009</v>
      </c>
      <c r="H101" s="232">
        <v>284.40000000000009</v>
      </c>
      <c r="I101" s="232">
        <v>287.75000000000011</v>
      </c>
      <c r="J101" s="232">
        <v>292.90000000000009</v>
      </c>
      <c r="K101" s="231">
        <v>282.60000000000002</v>
      </c>
      <c r="L101" s="231">
        <v>274.10000000000002</v>
      </c>
      <c r="M101" s="231">
        <v>156.84110999999999</v>
      </c>
      <c r="N101" s="1"/>
      <c r="O101" s="1"/>
    </row>
    <row r="102" spans="1:15" ht="12.75" customHeight="1">
      <c r="A102" s="30">
        <v>92</v>
      </c>
      <c r="B102" s="217" t="s">
        <v>318</v>
      </c>
      <c r="C102" s="231">
        <v>592.5</v>
      </c>
      <c r="D102" s="232">
        <v>589.16666666666663</v>
      </c>
      <c r="E102" s="232">
        <v>578.33333333333326</v>
      </c>
      <c r="F102" s="232">
        <v>564.16666666666663</v>
      </c>
      <c r="G102" s="232">
        <v>553.33333333333326</v>
      </c>
      <c r="H102" s="232">
        <v>603.33333333333326</v>
      </c>
      <c r="I102" s="232">
        <v>614.16666666666652</v>
      </c>
      <c r="J102" s="232">
        <v>628.33333333333326</v>
      </c>
      <c r="K102" s="231">
        <v>600</v>
      </c>
      <c r="L102" s="231">
        <v>575</v>
      </c>
      <c r="M102" s="231">
        <v>1.5685500000000001</v>
      </c>
      <c r="N102" s="1"/>
      <c r="O102" s="1"/>
    </row>
    <row r="103" spans="1:15" ht="12.75" customHeight="1">
      <c r="A103" s="30">
        <v>93</v>
      </c>
      <c r="B103" s="217" t="s">
        <v>319</v>
      </c>
      <c r="C103" s="231">
        <v>601.54999999999995</v>
      </c>
      <c r="D103" s="232">
        <v>596.51666666666665</v>
      </c>
      <c r="E103" s="232">
        <v>576.0333333333333</v>
      </c>
      <c r="F103" s="232">
        <v>550.51666666666665</v>
      </c>
      <c r="G103" s="232">
        <v>530.0333333333333</v>
      </c>
      <c r="H103" s="232">
        <v>622.0333333333333</v>
      </c>
      <c r="I103" s="232">
        <v>642.51666666666665</v>
      </c>
      <c r="J103" s="232">
        <v>668.0333333333333</v>
      </c>
      <c r="K103" s="231">
        <v>617</v>
      </c>
      <c r="L103" s="231">
        <v>571</v>
      </c>
      <c r="M103" s="231">
        <v>0.61463999999999996</v>
      </c>
      <c r="N103" s="1"/>
      <c r="O103" s="1"/>
    </row>
    <row r="104" spans="1:15" ht="12.75" customHeight="1">
      <c r="A104" s="30">
        <v>94</v>
      </c>
      <c r="B104" s="217" t="s">
        <v>320</v>
      </c>
      <c r="C104" s="231">
        <v>964.75</v>
      </c>
      <c r="D104" s="232">
        <v>957.41666666666663</v>
      </c>
      <c r="E104" s="232">
        <v>941.83333333333326</v>
      </c>
      <c r="F104" s="232">
        <v>918.91666666666663</v>
      </c>
      <c r="G104" s="232">
        <v>903.33333333333326</v>
      </c>
      <c r="H104" s="232">
        <v>980.33333333333326</v>
      </c>
      <c r="I104" s="232">
        <v>995.91666666666652</v>
      </c>
      <c r="J104" s="232">
        <v>1018.8333333333333</v>
      </c>
      <c r="K104" s="231">
        <v>973</v>
      </c>
      <c r="L104" s="231">
        <v>934.5</v>
      </c>
      <c r="M104" s="231">
        <v>0.69833000000000001</v>
      </c>
      <c r="N104" s="1"/>
      <c r="O104" s="1"/>
    </row>
    <row r="105" spans="1:15" ht="12.75" customHeight="1">
      <c r="A105" s="30">
        <v>95</v>
      </c>
      <c r="B105" s="217" t="s">
        <v>245</v>
      </c>
      <c r="C105" s="231">
        <v>111.25</v>
      </c>
      <c r="D105" s="232">
        <v>111.06666666666666</v>
      </c>
      <c r="E105" s="232">
        <v>109.53333333333333</v>
      </c>
      <c r="F105" s="232">
        <v>107.81666666666666</v>
      </c>
      <c r="G105" s="232">
        <v>106.28333333333333</v>
      </c>
      <c r="H105" s="232">
        <v>112.78333333333333</v>
      </c>
      <c r="I105" s="232">
        <v>114.31666666666666</v>
      </c>
      <c r="J105" s="232">
        <v>116.03333333333333</v>
      </c>
      <c r="K105" s="231">
        <v>112.6</v>
      </c>
      <c r="L105" s="231">
        <v>109.35</v>
      </c>
      <c r="M105" s="231">
        <v>6.3995100000000003</v>
      </c>
      <c r="N105" s="1"/>
      <c r="O105" s="1"/>
    </row>
    <row r="106" spans="1:15" ht="12.75" customHeight="1">
      <c r="A106" s="30">
        <v>96</v>
      </c>
      <c r="B106" s="217" t="s">
        <v>321</v>
      </c>
      <c r="C106" s="231">
        <v>1440</v>
      </c>
      <c r="D106" s="232">
        <v>1421.6833333333334</v>
      </c>
      <c r="E106" s="232">
        <v>1395.3666666666668</v>
      </c>
      <c r="F106" s="232">
        <v>1350.7333333333333</v>
      </c>
      <c r="G106" s="232">
        <v>1324.4166666666667</v>
      </c>
      <c r="H106" s="232">
        <v>1466.3166666666668</v>
      </c>
      <c r="I106" s="232">
        <v>1492.6333333333334</v>
      </c>
      <c r="J106" s="232">
        <v>1537.2666666666669</v>
      </c>
      <c r="K106" s="231">
        <v>1448</v>
      </c>
      <c r="L106" s="231">
        <v>1377.05</v>
      </c>
      <c r="M106" s="231">
        <v>0.84011000000000002</v>
      </c>
      <c r="N106" s="1"/>
      <c r="O106" s="1"/>
    </row>
    <row r="107" spans="1:15" ht="12.75" customHeight="1">
      <c r="A107" s="30">
        <v>97</v>
      </c>
      <c r="B107" s="217" t="s">
        <v>322</v>
      </c>
      <c r="C107" s="231">
        <v>24.25</v>
      </c>
      <c r="D107" s="232">
        <v>23.7</v>
      </c>
      <c r="E107" s="232">
        <v>22.95</v>
      </c>
      <c r="F107" s="232">
        <v>21.65</v>
      </c>
      <c r="G107" s="232">
        <v>20.9</v>
      </c>
      <c r="H107" s="232">
        <v>25</v>
      </c>
      <c r="I107" s="232">
        <v>25.75</v>
      </c>
      <c r="J107" s="232">
        <v>27.05</v>
      </c>
      <c r="K107" s="231">
        <v>24.45</v>
      </c>
      <c r="L107" s="231">
        <v>22.4</v>
      </c>
      <c r="M107" s="231">
        <v>102.01188999999999</v>
      </c>
      <c r="N107" s="1"/>
      <c r="O107" s="1"/>
    </row>
    <row r="108" spans="1:15" ht="12.75" customHeight="1">
      <c r="A108" s="30">
        <v>98</v>
      </c>
      <c r="B108" s="217" t="s">
        <v>323</v>
      </c>
      <c r="C108" s="231">
        <v>891.1</v>
      </c>
      <c r="D108" s="232">
        <v>896.01666666666677</v>
      </c>
      <c r="E108" s="232">
        <v>882.08333333333348</v>
      </c>
      <c r="F108" s="232">
        <v>873.06666666666672</v>
      </c>
      <c r="G108" s="232">
        <v>859.13333333333344</v>
      </c>
      <c r="H108" s="232">
        <v>905.03333333333353</v>
      </c>
      <c r="I108" s="232">
        <v>918.9666666666667</v>
      </c>
      <c r="J108" s="232">
        <v>927.98333333333358</v>
      </c>
      <c r="K108" s="231">
        <v>909.95</v>
      </c>
      <c r="L108" s="231">
        <v>887</v>
      </c>
      <c r="M108" s="231">
        <v>4.8388299999999997</v>
      </c>
      <c r="N108" s="1"/>
      <c r="O108" s="1"/>
    </row>
    <row r="109" spans="1:15" ht="12.75" customHeight="1">
      <c r="A109" s="30">
        <v>99</v>
      </c>
      <c r="B109" s="217" t="s">
        <v>324</v>
      </c>
      <c r="C109" s="231">
        <v>456.7</v>
      </c>
      <c r="D109" s="232">
        <v>451.36666666666662</v>
      </c>
      <c r="E109" s="232">
        <v>441.33333333333326</v>
      </c>
      <c r="F109" s="232">
        <v>425.96666666666664</v>
      </c>
      <c r="G109" s="232">
        <v>415.93333333333328</v>
      </c>
      <c r="H109" s="232">
        <v>466.73333333333323</v>
      </c>
      <c r="I109" s="232">
        <v>476.76666666666665</v>
      </c>
      <c r="J109" s="232">
        <v>492.13333333333321</v>
      </c>
      <c r="K109" s="231">
        <v>461.4</v>
      </c>
      <c r="L109" s="231">
        <v>436</v>
      </c>
      <c r="M109" s="231">
        <v>1.5090300000000001</v>
      </c>
      <c r="N109" s="1"/>
      <c r="O109" s="1"/>
    </row>
    <row r="110" spans="1:15" ht="12.75" customHeight="1">
      <c r="A110" s="30">
        <v>100</v>
      </c>
      <c r="B110" s="217" t="s">
        <v>325</v>
      </c>
      <c r="C110" s="231">
        <v>645.5</v>
      </c>
      <c r="D110" s="232">
        <v>641.18333333333328</v>
      </c>
      <c r="E110" s="232">
        <v>625.31666666666661</v>
      </c>
      <c r="F110" s="232">
        <v>605.13333333333333</v>
      </c>
      <c r="G110" s="232">
        <v>589.26666666666665</v>
      </c>
      <c r="H110" s="232">
        <v>661.36666666666656</v>
      </c>
      <c r="I110" s="232">
        <v>677.23333333333312</v>
      </c>
      <c r="J110" s="232">
        <v>697.41666666666652</v>
      </c>
      <c r="K110" s="231">
        <v>657.05</v>
      </c>
      <c r="L110" s="231">
        <v>621</v>
      </c>
      <c r="M110" s="231">
        <v>2.1867299999999998</v>
      </c>
      <c r="N110" s="1"/>
      <c r="O110" s="1"/>
    </row>
    <row r="111" spans="1:15" ht="12.75" customHeight="1">
      <c r="A111" s="30">
        <v>101</v>
      </c>
      <c r="B111" s="217" t="s">
        <v>326</v>
      </c>
      <c r="C111" s="231">
        <v>6463.7</v>
      </c>
      <c r="D111" s="232">
        <v>6443.5</v>
      </c>
      <c r="E111" s="232">
        <v>6257</v>
      </c>
      <c r="F111" s="232">
        <v>6050.3</v>
      </c>
      <c r="G111" s="232">
        <v>5863.8</v>
      </c>
      <c r="H111" s="232">
        <v>6650.2</v>
      </c>
      <c r="I111" s="232">
        <v>6836.7</v>
      </c>
      <c r="J111" s="232">
        <v>7043.4</v>
      </c>
      <c r="K111" s="231">
        <v>6630</v>
      </c>
      <c r="L111" s="231">
        <v>6236.8</v>
      </c>
      <c r="M111" s="231">
        <v>0.40151999999999999</v>
      </c>
      <c r="N111" s="1"/>
      <c r="O111" s="1"/>
    </row>
    <row r="112" spans="1:15" ht="12.75" customHeight="1">
      <c r="A112" s="30">
        <v>102</v>
      </c>
      <c r="B112" s="217" t="s">
        <v>327</v>
      </c>
      <c r="C112" s="231">
        <v>359.55</v>
      </c>
      <c r="D112" s="232">
        <v>359.8</v>
      </c>
      <c r="E112" s="232">
        <v>356.90000000000003</v>
      </c>
      <c r="F112" s="232">
        <v>354.25</v>
      </c>
      <c r="G112" s="232">
        <v>351.35</v>
      </c>
      <c r="H112" s="232">
        <v>362.45000000000005</v>
      </c>
      <c r="I112" s="232">
        <v>365.35</v>
      </c>
      <c r="J112" s="232">
        <v>368.00000000000006</v>
      </c>
      <c r="K112" s="231">
        <v>362.7</v>
      </c>
      <c r="L112" s="231">
        <v>357.15</v>
      </c>
      <c r="M112" s="231">
        <v>1.9038900000000001</v>
      </c>
      <c r="N112" s="1"/>
      <c r="O112" s="1"/>
    </row>
    <row r="113" spans="1:15" ht="12.75" customHeight="1">
      <c r="A113" s="30">
        <v>103</v>
      </c>
      <c r="B113" s="217" t="s">
        <v>328</v>
      </c>
      <c r="C113" s="231">
        <v>259.10000000000002</v>
      </c>
      <c r="D113" s="232">
        <v>255.70000000000002</v>
      </c>
      <c r="E113" s="232">
        <v>251.8</v>
      </c>
      <c r="F113" s="232">
        <v>244.5</v>
      </c>
      <c r="G113" s="232">
        <v>240.6</v>
      </c>
      <c r="H113" s="232">
        <v>263</v>
      </c>
      <c r="I113" s="232">
        <v>266.90000000000009</v>
      </c>
      <c r="J113" s="232">
        <v>274.20000000000005</v>
      </c>
      <c r="K113" s="231">
        <v>259.60000000000002</v>
      </c>
      <c r="L113" s="231">
        <v>248.4</v>
      </c>
      <c r="M113" s="231">
        <v>13.03833</v>
      </c>
      <c r="N113" s="1"/>
      <c r="O113" s="1"/>
    </row>
    <row r="114" spans="1:15" ht="12.75" customHeight="1">
      <c r="A114" s="30">
        <v>104</v>
      </c>
      <c r="B114" s="217" t="s">
        <v>812</v>
      </c>
      <c r="C114" s="231">
        <v>345.25</v>
      </c>
      <c r="D114" s="232">
        <v>347.91666666666669</v>
      </c>
      <c r="E114" s="232">
        <v>340.33333333333337</v>
      </c>
      <c r="F114" s="232">
        <v>335.41666666666669</v>
      </c>
      <c r="G114" s="232">
        <v>327.83333333333337</v>
      </c>
      <c r="H114" s="232">
        <v>352.83333333333337</v>
      </c>
      <c r="I114" s="232">
        <v>360.41666666666674</v>
      </c>
      <c r="J114" s="232">
        <v>365.33333333333337</v>
      </c>
      <c r="K114" s="231">
        <v>355.5</v>
      </c>
      <c r="L114" s="231">
        <v>343</v>
      </c>
      <c r="M114" s="231">
        <v>1.6914899999999999</v>
      </c>
      <c r="N114" s="1"/>
      <c r="O114" s="1"/>
    </row>
    <row r="115" spans="1:15" ht="12.75" customHeight="1">
      <c r="A115" s="30">
        <v>105</v>
      </c>
      <c r="B115" s="217" t="s">
        <v>329</v>
      </c>
      <c r="C115" s="231">
        <v>523.65</v>
      </c>
      <c r="D115" s="232">
        <v>524.43333333333328</v>
      </c>
      <c r="E115" s="232">
        <v>519.21666666666658</v>
      </c>
      <c r="F115" s="232">
        <v>514.7833333333333</v>
      </c>
      <c r="G115" s="232">
        <v>509.56666666666661</v>
      </c>
      <c r="H115" s="232">
        <v>528.86666666666656</v>
      </c>
      <c r="I115" s="232">
        <v>534.08333333333326</v>
      </c>
      <c r="J115" s="232">
        <v>538.51666666666654</v>
      </c>
      <c r="K115" s="231">
        <v>529.65</v>
      </c>
      <c r="L115" s="231">
        <v>520</v>
      </c>
      <c r="M115" s="231">
        <v>5.53139</v>
      </c>
      <c r="N115" s="1"/>
      <c r="O115" s="1"/>
    </row>
    <row r="116" spans="1:15" ht="12.75" customHeight="1">
      <c r="A116" s="30">
        <v>106</v>
      </c>
      <c r="B116" s="217" t="s">
        <v>83</v>
      </c>
      <c r="C116" s="231">
        <v>747.85</v>
      </c>
      <c r="D116" s="232">
        <v>743.35</v>
      </c>
      <c r="E116" s="232">
        <v>735.2</v>
      </c>
      <c r="F116" s="232">
        <v>722.55000000000007</v>
      </c>
      <c r="G116" s="232">
        <v>714.40000000000009</v>
      </c>
      <c r="H116" s="232">
        <v>756</v>
      </c>
      <c r="I116" s="232">
        <v>764.14999999999986</v>
      </c>
      <c r="J116" s="232">
        <v>776.8</v>
      </c>
      <c r="K116" s="231">
        <v>751.5</v>
      </c>
      <c r="L116" s="231">
        <v>730.7</v>
      </c>
      <c r="M116" s="231">
        <v>11.438610000000001</v>
      </c>
      <c r="N116" s="1"/>
      <c r="O116" s="1"/>
    </row>
    <row r="117" spans="1:15" ht="12.75" customHeight="1">
      <c r="A117" s="30">
        <v>107</v>
      </c>
      <c r="B117" s="217" t="s">
        <v>84</v>
      </c>
      <c r="C117" s="231">
        <v>887.7</v>
      </c>
      <c r="D117" s="232">
        <v>889.88333333333333</v>
      </c>
      <c r="E117" s="232">
        <v>883.16666666666663</v>
      </c>
      <c r="F117" s="232">
        <v>878.63333333333333</v>
      </c>
      <c r="G117" s="232">
        <v>871.91666666666663</v>
      </c>
      <c r="H117" s="232">
        <v>894.41666666666663</v>
      </c>
      <c r="I117" s="232">
        <v>901.13333333333333</v>
      </c>
      <c r="J117" s="232">
        <v>905.66666666666663</v>
      </c>
      <c r="K117" s="231">
        <v>896.6</v>
      </c>
      <c r="L117" s="231">
        <v>885.35</v>
      </c>
      <c r="M117" s="231">
        <v>30.496880000000001</v>
      </c>
      <c r="N117" s="1"/>
      <c r="O117" s="1"/>
    </row>
    <row r="118" spans="1:15" ht="12.75" customHeight="1">
      <c r="A118" s="30">
        <v>108</v>
      </c>
      <c r="B118" s="217" t="s">
        <v>91</v>
      </c>
      <c r="C118" s="231">
        <v>122.5</v>
      </c>
      <c r="D118" s="232">
        <v>121.98333333333333</v>
      </c>
      <c r="E118" s="232">
        <v>120.86666666666667</v>
      </c>
      <c r="F118" s="232">
        <v>119.23333333333333</v>
      </c>
      <c r="G118" s="232">
        <v>118.11666666666667</v>
      </c>
      <c r="H118" s="232">
        <v>123.61666666666667</v>
      </c>
      <c r="I118" s="232">
        <v>124.73333333333332</v>
      </c>
      <c r="J118" s="232">
        <v>126.36666666666667</v>
      </c>
      <c r="K118" s="231">
        <v>123.1</v>
      </c>
      <c r="L118" s="231">
        <v>120.35</v>
      </c>
      <c r="M118" s="231">
        <v>38.76153</v>
      </c>
      <c r="N118" s="1"/>
      <c r="O118" s="1"/>
    </row>
    <row r="119" spans="1:15" ht="12.75" customHeight="1">
      <c r="A119" s="30">
        <v>109</v>
      </c>
      <c r="B119" s="217" t="s">
        <v>802</v>
      </c>
      <c r="C119" s="231">
        <v>1238.8</v>
      </c>
      <c r="D119" s="232">
        <v>1249.25</v>
      </c>
      <c r="E119" s="232">
        <v>1224.55</v>
      </c>
      <c r="F119" s="232">
        <v>1210.3</v>
      </c>
      <c r="G119" s="232">
        <v>1185.5999999999999</v>
      </c>
      <c r="H119" s="232">
        <v>1263.5</v>
      </c>
      <c r="I119" s="232">
        <v>1288.1999999999998</v>
      </c>
      <c r="J119" s="232">
        <v>1302.45</v>
      </c>
      <c r="K119" s="231">
        <v>1273.95</v>
      </c>
      <c r="L119" s="231">
        <v>1235</v>
      </c>
      <c r="M119" s="231">
        <v>0.90964999999999996</v>
      </c>
      <c r="N119" s="1"/>
      <c r="O119" s="1"/>
    </row>
    <row r="120" spans="1:15" ht="12.75" customHeight="1">
      <c r="A120" s="30">
        <v>110</v>
      </c>
      <c r="B120" s="217" t="s">
        <v>85</v>
      </c>
      <c r="C120" s="231">
        <v>212.95</v>
      </c>
      <c r="D120" s="232">
        <v>212.08333333333334</v>
      </c>
      <c r="E120" s="232">
        <v>209.26666666666668</v>
      </c>
      <c r="F120" s="232">
        <v>205.58333333333334</v>
      </c>
      <c r="G120" s="232">
        <v>202.76666666666668</v>
      </c>
      <c r="H120" s="232">
        <v>215.76666666666668</v>
      </c>
      <c r="I120" s="232">
        <v>218.58333333333334</v>
      </c>
      <c r="J120" s="232">
        <v>222.26666666666668</v>
      </c>
      <c r="K120" s="231">
        <v>214.9</v>
      </c>
      <c r="L120" s="231">
        <v>208.4</v>
      </c>
      <c r="M120" s="231">
        <v>167.34165999999999</v>
      </c>
      <c r="N120" s="1"/>
      <c r="O120" s="1"/>
    </row>
    <row r="121" spans="1:15" ht="12.75" customHeight="1">
      <c r="A121" s="30">
        <v>111</v>
      </c>
      <c r="B121" s="217" t="s">
        <v>330</v>
      </c>
      <c r="C121" s="231">
        <v>459</v>
      </c>
      <c r="D121" s="232">
        <v>450.5333333333333</v>
      </c>
      <c r="E121" s="232">
        <v>427.06666666666661</v>
      </c>
      <c r="F121" s="232">
        <v>395.13333333333333</v>
      </c>
      <c r="G121" s="232">
        <v>371.66666666666663</v>
      </c>
      <c r="H121" s="232">
        <v>482.46666666666658</v>
      </c>
      <c r="I121" s="232">
        <v>505.93333333333328</v>
      </c>
      <c r="J121" s="232">
        <v>537.86666666666656</v>
      </c>
      <c r="K121" s="231">
        <v>474</v>
      </c>
      <c r="L121" s="231">
        <v>418.6</v>
      </c>
      <c r="M121" s="231">
        <v>15.85774</v>
      </c>
      <c r="N121" s="1"/>
      <c r="O121" s="1"/>
    </row>
    <row r="122" spans="1:15" ht="12.75" customHeight="1">
      <c r="A122" s="30">
        <v>112</v>
      </c>
      <c r="B122" s="217" t="s">
        <v>87</v>
      </c>
      <c r="C122" s="231">
        <v>3660.35</v>
      </c>
      <c r="D122" s="232">
        <v>3633.0333333333333</v>
      </c>
      <c r="E122" s="232">
        <v>3592.0666666666666</v>
      </c>
      <c r="F122" s="232">
        <v>3523.7833333333333</v>
      </c>
      <c r="G122" s="232">
        <v>3482.8166666666666</v>
      </c>
      <c r="H122" s="232">
        <v>3701.3166666666666</v>
      </c>
      <c r="I122" s="232">
        <v>3742.2833333333328</v>
      </c>
      <c r="J122" s="232">
        <v>3810.5666666666666</v>
      </c>
      <c r="K122" s="231">
        <v>3674</v>
      </c>
      <c r="L122" s="231">
        <v>3564.75</v>
      </c>
      <c r="M122" s="231">
        <v>3.4881899999999999</v>
      </c>
      <c r="N122" s="1"/>
      <c r="O122" s="1"/>
    </row>
    <row r="123" spans="1:15" ht="12.75" customHeight="1">
      <c r="A123" s="30">
        <v>113</v>
      </c>
      <c r="B123" s="217" t="s">
        <v>88</v>
      </c>
      <c r="C123" s="231">
        <v>1495.45</v>
      </c>
      <c r="D123" s="232">
        <v>1499.6333333333332</v>
      </c>
      <c r="E123" s="232">
        <v>1485.9166666666665</v>
      </c>
      <c r="F123" s="232">
        <v>1476.3833333333332</v>
      </c>
      <c r="G123" s="232">
        <v>1462.6666666666665</v>
      </c>
      <c r="H123" s="232">
        <v>1509.1666666666665</v>
      </c>
      <c r="I123" s="232">
        <v>1522.8833333333332</v>
      </c>
      <c r="J123" s="232">
        <v>1532.4166666666665</v>
      </c>
      <c r="K123" s="231">
        <v>1513.35</v>
      </c>
      <c r="L123" s="231">
        <v>1490.1</v>
      </c>
      <c r="M123" s="231">
        <v>2.57945</v>
      </c>
      <c r="N123" s="1"/>
      <c r="O123" s="1"/>
    </row>
    <row r="124" spans="1:15" ht="12.75" customHeight="1">
      <c r="A124" s="30">
        <v>114</v>
      </c>
      <c r="B124" s="217" t="s">
        <v>331</v>
      </c>
      <c r="C124" s="231">
        <v>2017.4</v>
      </c>
      <c r="D124" s="232">
        <v>2025.1166666666668</v>
      </c>
      <c r="E124" s="232">
        <v>2002.3333333333335</v>
      </c>
      <c r="F124" s="232">
        <v>1987.2666666666667</v>
      </c>
      <c r="G124" s="232">
        <v>1964.4833333333333</v>
      </c>
      <c r="H124" s="232">
        <v>2040.1833333333336</v>
      </c>
      <c r="I124" s="232">
        <v>2062.9666666666672</v>
      </c>
      <c r="J124" s="232">
        <v>2078.0333333333338</v>
      </c>
      <c r="K124" s="231">
        <v>2047.9</v>
      </c>
      <c r="L124" s="231">
        <v>2010.05</v>
      </c>
      <c r="M124" s="231">
        <v>0.62568999999999997</v>
      </c>
      <c r="N124" s="1"/>
      <c r="O124" s="1"/>
    </row>
    <row r="125" spans="1:15" ht="12.75" customHeight="1">
      <c r="A125" s="30">
        <v>115</v>
      </c>
      <c r="B125" s="217" t="s">
        <v>89</v>
      </c>
      <c r="C125" s="231">
        <v>569.70000000000005</v>
      </c>
      <c r="D125" s="232">
        <v>565.73333333333335</v>
      </c>
      <c r="E125" s="232">
        <v>558.9666666666667</v>
      </c>
      <c r="F125" s="232">
        <v>548.23333333333335</v>
      </c>
      <c r="G125" s="232">
        <v>541.4666666666667</v>
      </c>
      <c r="H125" s="232">
        <v>576.4666666666667</v>
      </c>
      <c r="I125" s="232">
        <v>583.23333333333335</v>
      </c>
      <c r="J125" s="232">
        <v>593.9666666666667</v>
      </c>
      <c r="K125" s="231">
        <v>572.5</v>
      </c>
      <c r="L125" s="231">
        <v>555</v>
      </c>
      <c r="M125" s="231">
        <v>13.099349999999999</v>
      </c>
      <c r="N125" s="1"/>
      <c r="O125" s="1"/>
    </row>
    <row r="126" spans="1:15" ht="12.75" customHeight="1">
      <c r="A126" s="30">
        <v>116</v>
      </c>
      <c r="B126" s="217" t="s">
        <v>90</v>
      </c>
      <c r="C126" s="231">
        <v>857.65</v>
      </c>
      <c r="D126" s="232">
        <v>858.04999999999984</v>
      </c>
      <c r="E126" s="232">
        <v>848.14999999999964</v>
      </c>
      <c r="F126" s="232">
        <v>838.64999999999975</v>
      </c>
      <c r="G126" s="232">
        <v>828.74999999999955</v>
      </c>
      <c r="H126" s="232">
        <v>867.54999999999973</v>
      </c>
      <c r="I126" s="232">
        <v>877.45</v>
      </c>
      <c r="J126" s="232">
        <v>886.94999999999982</v>
      </c>
      <c r="K126" s="231">
        <v>867.95</v>
      </c>
      <c r="L126" s="231">
        <v>848.55</v>
      </c>
      <c r="M126" s="231">
        <v>3.5195400000000001</v>
      </c>
      <c r="N126" s="1"/>
      <c r="O126" s="1"/>
    </row>
    <row r="127" spans="1:15" ht="12.75" customHeight="1">
      <c r="A127" s="30">
        <v>117</v>
      </c>
      <c r="B127" s="217" t="s">
        <v>332</v>
      </c>
      <c r="C127" s="231">
        <v>891.5</v>
      </c>
      <c r="D127" s="232">
        <v>895.46666666666658</v>
      </c>
      <c r="E127" s="232">
        <v>884.08333333333314</v>
      </c>
      <c r="F127" s="232">
        <v>876.66666666666652</v>
      </c>
      <c r="G127" s="232">
        <v>865.28333333333308</v>
      </c>
      <c r="H127" s="232">
        <v>902.88333333333321</v>
      </c>
      <c r="I127" s="232">
        <v>914.26666666666665</v>
      </c>
      <c r="J127" s="232">
        <v>921.68333333333328</v>
      </c>
      <c r="K127" s="231">
        <v>906.85</v>
      </c>
      <c r="L127" s="231">
        <v>888.05</v>
      </c>
      <c r="M127" s="231">
        <v>0.98287000000000002</v>
      </c>
      <c r="N127" s="1"/>
      <c r="O127" s="1"/>
    </row>
    <row r="128" spans="1:15" ht="12.75" customHeight="1">
      <c r="A128" s="30">
        <v>118</v>
      </c>
      <c r="B128" s="217" t="s">
        <v>246</v>
      </c>
      <c r="C128" s="231">
        <v>292.3</v>
      </c>
      <c r="D128" s="232">
        <v>293.18333333333334</v>
      </c>
      <c r="E128" s="232">
        <v>289.26666666666665</v>
      </c>
      <c r="F128" s="232">
        <v>286.23333333333329</v>
      </c>
      <c r="G128" s="232">
        <v>282.31666666666661</v>
      </c>
      <c r="H128" s="232">
        <v>296.2166666666667</v>
      </c>
      <c r="I128" s="232">
        <v>300.13333333333333</v>
      </c>
      <c r="J128" s="232">
        <v>303.16666666666674</v>
      </c>
      <c r="K128" s="231">
        <v>297.10000000000002</v>
      </c>
      <c r="L128" s="231">
        <v>290.14999999999998</v>
      </c>
      <c r="M128" s="231">
        <v>8.2247400000000006</v>
      </c>
      <c r="N128" s="1"/>
      <c r="O128" s="1"/>
    </row>
    <row r="129" spans="1:15" ht="12.75" customHeight="1">
      <c r="A129" s="30">
        <v>119</v>
      </c>
      <c r="B129" s="217" t="s">
        <v>92</v>
      </c>
      <c r="C129" s="231">
        <v>1639.85</v>
      </c>
      <c r="D129" s="232">
        <v>1632.1333333333332</v>
      </c>
      <c r="E129" s="232">
        <v>1617.2666666666664</v>
      </c>
      <c r="F129" s="232">
        <v>1594.6833333333332</v>
      </c>
      <c r="G129" s="232">
        <v>1579.8166666666664</v>
      </c>
      <c r="H129" s="232">
        <v>1654.7166666666665</v>
      </c>
      <c r="I129" s="232">
        <v>1669.5833333333333</v>
      </c>
      <c r="J129" s="232">
        <v>1692.1666666666665</v>
      </c>
      <c r="K129" s="231">
        <v>1647</v>
      </c>
      <c r="L129" s="231">
        <v>1609.55</v>
      </c>
      <c r="M129" s="231">
        <v>4.9356400000000002</v>
      </c>
      <c r="N129" s="1"/>
      <c r="O129" s="1"/>
    </row>
    <row r="130" spans="1:15" ht="12.75" customHeight="1">
      <c r="A130" s="30">
        <v>120</v>
      </c>
      <c r="B130" s="217" t="s">
        <v>333</v>
      </c>
      <c r="C130" s="231">
        <v>985.55</v>
      </c>
      <c r="D130" s="232">
        <v>979.69999999999993</v>
      </c>
      <c r="E130" s="232">
        <v>965.34999999999991</v>
      </c>
      <c r="F130" s="232">
        <v>945.15</v>
      </c>
      <c r="G130" s="232">
        <v>930.8</v>
      </c>
      <c r="H130" s="232">
        <v>999.89999999999986</v>
      </c>
      <c r="I130" s="232">
        <v>1014.25</v>
      </c>
      <c r="J130" s="232">
        <v>1034.4499999999998</v>
      </c>
      <c r="K130" s="231">
        <v>994.05</v>
      </c>
      <c r="L130" s="231">
        <v>959.5</v>
      </c>
      <c r="M130" s="231">
        <v>3.05111</v>
      </c>
      <c r="N130" s="1"/>
      <c r="O130" s="1"/>
    </row>
    <row r="131" spans="1:15" ht="12.75" customHeight="1">
      <c r="A131" s="30">
        <v>121</v>
      </c>
      <c r="B131" s="217" t="s">
        <v>335</v>
      </c>
      <c r="C131" s="231">
        <v>751.35</v>
      </c>
      <c r="D131" s="232">
        <v>747.35</v>
      </c>
      <c r="E131" s="232">
        <v>734.2</v>
      </c>
      <c r="F131" s="232">
        <v>717.05000000000007</v>
      </c>
      <c r="G131" s="232">
        <v>703.90000000000009</v>
      </c>
      <c r="H131" s="232">
        <v>764.5</v>
      </c>
      <c r="I131" s="232">
        <v>777.64999999999986</v>
      </c>
      <c r="J131" s="232">
        <v>794.8</v>
      </c>
      <c r="K131" s="231">
        <v>760.5</v>
      </c>
      <c r="L131" s="231">
        <v>730.2</v>
      </c>
      <c r="M131" s="231">
        <v>0.72631000000000001</v>
      </c>
      <c r="N131" s="1"/>
      <c r="O131" s="1"/>
    </row>
    <row r="132" spans="1:15" ht="12.75" customHeight="1">
      <c r="A132" s="30">
        <v>122</v>
      </c>
      <c r="B132" s="217" t="s">
        <v>97</v>
      </c>
      <c r="C132" s="231">
        <v>352.55</v>
      </c>
      <c r="D132" s="232">
        <v>351.01666666666665</v>
      </c>
      <c r="E132" s="232">
        <v>348.0333333333333</v>
      </c>
      <c r="F132" s="232">
        <v>343.51666666666665</v>
      </c>
      <c r="G132" s="232">
        <v>340.5333333333333</v>
      </c>
      <c r="H132" s="232">
        <v>355.5333333333333</v>
      </c>
      <c r="I132" s="232">
        <v>358.51666666666665</v>
      </c>
      <c r="J132" s="232">
        <v>363.0333333333333</v>
      </c>
      <c r="K132" s="231">
        <v>354</v>
      </c>
      <c r="L132" s="231">
        <v>346.5</v>
      </c>
      <c r="M132" s="231">
        <v>26.242799999999999</v>
      </c>
      <c r="N132" s="1"/>
      <c r="O132" s="1"/>
    </row>
    <row r="133" spans="1:15" ht="12.75" customHeight="1">
      <c r="A133" s="30">
        <v>123</v>
      </c>
      <c r="B133" s="217" t="s">
        <v>93</v>
      </c>
      <c r="C133" s="231">
        <v>535.65</v>
      </c>
      <c r="D133" s="232">
        <v>534.11666666666667</v>
      </c>
      <c r="E133" s="232">
        <v>530.73333333333335</v>
      </c>
      <c r="F133" s="232">
        <v>525.81666666666672</v>
      </c>
      <c r="G133" s="232">
        <v>522.43333333333339</v>
      </c>
      <c r="H133" s="232">
        <v>539.0333333333333</v>
      </c>
      <c r="I133" s="232">
        <v>542.41666666666674</v>
      </c>
      <c r="J133" s="232">
        <v>547.33333333333326</v>
      </c>
      <c r="K133" s="231">
        <v>537.5</v>
      </c>
      <c r="L133" s="231">
        <v>529.20000000000005</v>
      </c>
      <c r="M133" s="231">
        <v>18.048190000000002</v>
      </c>
      <c r="N133" s="1"/>
      <c r="O133" s="1"/>
    </row>
    <row r="134" spans="1:15" ht="12.75" customHeight="1">
      <c r="A134" s="30">
        <v>124</v>
      </c>
      <c r="B134" s="217" t="s">
        <v>247</v>
      </c>
      <c r="C134" s="231">
        <v>1928.75</v>
      </c>
      <c r="D134" s="232">
        <v>1903.2166666666665</v>
      </c>
      <c r="E134" s="232">
        <v>1869.9833333333329</v>
      </c>
      <c r="F134" s="232">
        <v>1811.2166666666665</v>
      </c>
      <c r="G134" s="232">
        <v>1777.9833333333329</v>
      </c>
      <c r="H134" s="232">
        <v>1961.9833333333329</v>
      </c>
      <c r="I134" s="232">
        <v>1995.2166666666665</v>
      </c>
      <c r="J134" s="232">
        <v>2053.9833333333327</v>
      </c>
      <c r="K134" s="231">
        <v>1936.45</v>
      </c>
      <c r="L134" s="231">
        <v>1844.45</v>
      </c>
      <c r="M134" s="231">
        <v>4.7901100000000003</v>
      </c>
      <c r="N134" s="1"/>
      <c r="O134" s="1"/>
    </row>
    <row r="135" spans="1:15" ht="12.75" customHeight="1">
      <c r="A135" s="30">
        <v>125</v>
      </c>
      <c r="B135" s="217" t="s">
        <v>850</v>
      </c>
      <c r="C135" s="231">
        <v>539.95000000000005</v>
      </c>
      <c r="D135" s="232">
        <v>537.18333333333339</v>
      </c>
      <c r="E135" s="232">
        <v>529.36666666666679</v>
      </c>
      <c r="F135" s="232">
        <v>518.78333333333342</v>
      </c>
      <c r="G135" s="232">
        <v>510.96666666666681</v>
      </c>
      <c r="H135" s="232">
        <v>547.76666666666677</v>
      </c>
      <c r="I135" s="232">
        <v>555.58333333333337</v>
      </c>
      <c r="J135" s="232">
        <v>566.16666666666674</v>
      </c>
      <c r="K135" s="231">
        <v>545</v>
      </c>
      <c r="L135" s="231">
        <v>526.6</v>
      </c>
      <c r="M135" s="231">
        <v>5.5666399999999996</v>
      </c>
      <c r="N135" s="1"/>
      <c r="O135" s="1"/>
    </row>
    <row r="136" spans="1:15" ht="12.75" customHeight="1">
      <c r="A136" s="30">
        <v>126</v>
      </c>
      <c r="B136" s="217" t="s">
        <v>94</v>
      </c>
      <c r="C136" s="231">
        <v>1801.95</v>
      </c>
      <c r="D136" s="232">
        <v>1803.0333333333335</v>
      </c>
      <c r="E136" s="232">
        <v>1787.0666666666671</v>
      </c>
      <c r="F136" s="232">
        <v>1772.1833333333336</v>
      </c>
      <c r="G136" s="232">
        <v>1756.2166666666672</v>
      </c>
      <c r="H136" s="232">
        <v>1817.916666666667</v>
      </c>
      <c r="I136" s="232">
        <v>1833.8833333333337</v>
      </c>
      <c r="J136" s="232">
        <v>1848.7666666666669</v>
      </c>
      <c r="K136" s="231">
        <v>1819</v>
      </c>
      <c r="L136" s="231">
        <v>1788.15</v>
      </c>
      <c r="M136" s="231">
        <v>3.7593299999999998</v>
      </c>
      <c r="N136" s="1"/>
      <c r="O136" s="1"/>
    </row>
    <row r="137" spans="1:15" ht="12.75" customHeight="1">
      <c r="A137" s="30">
        <v>127</v>
      </c>
      <c r="B137" s="217" t="s">
        <v>843</v>
      </c>
      <c r="C137" s="231">
        <v>326.95</v>
      </c>
      <c r="D137" s="232">
        <v>323.91666666666669</v>
      </c>
      <c r="E137" s="232">
        <v>317.13333333333338</v>
      </c>
      <c r="F137" s="232">
        <v>307.31666666666672</v>
      </c>
      <c r="G137" s="232">
        <v>300.53333333333342</v>
      </c>
      <c r="H137" s="232">
        <v>333.73333333333335</v>
      </c>
      <c r="I137" s="232">
        <v>340.51666666666665</v>
      </c>
      <c r="J137" s="232">
        <v>350.33333333333331</v>
      </c>
      <c r="K137" s="231">
        <v>330.7</v>
      </c>
      <c r="L137" s="231">
        <v>314.10000000000002</v>
      </c>
      <c r="M137" s="231">
        <v>6.9166699999999999</v>
      </c>
      <c r="N137" s="1"/>
      <c r="O137" s="1"/>
    </row>
    <row r="138" spans="1:15" ht="12.75" customHeight="1">
      <c r="A138" s="30">
        <v>128</v>
      </c>
      <c r="B138" s="217" t="s">
        <v>336</v>
      </c>
      <c r="C138" s="231">
        <v>177.75</v>
      </c>
      <c r="D138" s="232">
        <v>176.65</v>
      </c>
      <c r="E138" s="232">
        <v>174.8</v>
      </c>
      <c r="F138" s="232">
        <v>171.85</v>
      </c>
      <c r="G138" s="232">
        <v>170</v>
      </c>
      <c r="H138" s="232">
        <v>179.60000000000002</v>
      </c>
      <c r="I138" s="232">
        <v>181.45</v>
      </c>
      <c r="J138" s="232">
        <v>184.40000000000003</v>
      </c>
      <c r="K138" s="231">
        <v>178.5</v>
      </c>
      <c r="L138" s="231">
        <v>173.7</v>
      </c>
      <c r="M138" s="231">
        <v>23.783429999999999</v>
      </c>
      <c r="N138" s="1"/>
      <c r="O138" s="1"/>
    </row>
    <row r="139" spans="1:15" ht="12.75" customHeight="1">
      <c r="A139" s="30">
        <v>129</v>
      </c>
      <c r="B139" s="217" t="s">
        <v>813</v>
      </c>
      <c r="C139" s="231">
        <v>143.35</v>
      </c>
      <c r="D139" s="232">
        <v>142.16666666666666</v>
      </c>
      <c r="E139" s="232">
        <v>139.43333333333331</v>
      </c>
      <c r="F139" s="232">
        <v>135.51666666666665</v>
      </c>
      <c r="G139" s="232">
        <v>132.7833333333333</v>
      </c>
      <c r="H139" s="232">
        <v>146.08333333333331</v>
      </c>
      <c r="I139" s="232">
        <v>148.81666666666666</v>
      </c>
      <c r="J139" s="232">
        <v>152.73333333333332</v>
      </c>
      <c r="K139" s="231">
        <v>144.9</v>
      </c>
      <c r="L139" s="231">
        <v>138.25</v>
      </c>
      <c r="M139" s="231">
        <v>30.330449999999999</v>
      </c>
      <c r="N139" s="1"/>
      <c r="O139" s="1"/>
    </row>
    <row r="140" spans="1:15" ht="12.75" customHeight="1">
      <c r="A140" s="30">
        <v>130</v>
      </c>
      <c r="B140" s="217" t="s">
        <v>248</v>
      </c>
      <c r="C140" s="231">
        <v>25.6</v>
      </c>
      <c r="D140" s="232">
        <v>25.583333333333332</v>
      </c>
      <c r="E140" s="232">
        <v>24.616666666666664</v>
      </c>
      <c r="F140" s="232">
        <v>23.633333333333333</v>
      </c>
      <c r="G140" s="232">
        <v>22.666666666666664</v>
      </c>
      <c r="H140" s="232">
        <v>26.566666666666663</v>
      </c>
      <c r="I140" s="232">
        <v>27.533333333333331</v>
      </c>
      <c r="J140" s="232">
        <v>28.516666666666662</v>
      </c>
      <c r="K140" s="231">
        <v>26.55</v>
      </c>
      <c r="L140" s="231">
        <v>24.6</v>
      </c>
      <c r="M140" s="231">
        <v>45.151879999999998</v>
      </c>
      <c r="N140" s="1"/>
      <c r="O140" s="1"/>
    </row>
    <row r="141" spans="1:15" ht="12.75" customHeight="1">
      <c r="A141" s="30">
        <v>131</v>
      </c>
      <c r="B141" s="217" t="s">
        <v>337</v>
      </c>
      <c r="C141" s="231">
        <v>168.35</v>
      </c>
      <c r="D141" s="232">
        <v>170.06666666666666</v>
      </c>
      <c r="E141" s="232">
        <v>163.53333333333333</v>
      </c>
      <c r="F141" s="232">
        <v>158.71666666666667</v>
      </c>
      <c r="G141" s="232">
        <v>152.18333333333334</v>
      </c>
      <c r="H141" s="232">
        <v>174.88333333333333</v>
      </c>
      <c r="I141" s="232">
        <v>181.41666666666663</v>
      </c>
      <c r="J141" s="232">
        <v>186.23333333333332</v>
      </c>
      <c r="K141" s="231">
        <v>176.6</v>
      </c>
      <c r="L141" s="231">
        <v>165.25</v>
      </c>
      <c r="M141" s="231">
        <v>33.269889999999997</v>
      </c>
      <c r="N141" s="1"/>
      <c r="O141" s="1"/>
    </row>
    <row r="142" spans="1:15" ht="12.75" customHeight="1">
      <c r="A142" s="30">
        <v>132</v>
      </c>
      <c r="B142" s="217" t="s">
        <v>95</v>
      </c>
      <c r="C142" s="231">
        <v>2820.25</v>
      </c>
      <c r="D142" s="232">
        <v>2817.65</v>
      </c>
      <c r="E142" s="232">
        <v>2795.3</v>
      </c>
      <c r="F142" s="232">
        <v>2770.35</v>
      </c>
      <c r="G142" s="232">
        <v>2748</v>
      </c>
      <c r="H142" s="232">
        <v>2842.6000000000004</v>
      </c>
      <c r="I142" s="232">
        <v>2864.95</v>
      </c>
      <c r="J142" s="232">
        <v>2889.9000000000005</v>
      </c>
      <c r="K142" s="231">
        <v>2840</v>
      </c>
      <c r="L142" s="231">
        <v>2792.7</v>
      </c>
      <c r="M142" s="231">
        <v>3.7052700000000001</v>
      </c>
      <c r="N142" s="1"/>
      <c r="O142" s="1"/>
    </row>
    <row r="143" spans="1:15" ht="12.75" customHeight="1">
      <c r="A143" s="30">
        <v>133</v>
      </c>
      <c r="B143" s="217" t="s">
        <v>249</v>
      </c>
      <c r="C143" s="231">
        <v>2793.55</v>
      </c>
      <c r="D143" s="232">
        <v>2803.8833333333332</v>
      </c>
      <c r="E143" s="232">
        <v>2749.7666666666664</v>
      </c>
      <c r="F143" s="232">
        <v>2705.9833333333331</v>
      </c>
      <c r="G143" s="232">
        <v>2651.8666666666663</v>
      </c>
      <c r="H143" s="232">
        <v>2847.6666666666665</v>
      </c>
      <c r="I143" s="232">
        <v>2901.7833333333333</v>
      </c>
      <c r="J143" s="232">
        <v>2945.5666666666666</v>
      </c>
      <c r="K143" s="231">
        <v>2858</v>
      </c>
      <c r="L143" s="231">
        <v>2760.1</v>
      </c>
      <c r="M143" s="231">
        <v>4.1237599999999999</v>
      </c>
      <c r="N143" s="1"/>
      <c r="O143" s="1"/>
    </row>
    <row r="144" spans="1:15" ht="12.75" customHeight="1">
      <c r="A144" s="30">
        <v>134</v>
      </c>
      <c r="B144" s="217" t="s">
        <v>143</v>
      </c>
      <c r="C144" s="231">
        <v>1800.05</v>
      </c>
      <c r="D144" s="232">
        <v>1804.45</v>
      </c>
      <c r="E144" s="232">
        <v>1790.3500000000001</v>
      </c>
      <c r="F144" s="232">
        <v>1780.65</v>
      </c>
      <c r="G144" s="232">
        <v>1766.5500000000002</v>
      </c>
      <c r="H144" s="232">
        <v>1814.15</v>
      </c>
      <c r="I144" s="232">
        <v>1828.25</v>
      </c>
      <c r="J144" s="232">
        <v>1837.95</v>
      </c>
      <c r="K144" s="231">
        <v>1818.55</v>
      </c>
      <c r="L144" s="231">
        <v>1794.75</v>
      </c>
      <c r="M144" s="231">
        <v>1.3854200000000001</v>
      </c>
      <c r="N144" s="1"/>
      <c r="O144" s="1"/>
    </row>
    <row r="145" spans="1:15" ht="12.75" customHeight="1">
      <c r="A145" s="30">
        <v>135</v>
      </c>
      <c r="B145" s="217" t="s">
        <v>98</v>
      </c>
      <c r="C145" s="231">
        <v>4567.8</v>
      </c>
      <c r="D145" s="232">
        <v>4554.9833333333327</v>
      </c>
      <c r="E145" s="232">
        <v>4534.9666666666653</v>
      </c>
      <c r="F145" s="232">
        <v>4502.1333333333323</v>
      </c>
      <c r="G145" s="232">
        <v>4482.116666666665</v>
      </c>
      <c r="H145" s="232">
        <v>4587.8166666666657</v>
      </c>
      <c r="I145" s="232">
        <v>4607.8333333333339</v>
      </c>
      <c r="J145" s="232">
        <v>4640.6666666666661</v>
      </c>
      <c r="K145" s="231">
        <v>4575</v>
      </c>
      <c r="L145" s="231">
        <v>4522.1499999999996</v>
      </c>
      <c r="M145" s="231">
        <v>4.1670699999999998</v>
      </c>
      <c r="N145" s="1"/>
      <c r="O145" s="1"/>
    </row>
    <row r="146" spans="1:15" ht="12.75" customHeight="1">
      <c r="A146" s="30">
        <v>136</v>
      </c>
      <c r="B146" s="217" t="s">
        <v>338</v>
      </c>
      <c r="C146" s="231">
        <v>465.45</v>
      </c>
      <c r="D146" s="232">
        <v>458.2166666666667</v>
      </c>
      <c r="E146" s="232">
        <v>440.43333333333339</v>
      </c>
      <c r="F146" s="232">
        <v>415.41666666666669</v>
      </c>
      <c r="G146" s="232">
        <v>397.63333333333338</v>
      </c>
      <c r="H146" s="232">
        <v>483.23333333333341</v>
      </c>
      <c r="I146" s="232">
        <v>501.01666666666671</v>
      </c>
      <c r="J146" s="232">
        <v>526.03333333333342</v>
      </c>
      <c r="K146" s="231">
        <v>476</v>
      </c>
      <c r="L146" s="231">
        <v>433.2</v>
      </c>
      <c r="M146" s="231">
        <v>4.7744900000000001</v>
      </c>
      <c r="N146" s="1"/>
      <c r="O146" s="1"/>
    </row>
    <row r="147" spans="1:15" ht="12.75" customHeight="1">
      <c r="A147" s="30">
        <v>137</v>
      </c>
      <c r="B147" s="217" t="s">
        <v>339</v>
      </c>
      <c r="C147" s="231">
        <v>164.65</v>
      </c>
      <c r="D147" s="232">
        <v>161.91666666666666</v>
      </c>
      <c r="E147" s="232">
        <v>157.38333333333333</v>
      </c>
      <c r="F147" s="232">
        <v>150.11666666666667</v>
      </c>
      <c r="G147" s="232">
        <v>145.58333333333334</v>
      </c>
      <c r="H147" s="232">
        <v>169.18333333333331</v>
      </c>
      <c r="I147" s="232">
        <v>173.71666666666667</v>
      </c>
      <c r="J147" s="232">
        <v>180.98333333333329</v>
      </c>
      <c r="K147" s="231">
        <v>166.45</v>
      </c>
      <c r="L147" s="231">
        <v>154.65</v>
      </c>
      <c r="M147" s="231">
        <v>5.6164899999999998</v>
      </c>
      <c r="N147" s="1"/>
      <c r="O147" s="1"/>
    </row>
    <row r="148" spans="1:15" ht="12.75" customHeight="1">
      <c r="A148" s="30">
        <v>138</v>
      </c>
      <c r="B148" s="217" t="s">
        <v>340</v>
      </c>
      <c r="C148" s="231">
        <v>159.35</v>
      </c>
      <c r="D148" s="232">
        <v>159.06666666666669</v>
      </c>
      <c r="E148" s="232">
        <v>156.88333333333338</v>
      </c>
      <c r="F148" s="232">
        <v>154.41666666666669</v>
      </c>
      <c r="G148" s="232">
        <v>152.23333333333338</v>
      </c>
      <c r="H148" s="232">
        <v>161.53333333333339</v>
      </c>
      <c r="I148" s="232">
        <v>163.71666666666673</v>
      </c>
      <c r="J148" s="232">
        <v>166.18333333333339</v>
      </c>
      <c r="K148" s="231">
        <v>161.25</v>
      </c>
      <c r="L148" s="231">
        <v>156.6</v>
      </c>
      <c r="M148" s="231">
        <v>4.0948700000000002</v>
      </c>
      <c r="N148" s="1"/>
      <c r="O148" s="1"/>
    </row>
    <row r="149" spans="1:15" ht="12.75" customHeight="1">
      <c r="A149" s="30">
        <v>139</v>
      </c>
      <c r="B149" s="217" t="s">
        <v>814</v>
      </c>
      <c r="C149" s="231">
        <v>39.9</v>
      </c>
      <c r="D149" s="232">
        <v>40.35</v>
      </c>
      <c r="E149" s="232">
        <v>39.25</v>
      </c>
      <c r="F149" s="232">
        <v>38.6</v>
      </c>
      <c r="G149" s="232">
        <v>37.5</v>
      </c>
      <c r="H149" s="232">
        <v>41</v>
      </c>
      <c r="I149" s="232">
        <v>42.100000000000009</v>
      </c>
      <c r="J149" s="232">
        <v>42.75</v>
      </c>
      <c r="K149" s="231">
        <v>41.45</v>
      </c>
      <c r="L149" s="231">
        <v>39.700000000000003</v>
      </c>
      <c r="M149" s="231">
        <v>156.07138</v>
      </c>
      <c r="N149" s="1"/>
      <c r="O149" s="1"/>
    </row>
    <row r="150" spans="1:15" ht="12.75" customHeight="1">
      <c r="A150" s="30">
        <v>140</v>
      </c>
      <c r="B150" s="217" t="s">
        <v>341</v>
      </c>
      <c r="C150" s="231">
        <v>51.5</v>
      </c>
      <c r="D150" s="232">
        <v>51.433333333333337</v>
      </c>
      <c r="E150" s="232">
        <v>50.416666666666671</v>
      </c>
      <c r="F150" s="232">
        <v>49.333333333333336</v>
      </c>
      <c r="G150" s="232">
        <v>48.31666666666667</v>
      </c>
      <c r="H150" s="232">
        <v>52.516666666666673</v>
      </c>
      <c r="I150" s="232">
        <v>53.533333333333339</v>
      </c>
      <c r="J150" s="232">
        <v>54.616666666666674</v>
      </c>
      <c r="K150" s="231">
        <v>52.45</v>
      </c>
      <c r="L150" s="231">
        <v>50.35</v>
      </c>
      <c r="M150" s="231">
        <v>24.141010000000001</v>
      </c>
      <c r="N150" s="1"/>
      <c r="O150" s="1"/>
    </row>
    <row r="151" spans="1:15" ht="12.75" customHeight="1">
      <c r="A151" s="30">
        <v>141</v>
      </c>
      <c r="B151" s="217" t="s">
        <v>99</v>
      </c>
      <c r="C151" s="231">
        <v>2933.7</v>
      </c>
      <c r="D151" s="232">
        <v>2910.5</v>
      </c>
      <c r="E151" s="232">
        <v>2873.2</v>
      </c>
      <c r="F151" s="232">
        <v>2812.7</v>
      </c>
      <c r="G151" s="232">
        <v>2775.3999999999996</v>
      </c>
      <c r="H151" s="232">
        <v>2971</v>
      </c>
      <c r="I151" s="232">
        <v>3008.3</v>
      </c>
      <c r="J151" s="232">
        <v>3068.8</v>
      </c>
      <c r="K151" s="231">
        <v>2947.8</v>
      </c>
      <c r="L151" s="231">
        <v>2850</v>
      </c>
      <c r="M151" s="231">
        <v>7.6529299999999996</v>
      </c>
      <c r="N151" s="1"/>
      <c r="O151" s="1"/>
    </row>
    <row r="152" spans="1:15" ht="12.75" customHeight="1">
      <c r="A152" s="30">
        <v>142</v>
      </c>
      <c r="B152" s="217" t="s">
        <v>342</v>
      </c>
      <c r="C152" s="231">
        <v>428.3</v>
      </c>
      <c r="D152" s="232">
        <v>430.08333333333331</v>
      </c>
      <c r="E152" s="232">
        <v>419.21666666666664</v>
      </c>
      <c r="F152" s="232">
        <v>410.13333333333333</v>
      </c>
      <c r="G152" s="232">
        <v>399.26666666666665</v>
      </c>
      <c r="H152" s="232">
        <v>439.16666666666663</v>
      </c>
      <c r="I152" s="232">
        <v>450.0333333333333</v>
      </c>
      <c r="J152" s="232">
        <v>459.11666666666662</v>
      </c>
      <c r="K152" s="231">
        <v>440.95</v>
      </c>
      <c r="L152" s="231">
        <v>421</v>
      </c>
      <c r="M152" s="231">
        <v>2.4199199999999998</v>
      </c>
      <c r="N152" s="1"/>
      <c r="O152" s="1"/>
    </row>
    <row r="153" spans="1:15" ht="12.75" customHeight="1">
      <c r="A153" s="30">
        <v>143</v>
      </c>
      <c r="B153" s="217" t="s">
        <v>250</v>
      </c>
      <c r="C153" s="231">
        <v>360.35</v>
      </c>
      <c r="D153" s="232">
        <v>359.01666666666665</v>
      </c>
      <c r="E153" s="232">
        <v>354.63333333333333</v>
      </c>
      <c r="F153" s="232">
        <v>348.91666666666669</v>
      </c>
      <c r="G153" s="232">
        <v>344.53333333333336</v>
      </c>
      <c r="H153" s="232">
        <v>364.73333333333329</v>
      </c>
      <c r="I153" s="232">
        <v>369.11666666666662</v>
      </c>
      <c r="J153" s="232">
        <v>374.83333333333326</v>
      </c>
      <c r="K153" s="231">
        <v>363.4</v>
      </c>
      <c r="L153" s="231">
        <v>353.3</v>
      </c>
      <c r="M153" s="231">
        <v>8.2236600000000006</v>
      </c>
      <c r="N153" s="1"/>
      <c r="O153" s="1"/>
    </row>
    <row r="154" spans="1:15" ht="12.75" customHeight="1">
      <c r="A154" s="30">
        <v>144</v>
      </c>
      <c r="B154" s="217" t="s">
        <v>251</v>
      </c>
      <c r="C154" s="231">
        <v>1217.5</v>
      </c>
      <c r="D154" s="232">
        <v>1213.7</v>
      </c>
      <c r="E154" s="232">
        <v>1202.4000000000001</v>
      </c>
      <c r="F154" s="232">
        <v>1187.3</v>
      </c>
      <c r="G154" s="232">
        <v>1176</v>
      </c>
      <c r="H154" s="232">
        <v>1228.8000000000002</v>
      </c>
      <c r="I154" s="232">
        <v>1240.0999999999999</v>
      </c>
      <c r="J154" s="232">
        <v>1255.2000000000003</v>
      </c>
      <c r="K154" s="231">
        <v>1225</v>
      </c>
      <c r="L154" s="231">
        <v>1198.5999999999999</v>
      </c>
      <c r="M154" s="231">
        <v>2.3975599999999999</v>
      </c>
      <c r="N154" s="1"/>
      <c r="O154" s="1"/>
    </row>
    <row r="155" spans="1:15" ht="12.75" customHeight="1">
      <c r="A155" s="30">
        <v>145</v>
      </c>
      <c r="B155" s="217" t="s">
        <v>343</v>
      </c>
      <c r="C155" s="231">
        <v>71.7</v>
      </c>
      <c r="D155" s="232">
        <v>71.5</v>
      </c>
      <c r="E155" s="232">
        <v>70.7</v>
      </c>
      <c r="F155" s="232">
        <v>69.7</v>
      </c>
      <c r="G155" s="232">
        <v>68.900000000000006</v>
      </c>
      <c r="H155" s="232">
        <v>72.5</v>
      </c>
      <c r="I155" s="232">
        <v>73.300000000000011</v>
      </c>
      <c r="J155" s="232">
        <v>74.3</v>
      </c>
      <c r="K155" s="231">
        <v>72.3</v>
      </c>
      <c r="L155" s="231">
        <v>70.5</v>
      </c>
      <c r="M155" s="231">
        <v>12.92581</v>
      </c>
      <c r="N155" s="1"/>
      <c r="O155" s="1"/>
    </row>
    <row r="156" spans="1:15" ht="12.75" customHeight="1">
      <c r="A156" s="30">
        <v>146</v>
      </c>
      <c r="B156" s="217" t="s">
        <v>770</v>
      </c>
      <c r="C156" s="231">
        <v>68.05</v>
      </c>
      <c r="D156" s="232">
        <v>66.766666666666666</v>
      </c>
      <c r="E156" s="232">
        <v>64.533333333333331</v>
      </c>
      <c r="F156" s="232">
        <v>61.016666666666666</v>
      </c>
      <c r="G156" s="232">
        <v>58.783333333333331</v>
      </c>
      <c r="H156" s="232">
        <v>70.283333333333331</v>
      </c>
      <c r="I156" s="232">
        <v>72.516666666666652</v>
      </c>
      <c r="J156" s="232">
        <v>76.033333333333331</v>
      </c>
      <c r="K156" s="231">
        <v>69</v>
      </c>
      <c r="L156" s="231">
        <v>63.25</v>
      </c>
      <c r="M156" s="231">
        <v>69.008210000000005</v>
      </c>
      <c r="N156" s="1"/>
      <c r="O156" s="1"/>
    </row>
    <row r="157" spans="1:15" ht="12.75" customHeight="1">
      <c r="A157" s="30">
        <v>147</v>
      </c>
      <c r="B157" s="217" t="s">
        <v>100</v>
      </c>
      <c r="C157" s="231">
        <v>1874.9</v>
      </c>
      <c r="D157" s="232">
        <v>1881.8500000000001</v>
      </c>
      <c r="E157" s="232">
        <v>1859.0500000000002</v>
      </c>
      <c r="F157" s="232">
        <v>1843.2</v>
      </c>
      <c r="G157" s="232">
        <v>1820.4</v>
      </c>
      <c r="H157" s="232">
        <v>1897.7000000000003</v>
      </c>
      <c r="I157" s="232">
        <v>1920.5</v>
      </c>
      <c r="J157" s="232">
        <v>1936.3500000000004</v>
      </c>
      <c r="K157" s="231">
        <v>1904.65</v>
      </c>
      <c r="L157" s="231">
        <v>1866</v>
      </c>
      <c r="M157" s="231">
        <v>2.3609300000000002</v>
      </c>
      <c r="N157" s="1"/>
      <c r="O157" s="1"/>
    </row>
    <row r="158" spans="1:15" ht="12.75" customHeight="1">
      <c r="A158" s="30">
        <v>148</v>
      </c>
      <c r="B158" s="217" t="s">
        <v>101</v>
      </c>
      <c r="C158" s="231">
        <v>177.05</v>
      </c>
      <c r="D158" s="232">
        <v>175.95000000000002</v>
      </c>
      <c r="E158" s="232">
        <v>174.10000000000002</v>
      </c>
      <c r="F158" s="232">
        <v>171.15</v>
      </c>
      <c r="G158" s="232">
        <v>169.3</v>
      </c>
      <c r="H158" s="232">
        <v>178.90000000000003</v>
      </c>
      <c r="I158" s="232">
        <v>180.75</v>
      </c>
      <c r="J158" s="232">
        <v>183.70000000000005</v>
      </c>
      <c r="K158" s="231">
        <v>177.8</v>
      </c>
      <c r="L158" s="231">
        <v>173</v>
      </c>
      <c r="M158" s="231">
        <v>18.073650000000001</v>
      </c>
      <c r="N158" s="1"/>
      <c r="O158" s="1"/>
    </row>
    <row r="159" spans="1:15" ht="12.75" customHeight="1">
      <c r="A159" s="30">
        <v>149</v>
      </c>
      <c r="B159" s="217" t="s">
        <v>344</v>
      </c>
      <c r="C159" s="231">
        <v>256.05</v>
      </c>
      <c r="D159" s="232">
        <v>254.6</v>
      </c>
      <c r="E159" s="232">
        <v>250.7</v>
      </c>
      <c r="F159" s="232">
        <v>245.35</v>
      </c>
      <c r="G159" s="232">
        <v>241.45</v>
      </c>
      <c r="H159" s="232">
        <v>259.95</v>
      </c>
      <c r="I159" s="232">
        <v>263.85000000000002</v>
      </c>
      <c r="J159" s="232">
        <v>269.2</v>
      </c>
      <c r="K159" s="231">
        <v>258.5</v>
      </c>
      <c r="L159" s="231">
        <v>249.25</v>
      </c>
      <c r="M159" s="231">
        <v>0.73031000000000001</v>
      </c>
      <c r="N159" s="1"/>
      <c r="O159" s="1"/>
    </row>
    <row r="160" spans="1:15" ht="12.75" customHeight="1">
      <c r="A160" s="30">
        <v>150</v>
      </c>
      <c r="B160" s="217" t="s">
        <v>803</v>
      </c>
      <c r="C160" s="231">
        <v>126.7</v>
      </c>
      <c r="D160" s="232">
        <v>127.06666666666666</v>
      </c>
      <c r="E160" s="232">
        <v>124.63333333333333</v>
      </c>
      <c r="F160" s="232">
        <v>122.56666666666666</v>
      </c>
      <c r="G160" s="232">
        <v>120.13333333333333</v>
      </c>
      <c r="H160" s="232">
        <v>129.13333333333333</v>
      </c>
      <c r="I160" s="232">
        <v>131.56666666666666</v>
      </c>
      <c r="J160" s="232">
        <v>133.63333333333333</v>
      </c>
      <c r="K160" s="231">
        <v>129.5</v>
      </c>
      <c r="L160" s="231">
        <v>125</v>
      </c>
      <c r="M160" s="231">
        <v>234.66327000000001</v>
      </c>
      <c r="N160" s="1"/>
      <c r="O160" s="1"/>
    </row>
    <row r="161" spans="1:15" ht="12.75" customHeight="1">
      <c r="A161" s="30">
        <v>151</v>
      </c>
      <c r="B161" s="217" t="s">
        <v>102</v>
      </c>
      <c r="C161" s="231">
        <v>129.1</v>
      </c>
      <c r="D161" s="232">
        <v>128.20000000000002</v>
      </c>
      <c r="E161" s="232">
        <v>126.40000000000003</v>
      </c>
      <c r="F161" s="232">
        <v>123.70000000000002</v>
      </c>
      <c r="G161" s="232">
        <v>121.90000000000003</v>
      </c>
      <c r="H161" s="232">
        <v>130.90000000000003</v>
      </c>
      <c r="I161" s="232">
        <v>132.70000000000005</v>
      </c>
      <c r="J161" s="232">
        <v>135.40000000000003</v>
      </c>
      <c r="K161" s="231">
        <v>130</v>
      </c>
      <c r="L161" s="231">
        <v>125.5</v>
      </c>
      <c r="M161" s="231">
        <v>116.95672</v>
      </c>
      <c r="N161" s="1"/>
      <c r="O161" s="1"/>
    </row>
    <row r="162" spans="1:15" ht="12.75" customHeight="1">
      <c r="A162" s="30">
        <v>152</v>
      </c>
      <c r="B162" s="217" t="s">
        <v>771</v>
      </c>
      <c r="C162" s="231">
        <v>206.9</v>
      </c>
      <c r="D162" s="232">
        <v>203.35</v>
      </c>
      <c r="E162" s="232">
        <v>199.79999999999998</v>
      </c>
      <c r="F162" s="232">
        <v>192.7</v>
      </c>
      <c r="G162" s="232">
        <v>189.14999999999998</v>
      </c>
      <c r="H162" s="232">
        <v>210.45</v>
      </c>
      <c r="I162" s="232">
        <v>214</v>
      </c>
      <c r="J162" s="232">
        <v>221.1</v>
      </c>
      <c r="K162" s="231">
        <v>206.9</v>
      </c>
      <c r="L162" s="231">
        <v>196.25</v>
      </c>
      <c r="M162" s="231">
        <v>2.4019900000000001</v>
      </c>
      <c r="N162" s="1"/>
      <c r="O162" s="1"/>
    </row>
    <row r="163" spans="1:15" ht="12.75" customHeight="1">
      <c r="A163" s="30">
        <v>153</v>
      </c>
      <c r="B163" s="217" t="s">
        <v>345</v>
      </c>
      <c r="C163" s="231">
        <v>4288.6499999999996</v>
      </c>
      <c r="D163" s="232">
        <v>4270.6833333333334</v>
      </c>
      <c r="E163" s="232">
        <v>4187.0166666666664</v>
      </c>
      <c r="F163" s="232">
        <v>4085.3833333333332</v>
      </c>
      <c r="G163" s="232">
        <v>4001.7166666666662</v>
      </c>
      <c r="H163" s="232">
        <v>4372.3166666666666</v>
      </c>
      <c r="I163" s="232">
        <v>4455.9833333333327</v>
      </c>
      <c r="J163" s="232">
        <v>4557.6166666666668</v>
      </c>
      <c r="K163" s="231">
        <v>4354.3500000000004</v>
      </c>
      <c r="L163" s="231">
        <v>4169.05</v>
      </c>
      <c r="M163" s="231">
        <v>0.72965000000000002</v>
      </c>
      <c r="N163" s="1"/>
      <c r="O163" s="1"/>
    </row>
    <row r="164" spans="1:15" ht="12.75" customHeight="1">
      <c r="A164" s="30">
        <v>154</v>
      </c>
      <c r="B164" s="217" t="s">
        <v>346</v>
      </c>
      <c r="C164" s="231">
        <v>810.4</v>
      </c>
      <c r="D164" s="232">
        <v>806.13333333333333</v>
      </c>
      <c r="E164" s="232">
        <v>797.26666666666665</v>
      </c>
      <c r="F164" s="232">
        <v>784.13333333333333</v>
      </c>
      <c r="G164" s="232">
        <v>775.26666666666665</v>
      </c>
      <c r="H164" s="232">
        <v>819.26666666666665</v>
      </c>
      <c r="I164" s="232">
        <v>828.13333333333321</v>
      </c>
      <c r="J164" s="232">
        <v>841.26666666666665</v>
      </c>
      <c r="K164" s="231">
        <v>815</v>
      </c>
      <c r="L164" s="231">
        <v>793</v>
      </c>
      <c r="M164" s="231">
        <v>4.3387500000000001</v>
      </c>
      <c r="N164" s="1"/>
      <c r="O164" s="1"/>
    </row>
    <row r="165" spans="1:15" ht="12.75" customHeight="1">
      <c r="A165" s="30">
        <v>155</v>
      </c>
      <c r="B165" s="217" t="s">
        <v>347</v>
      </c>
      <c r="C165" s="231">
        <v>173.75</v>
      </c>
      <c r="D165" s="232">
        <v>171.11666666666667</v>
      </c>
      <c r="E165" s="232">
        <v>167.23333333333335</v>
      </c>
      <c r="F165" s="232">
        <v>160.71666666666667</v>
      </c>
      <c r="G165" s="232">
        <v>156.83333333333334</v>
      </c>
      <c r="H165" s="232">
        <v>177.63333333333335</v>
      </c>
      <c r="I165" s="232">
        <v>181.51666666666668</v>
      </c>
      <c r="J165" s="232">
        <v>188.03333333333336</v>
      </c>
      <c r="K165" s="231">
        <v>175</v>
      </c>
      <c r="L165" s="231">
        <v>164.6</v>
      </c>
      <c r="M165" s="231">
        <v>6.1908099999999999</v>
      </c>
      <c r="N165" s="1"/>
      <c r="O165" s="1"/>
    </row>
    <row r="166" spans="1:15" ht="12.75" customHeight="1">
      <c r="A166" s="30">
        <v>156</v>
      </c>
      <c r="B166" s="217" t="s">
        <v>348</v>
      </c>
      <c r="C166" s="231">
        <v>104.7</v>
      </c>
      <c r="D166" s="232">
        <v>105.83333333333333</v>
      </c>
      <c r="E166" s="232">
        <v>102.41666666666666</v>
      </c>
      <c r="F166" s="232">
        <v>100.13333333333333</v>
      </c>
      <c r="G166" s="232">
        <v>96.716666666666654</v>
      </c>
      <c r="H166" s="232">
        <v>108.11666666666666</v>
      </c>
      <c r="I166" s="232">
        <v>111.53333333333332</v>
      </c>
      <c r="J166" s="232">
        <v>113.81666666666666</v>
      </c>
      <c r="K166" s="231">
        <v>109.25</v>
      </c>
      <c r="L166" s="231">
        <v>103.55</v>
      </c>
      <c r="M166" s="231">
        <v>60.743729999999999</v>
      </c>
      <c r="N166" s="1"/>
      <c r="O166" s="1"/>
    </row>
    <row r="167" spans="1:15" ht="12.75" customHeight="1">
      <c r="A167" s="30">
        <v>157</v>
      </c>
      <c r="B167" s="217" t="s">
        <v>252</v>
      </c>
      <c r="C167" s="231">
        <v>262.14999999999998</v>
      </c>
      <c r="D167" s="232">
        <v>261.49999999999994</v>
      </c>
      <c r="E167" s="232">
        <v>258.2999999999999</v>
      </c>
      <c r="F167" s="232">
        <v>254.44999999999993</v>
      </c>
      <c r="G167" s="232">
        <v>251.24999999999989</v>
      </c>
      <c r="H167" s="232">
        <v>265.34999999999991</v>
      </c>
      <c r="I167" s="232">
        <v>268.54999999999995</v>
      </c>
      <c r="J167" s="232">
        <v>272.39999999999992</v>
      </c>
      <c r="K167" s="231">
        <v>264.7</v>
      </c>
      <c r="L167" s="231">
        <v>257.64999999999998</v>
      </c>
      <c r="M167" s="231">
        <v>4.5233999999999996</v>
      </c>
      <c r="N167" s="1"/>
      <c r="O167" s="1"/>
    </row>
    <row r="168" spans="1:15" ht="12.75" customHeight="1">
      <c r="A168" s="30">
        <v>158</v>
      </c>
      <c r="B168" s="217" t="s">
        <v>815</v>
      </c>
      <c r="C168" s="231">
        <v>972.5</v>
      </c>
      <c r="D168" s="232">
        <v>974.13333333333333</v>
      </c>
      <c r="E168" s="232">
        <v>948.36666666666667</v>
      </c>
      <c r="F168" s="232">
        <v>924.23333333333335</v>
      </c>
      <c r="G168" s="232">
        <v>898.4666666666667</v>
      </c>
      <c r="H168" s="232">
        <v>998.26666666666665</v>
      </c>
      <c r="I168" s="232">
        <v>1024.0333333333333</v>
      </c>
      <c r="J168" s="232">
        <v>1048.1666666666665</v>
      </c>
      <c r="K168" s="231">
        <v>999.9</v>
      </c>
      <c r="L168" s="231">
        <v>950</v>
      </c>
      <c r="M168" s="231">
        <v>2.78471</v>
      </c>
      <c r="N168" s="1"/>
      <c r="O168" s="1"/>
    </row>
    <row r="169" spans="1:15" ht="12.75" customHeight="1">
      <c r="A169" s="30">
        <v>159</v>
      </c>
      <c r="B169" s="217" t="s">
        <v>103</v>
      </c>
      <c r="C169" s="231">
        <v>105.5</v>
      </c>
      <c r="D169" s="232">
        <v>105.23333333333333</v>
      </c>
      <c r="E169" s="232">
        <v>104.26666666666667</v>
      </c>
      <c r="F169" s="232">
        <v>103.03333333333333</v>
      </c>
      <c r="G169" s="232">
        <v>102.06666666666666</v>
      </c>
      <c r="H169" s="232">
        <v>106.46666666666667</v>
      </c>
      <c r="I169" s="232">
        <v>107.43333333333334</v>
      </c>
      <c r="J169" s="232">
        <v>108.66666666666667</v>
      </c>
      <c r="K169" s="231">
        <v>106.2</v>
      </c>
      <c r="L169" s="231">
        <v>104</v>
      </c>
      <c r="M169" s="231">
        <v>107.45581</v>
      </c>
      <c r="N169" s="1"/>
      <c r="O169" s="1"/>
    </row>
    <row r="170" spans="1:15" ht="12.75" customHeight="1">
      <c r="A170" s="30">
        <v>160</v>
      </c>
      <c r="B170" s="217" t="s">
        <v>350</v>
      </c>
      <c r="C170" s="231">
        <v>1459.1</v>
      </c>
      <c r="D170" s="232">
        <v>1449.8833333333332</v>
      </c>
      <c r="E170" s="232">
        <v>1424.7666666666664</v>
      </c>
      <c r="F170" s="232">
        <v>1390.4333333333332</v>
      </c>
      <c r="G170" s="232">
        <v>1365.3166666666664</v>
      </c>
      <c r="H170" s="232">
        <v>1484.2166666666665</v>
      </c>
      <c r="I170" s="232">
        <v>1509.3333333333333</v>
      </c>
      <c r="J170" s="232">
        <v>1543.6666666666665</v>
      </c>
      <c r="K170" s="231">
        <v>1475</v>
      </c>
      <c r="L170" s="231">
        <v>1415.55</v>
      </c>
      <c r="M170" s="231">
        <v>0.98516000000000004</v>
      </c>
      <c r="N170" s="1"/>
      <c r="O170" s="1"/>
    </row>
    <row r="171" spans="1:15" ht="12.75" customHeight="1">
      <c r="A171" s="30">
        <v>161</v>
      </c>
      <c r="B171" s="217" t="s">
        <v>106</v>
      </c>
      <c r="C171" s="231">
        <v>39.200000000000003</v>
      </c>
      <c r="D171" s="232">
        <v>38.783333333333331</v>
      </c>
      <c r="E171" s="232">
        <v>37.916666666666664</v>
      </c>
      <c r="F171" s="232">
        <v>36.633333333333333</v>
      </c>
      <c r="G171" s="232">
        <v>35.766666666666666</v>
      </c>
      <c r="H171" s="232">
        <v>40.066666666666663</v>
      </c>
      <c r="I171" s="232">
        <v>40.933333333333337</v>
      </c>
      <c r="J171" s="232">
        <v>42.216666666666661</v>
      </c>
      <c r="K171" s="231">
        <v>39.65</v>
      </c>
      <c r="L171" s="231">
        <v>37.5</v>
      </c>
      <c r="M171" s="231">
        <v>121.04832</v>
      </c>
      <c r="N171" s="1"/>
      <c r="O171" s="1"/>
    </row>
    <row r="172" spans="1:15" ht="12.75" customHeight="1">
      <c r="A172" s="30">
        <v>162</v>
      </c>
      <c r="B172" s="217" t="s">
        <v>351</v>
      </c>
      <c r="C172" s="231">
        <v>2345.5500000000002</v>
      </c>
      <c r="D172" s="232">
        <v>2309.7999999999997</v>
      </c>
      <c r="E172" s="232">
        <v>2257.3499999999995</v>
      </c>
      <c r="F172" s="232">
        <v>2169.1499999999996</v>
      </c>
      <c r="G172" s="232">
        <v>2116.6999999999994</v>
      </c>
      <c r="H172" s="232">
        <v>2397.9999999999995</v>
      </c>
      <c r="I172" s="232">
        <v>2450.4499999999994</v>
      </c>
      <c r="J172" s="232">
        <v>2538.6499999999996</v>
      </c>
      <c r="K172" s="231">
        <v>2362.25</v>
      </c>
      <c r="L172" s="231">
        <v>2221.6</v>
      </c>
      <c r="M172" s="231">
        <v>0.24836</v>
      </c>
      <c r="N172" s="1"/>
      <c r="O172" s="1"/>
    </row>
    <row r="173" spans="1:15" ht="12.75" customHeight="1">
      <c r="A173" s="30">
        <v>163</v>
      </c>
      <c r="B173" s="217" t="s">
        <v>352</v>
      </c>
      <c r="C173" s="231">
        <v>2833.5</v>
      </c>
      <c r="D173" s="232">
        <v>2802.8333333333335</v>
      </c>
      <c r="E173" s="232">
        <v>2680.666666666667</v>
      </c>
      <c r="F173" s="232">
        <v>2527.8333333333335</v>
      </c>
      <c r="G173" s="232">
        <v>2405.666666666667</v>
      </c>
      <c r="H173" s="232">
        <v>2955.666666666667</v>
      </c>
      <c r="I173" s="232">
        <v>3077.8333333333339</v>
      </c>
      <c r="J173" s="232">
        <v>3230.666666666667</v>
      </c>
      <c r="K173" s="231">
        <v>2925</v>
      </c>
      <c r="L173" s="231">
        <v>2650</v>
      </c>
      <c r="M173" s="231">
        <v>0.11909</v>
      </c>
      <c r="N173" s="1"/>
      <c r="O173" s="1"/>
    </row>
    <row r="174" spans="1:15" ht="12.75" customHeight="1">
      <c r="A174" s="30">
        <v>164</v>
      </c>
      <c r="B174" s="217" t="s">
        <v>353</v>
      </c>
      <c r="C174" s="231">
        <v>136.25</v>
      </c>
      <c r="D174" s="232">
        <v>133.83333333333334</v>
      </c>
      <c r="E174" s="232">
        <v>130.7166666666667</v>
      </c>
      <c r="F174" s="232">
        <v>125.18333333333337</v>
      </c>
      <c r="G174" s="232">
        <v>122.06666666666672</v>
      </c>
      <c r="H174" s="232">
        <v>139.36666666666667</v>
      </c>
      <c r="I174" s="232">
        <v>142.48333333333329</v>
      </c>
      <c r="J174" s="232">
        <v>148.01666666666665</v>
      </c>
      <c r="K174" s="231">
        <v>136.94999999999999</v>
      </c>
      <c r="L174" s="231">
        <v>128.30000000000001</v>
      </c>
      <c r="M174" s="231">
        <v>10.50033</v>
      </c>
      <c r="N174" s="1"/>
      <c r="O174" s="1"/>
    </row>
    <row r="175" spans="1:15" ht="12.75" customHeight="1">
      <c r="A175" s="30">
        <v>165</v>
      </c>
      <c r="B175" s="217" t="s">
        <v>253</v>
      </c>
      <c r="C175" s="231">
        <v>1257.8</v>
      </c>
      <c r="D175" s="232">
        <v>1257.0666666666666</v>
      </c>
      <c r="E175" s="232">
        <v>1233.6833333333332</v>
      </c>
      <c r="F175" s="232">
        <v>1209.5666666666666</v>
      </c>
      <c r="G175" s="232">
        <v>1186.1833333333332</v>
      </c>
      <c r="H175" s="232">
        <v>1281.1833333333332</v>
      </c>
      <c r="I175" s="232">
        <v>1304.5666666666664</v>
      </c>
      <c r="J175" s="232">
        <v>1328.6833333333332</v>
      </c>
      <c r="K175" s="231">
        <v>1280.45</v>
      </c>
      <c r="L175" s="231">
        <v>1232.95</v>
      </c>
      <c r="M175" s="231">
        <v>7.73942</v>
      </c>
      <c r="N175" s="1"/>
      <c r="O175" s="1"/>
    </row>
    <row r="176" spans="1:15" ht="12.75" customHeight="1">
      <c r="A176" s="30">
        <v>166</v>
      </c>
      <c r="B176" s="217" t="s">
        <v>354</v>
      </c>
      <c r="C176" s="231">
        <v>1275.7</v>
      </c>
      <c r="D176" s="232">
        <v>1275.2</v>
      </c>
      <c r="E176" s="232">
        <v>1263.4000000000001</v>
      </c>
      <c r="F176" s="232">
        <v>1251.1000000000001</v>
      </c>
      <c r="G176" s="232">
        <v>1239.3000000000002</v>
      </c>
      <c r="H176" s="232">
        <v>1287.5</v>
      </c>
      <c r="I176" s="232">
        <v>1299.2999999999997</v>
      </c>
      <c r="J176" s="232">
        <v>1311.6</v>
      </c>
      <c r="K176" s="231">
        <v>1287</v>
      </c>
      <c r="L176" s="231">
        <v>1262.9000000000001</v>
      </c>
      <c r="M176" s="231">
        <v>0.25234000000000001</v>
      </c>
      <c r="N176" s="1"/>
      <c r="O176" s="1"/>
    </row>
    <row r="177" spans="1:15" ht="12.75" customHeight="1">
      <c r="A177" s="30">
        <v>167</v>
      </c>
      <c r="B177" s="217" t="s">
        <v>104</v>
      </c>
      <c r="C177" s="231">
        <v>445.45</v>
      </c>
      <c r="D177" s="232">
        <v>447.08333333333331</v>
      </c>
      <c r="E177" s="232">
        <v>442.66666666666663</v>
      </c>
      <c r="F177" s="232">
        <v>439.88333333333333</v>
      </c>
      <c r="G177" s="232">
        <v>435.46666666666664</v>
      </c>
      <c r="H177" s="232">
        <v>449.86666666666662</v>
      </c>
      <c r="I177" s="232">
        <v>454.28333333333325</v>
      </c>
      <c r="J177" s="232">
        <v>457.06666666666661</v>
      </c>
      <c r="K177" s="231">
        <v>451.5</v>
      </c>
      <c r="L177" s="231">
        <v>444.3</v>
      </c>
      <c r="M177" s="231">
        <v>10.695069999999999</v>
      </c>
      <c r="N177" s="1"/>
      <c r="O177" s="1"/>
    </row>
    <row r="178" spans="1:15" ht="12.75" customHeight="1">
      <c r="A178" s="30">
        <v>168</v>
      </c>
      <c r="B178" s="217" t="s">
        <v>816</v>
      </c>
      <c r="C178" s="231">
        <v>954.15</v>
      </c>
      <c r="D178" s="232">
        <v>959.2833333333333</v>
      </c>
      <c r="E178" s="232">
        <v>923.86666666666656</v>
      </c>
      <c r="F178" s="232">
        <v>893.58333333333326</v>
      </c>
      <c r="G178" s="232">
        <v>858.16666666666652</v>
      </c>
      <c r="H178" s="232">
        <v>989.56666666666661</v>
      </c>
      <c r="I178" s="232">
        <v>1024.9833333333333</v>
      </c>
      <c r="J178" s="232">
        <v>1055.2666666666667</v>
      </c>
      <c r="K178" s="231">
        <v>994.7</v>
      </c>
      <c r="L178" s="231">
        <v>929</v>
      </c>
      <c r="M178" s="231">
        <v>0.43351000000000001</v>
      </c>
      <c r="N178" s="1"/>
      <c r="O178" s="1"/>
    </row>
    <row r="179" spans="1:15" ht="12.75" customHeight="1">
      <c r="A179" s="30">
        <v>169</v>
      </c>
      <c r="B179" s="217" t="s">
        <v>355</v>
      </c>
      <c r="C179" s="231">
        <v>1853.05</v>
      </c>
      <c r="D179" s="232">
        <v>1837.6833333333334</v>
      </c>
      <c r="E179" s="232">
        <v>1806.3666666666668</v>
      </c>
      <c r="F179" s="232">
        <v>1759.6833333333334</v>
      </c>
      <c r="G179" s="232">
        <v>1728.3666666666668</v>
      </c>
      <c r="H179" s="232">
        <v>1884.3666666666668</v>
      </c>
      <c r="I179" s="232">
        <v>1915.6833333333334</v>
      </c>
      <c r="J179" s="232">
        <v>1962.3666666666668</v>
      </c>
      <c r="K179" s="231">
        <v>1869</v>
      </c>
      <c r="L179" s="231">
        <v>1791</v>
      </c>
      <c r="M179" s="231">
        <v>0.71059000000000005</v>
      </c>
      <c r="N179" s="1"/>
      <c r="O179" s="1"/>
    </row>
    <row r="180" spans="1:15" ht="12.75" customHeight="1">
      <c r="A180" s="30">
        <v>170</v>
      </c>
      <c r="B180" s="217" t="s">
        <v>254</v>
      </c>
      <c r="C180" s="231">
        <v>403.3</v>
      </c>
      <c r="D180" s="232">
        <v>400.34999999999997</v>
      </c>
      <c r="E180" s="232">
        <v>395.94999999999993</v>
      </c>
      <c r="F180" s="232">
        <v>388.59999999999997</v>
      </c>
      <c r="G180" s="232">
        <v>384.19999999999993</v>
      </c>
      <c r="H180" s="232">
        <v>407.69999999999993</v>
      </c>
      <c r="I180" s="232">
        <v>412.09999999999991</v>
      </c>
      <c r="J180" s="232">
        <v>419.44999999999993</v>
      </c>
      <c r="K180" s="231">
        <v>404.75</v>
      </c>
      <c r="L180" s="231">
        <v>393</v>
      </c>
      <c r="M180" s="231">
        <v>1.0792600000000001</v>
      </c>
      <c r="N180" s="1"/>
      <c r="O180" s="1"/>
    </row>
    <row r="181" spans="1:15" ht="12.75" customHeight="1">
      <c r="A181" s="30">
        <v>171</v>
      </c>
      <c r="B181" s="217" t="s">
        <v>107</v>
      </c>
      <c r="C181" s="231">
        <v>966.3</v>
      </c>
      <c r="D181" s="232">
        <v>962.7833333333333</v>
      </c>
      <c r="E181" s="232">
        <v>956.51666666666665</v>
      </c>
      <c r="F181" s="232">
        <v>946.73333333333335</v>
      </c>
      <c r="G181" s="232">
        <v>940.4666666666667</v>
      </c>
      <c r="H181" s="232">
        <v>972.56666666666661</v>
      </c>
      <c r="I181" s="232">
        <v>978.83333333333326</v>
      </c>
      <c r="J181" s="232">
        <v>988.61666666666656</v>
      </c>
      <c r="K181" s="231">
        <v>969.05</v>
      </c>
      <c r="L181" s="231">
        <v>953</v>
      </c>
      <c r="M181" s="231">
        <v>12.82377</v>
      </c>
      <c r="N181" s="1"/>
      <c r="O181" s="1"/>
    </row>
    <row r="182" spans="1:15" ht="12.75" customHeight="1">
      <c r="A182" s="30">
        <v>172</v>
      </c>
      <c r="B182" s="217" t="s">
        <v>255</v>
      </c>
      <c r="C182" s="231">
        <v>402</v>
      </c>
      <c r="D182" s="232">
        <v>400.16666666666669</v>
      </c>
      <c r="E182" s="232">
        <v>396.83333333333337</v>
      </c>
      <c r="F182" s="232">
        <v>391.66666666666669</v>
      </c>
      <c r="G182" s="232">
        <v>388.33333333333337</v>
      </c>
      <c r="H182" s="232">
        <v>405.33333333333337</v>
      </c>
      <c r="I182" s="232">
        <v>408.66666666666674</v>
      </c>
      <c r="J182" s="232">
        <v>413.83333333333337</v>
      </c>
      <c r="K182" s="231">
        <v>403.5</v>
      </c>
      <c r="L182" s="231">
        <v>395</v>
      </c>
      <c r="M182" s="231">
        <v>0.73009999999999997</v>
      </c>
      <c r="N182" s="1"/>
      <c r="O182" s="1"/>
    </row>
    <row r="183" spans="1:15" ht="12.75" customHeight="1">
      <c r="A183" s="30">
        <v>173</v>
      </c>
      <c r="B183" s="217" t="s">
        <v>108</v>
      </c>
      <c r="C183" s="231">
        <v>1021.7</v>
      </c>
      <c r="D183" s="232">
        <v>1018.1</v>
      </c>
      <c r="E183" s="232">
        <v>1008.6000000000001</v>
      </c>
      <c r="F183" s="232">
        <v>995.50000000000011</v>
      </c>
      <c r="G183" s="232">
        <v>986.00000000000023</v>
      </c>
      <c r="H183" s="232">
        <v>1031.2</v>
      </c>
      <c r="I183" s="232">
        <v>1040.6999999999998</v>
      </c>
      <c r="J183" s="232">
        <v>1053.8</v>
      </c>
      <c r="K183" s="231">
        <v>1027.5999999999999</v>
      </c>
      <c r="L183" s="231">
        <v>1005</v>
      </c>
      <c r="M183" s="231">
        <v>5.0179499999999999</v>
      </c>
      <c r="N183" s="1"/>
      <c r="O183" s="1"/>
    </row>
    <row r="184" spans="1:15" ht="12.75" customHeight="1">
      <c r="A184" s="30">
        <v>174</v>
      </c>
      <c r="B184" s="217" t="s">
        <v>109</v>
      </c>
      <c r="C184" s="231">
        <v>273.25</v>
      </c>
      <c r="D184" s="232">
        <v>272</v>
      </c>
      <c r="E184" s="232">
        <v>269</v>
      </c>
      <c r="F184" s="232">
        <v>264.75</v>
      </c>
      <c r="G184" s="232">
        <v>261.75</v>
      </c>
      <c r="H184" s="232">
        <v>276.25</v>
      </c>
      <c r="I184" s="232">
        <v>279.25</v>
      </c>
      <c r="J184" s="232">
        <v>283.5</v>
      </c>
      <c r="K184" s="231">
        <v>275</v>
      </c>
      <c r="L184" s="231">
        <v>267.75</v>
      </c>
      <c r="M184" s="231">
        <v>10.733230000000001</v>
      </c>
      <c r="N184" s="1"/>
      <c r="O184" s="1"/>
    </row>
    <row r="185" spans="1:15" ht="12.75" customHeight="1">
      <c r="A185" s="30">
        <v>175</v>
      </c>
      <c r="B185" s="217" t="s">
        <v>356</v>
      </c>
      <c r="C185" s="231">
        <v>260.2</v>
      </c>
      <c r="D185" s="232">
        <v>258.48333333333335</v>
      </c>
      <c r="E185" s="232">
        <v>253.41666666666669</v>
      </c>
      <c r="F185" s="232">
        <v>246.63333333333333</v>
      </c>
      <c r="G185" s="232">
        <v>241.56666666666666</v>
      </c>
      <c r="H185" s="232">
        <v>265.26666666666671</v>
      </c>
      <c r="I185" s="232">
        <v>270.33333333333331</v>
      </c>
      <c r="J185" s="232">
        <v>277.11666666666673</v>
      </c>
      <c r="K185" s="231">
        <v>263.55</v>
      </c>
      <c r="L185" s="231">
        <v>251.7</v>
      </c>
      <c r="M185" s="231">
        <v>6.7643599999999999</v>
      </c>
      <c r="N185" s="1"/>
      <c r="O185" s="1"/>
    </row>
    <row r="186" spans="1:15" ht="12.75" customHeight="1">
      <c r="A186" s="30">
        <v>176</v>
      </c>
      <c r="B186" s="217" t="s">
        <v>110</v>
      </c>
      <c r="C186" s="231">
        <v>1631.7</v>
      </c>
      <c r="D186" s="232">
        <v>1626.8833333333332</v>
      </c>
      <c r="E186" s="232">
        <v>1615.9166666666665</v>
      </c>
      <c r="F186" s="232">
        <v>1600.1333333333332</v>
      </c>
      <c r="G186" s="232">
        <v>1589.1666666666665</v>
      </c>
      <c r="H186" s="232">
        <v>1642.6666666666665</v>
      </c>
      <c r="I186" s="232">
        <v>1653.6333333333332</v>
      </c>
      <c r="J186" s="232">
        <v>1669.4166666666665</v>
      </c>
      <c r="K186" s="231">
        <v>1637.85</v>
      </c>
      <c r="L186" s="231">
        <v>1611.1</v>
      </c>
      <c r="M186" s="231">
        <v>5.7546999999999997</v>
      </c>
      <c r="N186" s="1"/>
      <c r="O186" s="1"/>
    </row>
    <row r="187" spans="1:15" ht="12.75" customHeight="1">
      <c r="A187" s="30">
        <v>177</v>
      </c>
      <c r="B187" s="217" t="s">
        <v>357</v>
      </c>
      <c r="C187" s="231">
        <v>650.25</v>
      </c>
      <c r="D187" s="232">
        <v>644.66666666666663</v>
      </c>
      <c r="E187" s="232">
        <v>634.33333333333326</v>
      </c>
      <c r="F187" s="232">
        <v>618.41666666666663</v>
      </c>
      <c r="G187" s="232">
        <v>608.08333333333326</v>
      </c>
      <c r="H187" s="232">
        <v>660.58333333333326</v>
      </c>
      <c r="I187" s="232">
        <v>670.91666666666652</v>
      </c>
      <c r="J187" s="232">
        <v>686.83333333333326</v>
      </c>
      <c r="K187" s="231">
        <v>655</v>
      </c>
      <c r="L187" s="231">
        <v>628.75</v>
      </c>
      <c r="M187" s="231">
        <v>3.23475</v>
      </c>
      <c r="N187" s="1"/>
      <c r="O187" s="1"/>
    </row>
    <row r="188" spans="1:15" ht="12.75" customHeight="1">
      <c r="A188" s="30">
        <v>178</v>
      </c>
      <c r="B188" s="217" t="s">
        <v>851</v>
      </c>
      <c r="C188" s="231">
        <v>256.75</v>
      </c>
      <c r="D188" s="232">
        <v>258.25</v>
      </c>
      <c r="E188" s="232">
        <v>253.5</v>
      </c>
      <c r="F188" s="232">
        <v>250.25</v>
      </c>
      <c r="G188" s="232">
        <v>245.5</v>
      </c>
      <c r="H188" s="232">
        <v>261.5</v>
      </c>
      <c r="I188" s="232">
        <v>266.25</v>
      </c>
      <c r="J188" s="232">
        <v>269.5</v>
      </c>
      <c r="K188" s="231">
        <v>263</v>
      </c>
      <c r="L188" s="231">
        <v>255</v>
      </c>
      <c r="M188" s="231">
        <v>2.44679</v>
      </c>
      <c r="N188" s="1"/>
      <c r="O188" s="1"/>
    </row>
    <row r="189" spans="1:15" ht="12.75" customHeight="1">
      <c r="A189" s="30">
        <v>179</v>
      </c>
      <c r="B189" s="217" t="s">
        <v>359</v>
      </c>
      <c r="C189" s="231">
        <v>1813.65</v>
      </c>
      <c r="D189" s="232">
        <v>1799.7</v>
      </c>
      <c r="E189" s="232">
        <v>1772.4</v>
      </c>
      <c r="F189" s="232">
        <v>1731.15</v>
      </c>
      <c r="G189" s="232">
        <v>1703.8500000000001</v>
      </c>
      <c r="H189" s="232">
        <v>1840.95</v>
      </c>
      <c r="I189" s="232">
        <v>1868.2499999999998</v>
      </c>
      <c r="J189" s="232">
        <v>1909.5</v>
      </c>
      <c r="K189" s="231">
        <v>1827</v>
      </c>
      <c r="L189" s="231">
        <v>1758.45</v>
      </c>
      <c r="M189" s="231">
        <v>0.29096</v>
      </c>
      <c r="N189" s="1"/>
      <c r="O189" s="1"/>
    </row>
    <row r="190" spans="1:15" ht="12.75" customHeight="1">
      <c r="A190" s="30">
        <v>180</v>
      </c>
      <c r="B190" s="217" t="s">
        <v>360</v>
      </c>
      <c r="C190" s="231">
        <v>589</v>
      </c>
      <c r="D190" s="232">
        <v>580.35</v>
      </c>
      <c r="E190" s="232">
        <v>567.70000000000005</v>
      </c>
      <c r="F190" s="232">
        <v>546.4</v>
      </c>
      <c r="G190" s="232">
        <v>533.75</v>
      </c>
      <c r="H190" s="232">
        <v>601.65000000000009</v>
      </c>
      <c r="I190" s="232">
        <v>614.29999999999995</v>
      </c>
      <c r="J190" s="232">
        <v>635.60000000000014</v>
      </c>
      <c r="K190" s="231">
        <v>593</v>
      </c>
      <c r="L190" s="231">
        <v>559.04999999999995</v>
      </c>
      <c r="M190" s="231">
        <v>1.64483</v>
      </c>
      <c r="N190" s="1"/>
      <c r="O190" s="1"/>
    </row>
    <row r="191" spans="1:15" ht="12.75" customHeight="1">
      <c r="A191" s="30">
        <v>181</v>
      </c>
      <c r="B191" s="217" t="s">
        <v>361</v>
      </c>
      <c r="C191" s="231">
        <v>235.85</v>
      </c>
      <c r="D191" s="232">
        <v>234.08333333333334</v>
      </c>
      <c r="E191" s="232">
        <v>231.01666666666668</v>
      </c>
      <c r="F191" s="232">
        <v>226.18333333333334</v>
      </c>
      <c r="G191" s="232">
        <v>223.11666666666667</v>
      </c>
      <c r="H191" s="232">
        <v>238.91666666666669</v>
      </c>
      <c r="I191" s="232">
        <v>241.98333333333335</v>
      </c>
      <c r="J191" s="232">
        <v>246.81666666666669</v>
      </c>
      <c r="K191" s="231">
        <v>237.15</v>
      </c>
      <c r="L191" s="231">
        <v>229.25</v>
      </c>
      <c r="M191" s="231">
        <v>2.5084599999999999</v>
      </c>
      <c r="N191" s="1"/>
      <c r="O191" s="1"/>
    </row>
    <row r="192" spans="1:15" ht="12.75" customHeight="1">
      <c r="A192" s="30">
        <v>182</v>
      </c>
      <c r="B192" s="217" t="s">
        <v>362</v>
      </c>
      <c r="C192" s="231">
        <v>3017.55</v>
      </c>
      <c r="D192" s="232">
        <v>2995.85</v>
      </c>
      <c r="E192" s="232">
        <v>2921.7</v>
      </c>
      <c r="F192" s="232">
        <v>2825.85</v>
      </c>
      <c r="G192" s="232">
        <v>2751.7</v>
      </c>
      <c r="H192" s="232">
        <v>3091.7</v>
      </c>
      <c r="I192" s="232">
        <v>3165.8500000000004</v>
      </c>
      <c r="J192" s="232">
        <v>3261.7</v>
      </c>
      <c r="K192" s="231">
        <v>3070</v>
      </c>
      <c r="L192" s="231">
        <v>2900</v>
      </c>
      <c r="M192" s="231">
        <v>0.75022999999999995</v>
      </c>
      <c r="N192" s="1"/>
      <c r="O192" s="1"/>
    </row>
    <row r="193" spans="1:15" ht="12.75" customHeight="1">
      <c r="A193" s="30">
        <v>183</v>
      </c>
      <c r="B193" s="217" t="s">
        <v>111</v>
      </c>
      <c r="C193" s="231">
        <v>469.65</v>
      </c>
      <c r="D193" s="232">
        <v>470.7166666666667</v>
      </c>
      <c r="E193" s="232">
        <v>466.03333333333342</v>
      </c>
      <c r="F193" s="232">
        <v>462.41666666666674</v>
      </c>
      <c r="G193" s="232">
        <v>457.73333333333346</v>
      </c>
      <c r="H193" s="232">
        <v>474.33333333333337</v>
      </c>
      <c r="I193" s="232">
        <v>479.01666666666665</v>
      </c>
      <c r="J193" s="232">
        <v>482.63333333333333</v>
      </c>
      <c r="K193" s="231">
        <v>475.4</v>
      </c>
      <c r="L193" s="231">
        <v>467.1</v>
      </c>
      <c r="M193" s="231">
        <v>5.2467899999999998</v>
      </c>
      <c r="N193" s="1"/>
      <c r="O193" s="1"/>
    </row>
    <row r="194" spans="1:15" ht="12.75" customHeight="1">
      <c r="A194" s="30">
        <v>184</v>
      </c>
      <c r="B194" s="217" t="s">
        <v>363</v>
      </c>
      <c r="C194" s="231">
        <v>493.15</v>
      </c>
      <c r="D194" s="232">
        <v>491.91666666666669</v>
      </c>
      <c r="E194" s="232">
        <v>487.83333333333337</v>
      </c>
      <c r="F194" s="232">
        <v>482.51666666666671</v>
      </c>
      <c r="G194" s="232">
        <v>478.43333333333339</v>
      </c>
      <c r="H194" s="232">
        <v>497.23333333333335</v>
      </c>
      <c r="I194" s="232">
        <v>501.31666666666672</v>
      </c>
      <c r="J194" s="232">
        <v>506.63333333333333</v>
      </c>
      <c r="K194" s="231">
        <v>496</v>
      </c>
      <c r="L194" s="231">
        <v>486.6</v>
      </c>
      <c r="M194" s="231">
        <v>9.0886999999999993</v>
      </c>
      <c r="N194" s="1"/>
      <c r="O194" s="1"/>
    </row>
    <row r="195" spans="1:15" ht="12.75" customHeight="1">
      <c r="A195" s="30">
        <v>185</v>
      </c>
      <c r="B195" s="217" t="s">
        <v>364</v>
      </c>
      <c r="C195" s="231">
        <v>116.05</v>
      </c>
      <c r="D195" s="232">
        <v>114.75</v>
      </c>
      <c r="E195" s="232">
        <v>112.9</v>
      </c>
      <c r="F195" s="232">
        <v>109.75</v>
      </c>
      <c r="G195" s="232">
        <v>107.9</v>
      </c>
      <c r="H195" s="232">
        <v>117.9</v>
      </c>
      <c r="I195" s="232">
        <v>119.75</v>
      </c>
      <c r="J195" s="232">
        <v>122.9</v>
      </c>
      <c r="K195" s="231">
        <v>116.6</v>
      </c>
      <c r="L195" s="231">
        <v>111.6</v>
      </c>
      <c r="M195" s="231">
        <v>29.428439999999998</v>
      </c>
      <c r="N195" s="1"/>
      <c r="O195" s="1"/>
    </row>
    <row r="196" spans="1:15" ht="12.75" customHeight="1">
      <c r="A196" s="30">
        <v>186</v>
      </c>
      <c r="B196" s="217" t="s">
        <v>365</v>
      </c>
      <c r="C196" s="231">
        <v>119.45</v>
      </c>
      <c r="D196" s="232">
        <v>118.8</v>
      </c>
      <c r="E196" s="232">
        <v>116.89999999999999</v>
      </c>
      <c r="F196" s="232">
        <v>114.35</v>
      </c>
      <c r="G196" s="232">
        <v>112.44999999999999</v>
      </c>
      <c r="H196" s="232">
        <v>121.35</v>
      </c>
      <c r="I196" s="232">
        <v>123.25</v>
      </c>
      <c r="J196" s="232">
        <v>125.8</v>
      </c>
      <c r="K196" s="231">
        <v>120.7</v>
      </c>
      <c r="L196" s="231">
        <v>116.25</v>
      </c>
      <c r="M196" s="231">
        <v>14.55029</v>
      </c>
      <c r="N196" s="1"/>
      <c r="O196" s="1"/>
    </row>
    <row r="197" spans="1:15" ht="12.75" customHeight="1">
      <c r="A197" s="30">
        <v>187</v>
      </c>
      <c r="B197" s="217" t="s">
        <v>256</v>
      </c>
      <c r="C197" s="231">
        <v>265.25</v>
      </c>
      <c r="D197" s="232">
        <v>266.25</v>
      </c>
      <c r="E197" s="232">
        <v>260.14999999999998</v>
      </c>
      <c r="F197" s="232">
        <v>255.04999999999995</v>
      </c>
      <c r="G197" s="232">
        <v>248.94999999999993</v>
      </c>
      <c r="H197" s="232">
        <v>271.35000000000002</v>
      </c>
      <c r="I197" s="232">
        <v>277.45000000000005</v>
      </c>
      <c r="J197" s="232">
        <v>282.55000000000007</v>
      </c>
      <c r="K197" s="231">
        <v>272.35000000000002</v>
      </c>
      <c r="L197" s="231">
        <v>261.14999999999998</v>
      </c>
      <c r="M197" s="231">
        <v>12.032870000000001</v>
      </c>
      <c r="N197" s="1"/>
      <c r="O197" s="1"/>
    </row>
    <row r="198" spans="1:15" ht="12.75" customHeight="1">
      <c r="A198" s="30">
        <v>188</v>
      </c>
      <c r="B198" s="217" t="s">
        <v>367</v>
      </c>
      <c r="C198" s="231">
        <v>921.55</v>
      </c>
      <c r="D198" s="232">
        <v>924.51666666666677</v>
      </c>
      <c r="E198" s="232">
        <v>917.03333333333353</v>
      </c>
      <c r="F198" s="232">
        <v>912.51666666666677</v>
      </c>
      <c r="G198" s="232">
        <v>905.03333333333353</v>
      </c>
      <c r="H198" s="232">
        <v>929.03333333333353</v>
      </c>
      <c r="I198" s="232">
        <v>936.51666666666688</v>
      </c>
      <c r="J198" s="232">
        <v>941.03333333333353</v>
      </c>
      <c r="K198" s="231">
        <v>932</v>
      </c>
      <c r="L198" s="231">
        <v>920</v>
      </c>
      <c r="M198" s="231">
        <v>1.08884</v>
      </c>
      <c r="N198" s="1"/>
      <c r="O198" s="1"/>
    </row>
    <row r="199" spans="1:15" ht="12.75" customHeight="1">
      <c r="A199" s="30">
        <v>189</v>
      </c>
      <c r="B199" s="217" t="s">
        <v>113</v>
      </c>
      <c r="C199" s="231">
        <v>1067.5</v>
      </c>
      <c r="D199" s="232">
        <v>1059.8666666666666</v>
      </c>
      <c r="E199" s="232">
        <v>1049.7333333333331</v>
      </c>
      <c r="F199" s="232">
        <v>1031.9666666666665</v>
      </c>
      <c r="G199" s="232">
        <v>1021.833333333333</v>
      </c>
      <c r="H199" s="232">
        <v>1077.6333333333332</v>
      </c>
      <c r="I199" s="232">
        <v>1087.7666666666669</v>
      </c>
      <c r="J199" s="232">
        <v>1105.5333333333333</v>
      </c>
      <c r="K199" s="231">
        <v>1070</v>
      </c>
      <c r="L199" s="231">
        <v>1042.0999999999999</v>
      </c>
      <c r="M199" s="231">
        <v>24.78745</v>
      </c>
      <c r="N199" s="1"/>
      <c r="O199" s="1"/>
    </row>
    <row r="200" spans="1:15" ht="12.75" customHeight="1">
      <c r="A200" s="30">
        <v>190</v>
      </c>
      <c r="B200" s="217" t="s">
        <v>115</v>
      </c>
      <c r="C200" s="231">
        <v>1678.05</v>
      </c>
      <c r="D200" s="232">
        <v>1679.6666666666667</v>
      </c>
      <c r="E200" s="232">
        <v>1664.9333333333334</v>
      </c>
      <c r="F200" s="232">
        <v>1651.8166666666666</v>
      </c>
      <c r="G200" s="232">
        <v>1637.0833333333333</v>
      </c>
      <c r="H200" s="232">
        <v>1692.7833333333335</v>
      </c>
      <c r="I200" s="232">
        <v>1707.5166666666667</v>
      </c>
      <c r="J200" s="232">
        <v>1720.6333333333337</v>
      </c>
      <c r="K200" s="231">
        <v>1694.4</v>
      </c>
      <c r="L200" s="231">
        <v>1666.55</v>
      </c>
      <c r="M200" s="231">
        <v>3.0935600000000001</v>
      </c>
      <c r="N200" s="1"/>
      <c r="O200" s="1"/>
    </row>
    <row r="201" spans="1:15" ht="12.75" customHeight="1">
      <c r="A201" s="30">
        <v>191</v>
      </c>
      <c r="B201" s="217" t="s">
        <v>116</v>
      </c>
      <c r="C201" s="231">
        <v>1587.8</v>
      </c>
      <c r="D201" s="232">
        <v>1590.5666666666668</v>
      </c>
      <c r="E201" s="232">
        <v>1579.1333333333337</v>
      </c>
      <c r="F201" s="232">
        <v>1570.4666666666669</v>
      </c>
      <c r="G201" s="232">
        <v>1559.0333333333338</v>
      </c>
      <c r="H201" s="232">
        <v>1599.2333333333336</v>
      </c>
      <c r="I201" s="232">
        <v>1610.6666666666665</v>
      </c>
      <c r="J201" s="232">
        <v>1619.3333333333335</v>
      </c>
      <c r="K201" s="231">
        <v>1602</v>
      </c>
      <c r="L201" s="231">
        <v>1581.9</v>
      </c>
      <c r="M201" s="231">
        <v>198.81806</v>
      </c>
      <c r="N201" s="1"/>
      <c r="O201" s="1"/>
    </row>
    <row r="202" spans="1:15" ht="12.75" customHeight="1">
      <c r="A202" s="30">
        <v>192</v>
      </c>
      <c r="B202" s="217" t="s">
        <v>117</v>
      </c>
      <c r="C202" s="231">
        <v>495.95</v>
      </c>
      <c r="D202" s="232">
        <v>493.55</v>
      </c>
      <c r="E202" s="232">
        <v>489.1</v>
      </c>
      <c r="F202" s="232">
        <v>482.25</v>
      </c>
      <c r="G202" s="232">
        <v>477.8</v>
      </c>
      <c r="H202" s="232">
        <v>500.40000000000003</v>
      </c>
      <c r="I202" s="232">
        <v>504.84999999999997</v>
      </c>
      <c r="J202" s="232">
        <v>511.70000000000005</v>
      </c>
      <c r="K202" s="231">
        <v>498</v>
      </c>
      <c r="L202" s="231">
        <v>486.7</v>
      </c>
      <c r="M202" s="231">
        <v>31.370100000000001</v>
      </c>
      <c r="N202" s="1"/>
      <c r="O202" s="1"/>
    </row>
    <row r="203" spans="1:15" ht="12.75" customHeight="1">
      <c r="A203" s="30">
        <v>193</v>
      </c>
      <c r="B203" s="217" t="s">
        <v>368</v>
      </c>
      <c r="C203" s="231">
        <v>58.75</v>
      </c>
      <c r="D203" s="232">
        <v>58.183333333333337</v>
      </c>
      <c r="E203" s="232">
        <v>56.966666666666676</v>
      </c>
      <c r="F203" s="232">
        <v>55.183333333333337</v>
      </c>
      <c r="G203" s="232">
        <v>53.966666666666676</v>
      </c>
      <c r="H203" s="232">
        <v>59.966666666666676</v>
      </c>
      <c r="I203" s="232">
        <v>61.183333333333344</v>
      </c>
      <c r="J203" s="232">
        <v>62.966666666666676</v>
      </c>
      <c r="K203" s="231">
        <v>59.4</v>
      </c>
      <c r="L203" s="231">
        <v>56.4</v>
      </c>
      <c r="M203" s="231">
        <v>101.85193</v>
      </c>
      <c r="N203" s="1"/>
      <c r="O203" s="1"/>
    </row>
    <row r="204" spans="1:15" ht="12.75" customHeight="1">
      <c r="A204" s="30">
        <v>194</v>
      </c>
      <c r="B204" s="217" t="s">
        <v>817</v>
      </c>
      <c r="C204" s="231">
        <v>467.15</v>
      </c>
      <c r="D204" s="232">
        <v>471.38333333333338</v>
      </c>
      <c r="E204" s="232">
        <v>460.76666666666677</v>
      </c>
      <c r="F204" s="232">
        <v>454.38333333333338</v>
      </c>
      <c r="G204" s="232">
        <v>443.76666666666677</v>
      </c>
      <c r="H204" s="232">
        <v>477.76666666666677</v>
      </c>
      <c r="I204" s="232">
        <v>488.38333333333344</v>
      </c>
      <c r="J204" s="232">
        <v>494.76666666666677</v>
      </c>
      <c r="K204" s="231">
        <v>482</v>
      </c>
      <c r="L204" s="231">
        <v>465</v>
      </c>
      <c r="M204" s="231">
        <v>0.86277999999999999</v>
      </c>
      <c r="N204" s="1"/>
      <c r="O204" s="1"/>
    </row>
    <row r="205" spans="1:15" ht="12.75" customHeight="1">
      <c r="A205" s="30">
        <v>195</v>
      </c>
      <c r="B205" s="217" t="s">
        <v>369</v>
      </c>
      <c r="C205" s="231">
        <v>766.1</v>
      </c>
      <c r="D205" s="232">
        <v>770.44999999999993</v>
      </c>
      <c r="E205" s="232">
        <v>758.89999999999986</v>
      </c>
      <c r="F205" s="232">
        <v>751.69999999999993</v>
      </c>
      <c r="G205" s="232">
        <v>740.14999999999986</v>
      </c>
      <c r="H205" s="232">
        <v>777.64999999999986</v>
      </c>
      <c r="I205" s="232">
        <v>789.19999999999982</v>
      </c>
      <c r="J205" s="232">
        <v>796.39999999999986</v>
      </c>
      <c r="K205" s="231">
        <v>782</v>
      </c>
      <c r="L205" s="231">
        <v>763.25</v>
      </c>
      <c r="M205" s="231">
        <v>2.2219099999999998</v>
      </c>
      <c r="N205" s="1"/>
      <c r="O205" s="1"/>
    </row>
    <row r="206" spans="1:15" ht="12.75" customHeight="1">
      <c r="A206" s="30">
        <v>196</v>
      </c>
      <c r="B206" s="217" t="s">
        <v>370</v>
      </c>
      <c r="C206" s="231">
        <v>800.9</v>
      </c>
      <c r="D206" s="232">
        <v>807.95000000000016</v>
      </c>
      <c r="E206" s="232">
        <v>777.90000000000032</v>
      </c>
      <c r="F206" s="232">
        <v>754.9000000000002</v>
      </c>
      <c r="G206" s="232">
        <v>724.85000000000036</v>
      </c>
      <c r="H206" s="232">
        <v>830.95000000000027</v>
      </c>
      <c r="I206" s="232">
        <v>861.00000000000023</v>
      </c>
      <c r="J206" s="232">
        <v>884.00000000000023</v>
      </c>
      <c r="K206" s="231">
        <v>838</v>
      </c>
      <c r="L206" s="231">
        <v>784.95</v>
      </c>
      <c r="M206" s="231">
        <v>1.1732499999999999</v>
      </c>
      <c r="N206" s="1"/>
      <c r="O206" s="1"/>
    </row>
    <row r="207" spans="1:15" ht="12.75" customHeight="1">
      <c r="A207" s="30">
        <v>197</v>
      </c>
      <c r="B207" s="217" t="s">
        <v>112</v>
      </c>
      <c r="C207" s="231">
        <v>1179.5999999999999</v>
      </c>
      <c r="D207" s="232">
        <v>1166.3999999999999</v>
      </c>
      <c r="E207" s="232">
        <v>1149.2499999999998</v>
      </c>
      <c r="F207" s="232">
        <v>1118.8999999999999</v>
      </c>
      <c r="G207" s="232">
        <v>1101.7499999999998</v>
      </c>
      <c r="H207" s="232">
        <v>1196.7499999999998</v>
      </c>
      <c r="I207" s="232">
        <v>1213.8999999999999</v>
      </c>
      <c r="J207" s="232">
        <v>1244.2499999999998</v>
      </c>
      <c r="K207" s="231">
        <v>1183.55</v>
      </c>
      <c r="L207" s="231">
        <v>1136.05</v>
      </c>
      <c r="M207" s="231">
        <v>6.0782600000000002</v>
      </c>
      <c r="N207" s="1"/>
      <c r="O207" s="1"/>
    </row>
    <row r="208" spans="1:15" ht="12.75" customHeight="1">
      <c r="A208" s="30">
        <v>198</v>
      </c>
      <c r="B208" s="217" t="s">
        <v>118</v>
      </c>
      <c r="C208" s="231">
        <v>2304.15</v>
      </c>
      <c r="D208" s="232">
        <v>2289.8833333333332</v>
      </c>
      <c r="E208" s="232">
        <v>2264.2666666666664</v>
      </c>
      <c r="F208" s="232">
        <v>2224.3833333333332</v>
      </c>
      <c r="G208" s="232">
        <v>2198.7666666666664</v>
      </c>
      <c r="H208" s="232">
        <v>2329.7666666666664</v>
      </c>
      <c r="I208" s="232">
        <v>2355.3833333333332</v>
      </c>
      <c r="J208" s="232">
        <v>2395.2666666666664</v>
      </c>
      <c r="K208" s="231">
        <v>2315.5</v>
      </c>
      <c r="L208" s="231">
        <v>2250</v>
      </c>
      <c r="M208" s="231">
        <v>7.1284700000000001</v>
      </c>
      <c r="N208" s="1"/>
      <c r="O208" s="1"/>
    </row>
    <row r="209" spans="1:15" ht="12.75" customHeight="1">
      <c r="A209" s="30">
        <v>199</v>
      </c>
      <c r="B209" s="217" t="s">
        <v>765</v>
      </c>
      <c r="C209" s="231">
        <v>282.14999999999998</v>
      </c>
      <c r="D209" s="232">
        <v>279.5333333333333</v>
      </c>
      <c r="E209" s="232">
        <v>272.16666666666663</v>
      </c>
      <c r="F209" s="232">
        <v>262.18333333333334</v>
      </c>
      <c r="G209" s="232">
        <v>254.81666666666666</v>
      </c>
      <c r="H209" s="232">
        <v>289.51666666666659</v>
      </c>
      <c r="I209" s="232">
        <v>296.88333333333327</v>
      </c>
      <c r="J209" s="232">
        <v>306.86666666666656</v>
      </c>
      <c r="K209" s="231">
        <v>286.89999999999998</v>
      </c>
      <c r="L209" s="231">
        <v>269.55</v>
      </c>
      <c r="M209" s="231">
        <v>6.7669800000000002</v>
      </c>
      <c r="N209" s="1"/>
      <c r="O209" s="1"/>
    </row>
    <row r="210" spans="1:15" ht="12.75" customHeight="1">
      <c r="A210" s="30">
        <v>200</v>
      </c>
      <c r="B210" s="217" t="s">
        <v>120</v>
      </c>
      <c r="C210" s="231">
        <v>399.05</v>
      </c>
      <c r="D210" s="232">
        <v>396.61666666666662</v>
      </c>
      <c r="E210" s="232">
        <v>392.33333333333326</v>
      </c>
      <c r="F210" s="232">
        <v>385.61666666666662</v>
      </c>
      <c r="G210" s="232">
        <v>381.33333333333326</v>
      </c>
      <c r="H210" s="232">
        <v>403.33333333333326</v>
      </c>
      <c r="I210" s="232">
        <v>407.61666666666667</v>
      </c>
      <c r="J210" s="232">
        <v>414.33333333333326</v>
      </c>
      <c r="K210" s="231">
        <v>400.9</v>
      </c>
      <c r="L210" s="231">
        <v>389.9</v>
      </c>
      <c r="M210" s="231">
        <v>69.596230000000006</v>
      </c>
      <c r="N210" s="1"/>
      <c r="O210" s="1"/>
    </row>
    <row r="211" spans="1:15" ht="12.75" customHeight="1">
      <c r="A211" s="30">
        <v>201</v>
      </c>
      <c r="B211" s="217" t="s">
        <v>772</v>
      </c>
      <c r="C211" s="231">
        <v>1004.4</v>
      </c>
      <c r="D211" s="232">
        <v>1008.1166666666668</v>
      </c>
      <c r="E211" s="232">
        <v>996.23333333333358</v>
      </c>
      <c r="F211" s="232">
        <v>988.06666666666683</v>
      </c>
      <c r="G211" s="232">
        <v>976.18333333333362</v>
      </c>
      <c r="H211" s="232">
        <v>1016.2833333333335</v>
      </c>
      <c r="I211" s="232">
        <v>1028.1666666666667</v>
      </c>
      <c r="J211" s="232">
        <v>1036.3333333333335</v>
      </c>
      <c r="K211" s="231">
        <v>1020</v>
      </c>
      <c r="L211" s="231">
        <v>999.95</v>
      </c>
      <c r="M211" s="231">
        <v>0.48437000000000002</v>
      </c>
      <c r="N211" s="1"/>
      <c r="O211" s="1"/>
    </row>
    <row r="212" spans="1:15" ht="12.75" customHeight="1">
      <c r="A212" s="30">
        <v>202</v>
      </c>
      <c r="B212" s="217" t="s">
        <v>257</v>
      </c>
      <c r="C212" s="231">
        <v>2706.75</v>
      </c>
      <c r="D212" s="232">
        <v>2680.3833333333332</v>
      </c>
      <c r="E212" s="232">
        <v>2644.2666666666664</v>
      </c>
      <c r="F212" s="232">
        <v>2581.7833333333333</v>
      </c>
      <c r="G212" s="232">
        <v>2545.6666666666665</v>
      </c>
      <c r="H212" s="232">
        <v>2742.8666666666663</v>
      </c>
      <c r="I212" s="232">
        <v>2778.9833333333331</v>
      </c>
      <c r="J212" s="232">
        <v>2841.4666666666662</v>
      </c>
      <c r="K212" s="231">
        <v>2716.5</v>
      </c>
      <c r="L212" s="231">
        <v>2617.9</v>
      </c>
      <c r="M212" s="231">
        <v>15.91122</v>
      </c>
      <c r="N212" s="1"/>
      <c r="O212" s="1"/>
    </row>
    <row r="213" spans="1:15" ht="12.75" customHeight="1">
      <c r="A213" s="30">
        <v>203</v>
      </c>
      <c r="B213" s="217" t="s">
        <v>372</v>
      </c>
      <c r="C213" s="231">
        <v>96.45</v>
      </c>
      <c r="D213" s="232">
        <v>96</v>
      </c>
      <c r="E213" s="232">
        <v>95</v>
      </c>
      <c r="F213" s="232">
        <v>93.55</v>
      </c>
      <c r="G213" s="232">
        <v>92.55</v>
      </c>
      <c r="H213" s="232">
        <v>97.45</v>
      </c>
      <c r="I213" s="232">
        <v>98.45</v>
      </c>
      <c r="J213" s="232">
        <v>99.9</v>
      </c>
      <c r="K213" s="231">
        <v>97</v>
      </c>
      <c r="L213" s="231">
        <v>94.55</v>
      </c>
      <c r="M213" s="231">
        <v>27.306460000000001</v>
      </c>
      <c r="N213" s="1"/>
      <c r="O213" s="1"/>
    </row>
    <row r="214" spans="1:15" ht="12.75" customHeight="1">
      <c r="A214" s="30">
        <v>204</v>
      </c>
      <c r="B214" s="217" t="s">
        <v>121</v>
      </c>
      <c r="C214" s="231">
        <v>234.05</v>
      </c>
      <c r="D214" s="232">
        <v>233.9666666666667</v>
      </c>
      <c r="E214" s="232">
        <v>231.63333333333338</v>
      </c>
      <c r="F214" s="232">
        <v>229.2166666666667</v>
      </c>
      <c r="G214" s="232">
        <v>226.88333333333338</v>
      </c>
      <c r="H214" s="232">
        <v>236.38333333333338</v>
      </c>
      <c r="I214" s="232">
        <v>238.7166666666667</v>
      </c>
      <c r="J214" s="232">
        <v>241.13333333333338</v>
      </c>
      <c r="K214" s="231">
        <v>236.3</v>
      </c>
      <c r="L214" s="231">
        <v>231.55</v>
      </c>
      <c r="M214" s="231">
        <v>43.125920000000001</v>
      </c>
      <c r="N214" s="1"/>
      <c r="O214" s="1"/>
    </row>
    <row r="215" spans="1:15" ht="12.75" customHeight="1">
      <c r="A215" s="30">
        <v>205</v>
      </c>
      <c r="B215" s="217" t="s">
        <v>122</v>
      </c>
      <c r="C215" s="231">
        <v>2530.85</v>
      </c>
      <c r="D215" s="232">
        <v>2516.9</v>
      </c>
      <c r="E215" s="232">
        <v>2494</v>
      </c>
      <c r="F215" s="232">
        <v>2457.15</v>
      </c>
      <c r="G215" s="232">
        <v>2434.25</v>
      </c>
      <c r="H215" s="232">
        <v>2553.75</v>
      </c>
      <c r="I215" s="232">
        <v>2576.6500000000005</v>
      </c>
      <c r="J215" s="232">
        <v>2613.5</v>
      </c>
      <c r="K215" s="231">
        <v>2539.8000000000002</v>
      </c>
      <c r="L215" s="231">
        <v>2480.0500000000002</v>
      </c>
      <c r="M215" s="231">
        <v>26.132539999999999</v>
      </c>
      <c r="N215" s="1"/>
      <c r="O215" s="1"/>
    </row>
    <row r="216" spans="1:15" ht="12.75" customHeight="1">
      <c r="A216" s="30">
        <v>206</v>
      </c>
      <c r="B216" s="217" t="s">
        <v>258</v>
      </c>
      <c r="C216" s="231">
        <v>299</v>
      </c>
      <c r="D216" s="232">
        <v>298.96666666666664</v>
      </c>
      <c r="E216" s="232">
        <v>295.0333333333333</v>
      </c>
      <c r="F216" s="232">
        <v>291.06666666666666</v>
      </c>
      <c r="G216" s="232">
        <v>287.13333333333333</v>
      </c>
      <c r="H216" s="232">
        <v>302.93333333333328</v>
      </c>
      <c r="I216" s="232">
        <v>306.86666666666656</v>
      </c>
      <c r="J216" s="232">
        <v>310.83333333333326</v>
      </c>
      <c r="K216" s="231">
        <v>302.89999999999998</v>
      </c>
      <c r="L216" s="231">
        <v>295</v>
      </c>
      <c r="M216" s="231">
        <v>27.290859999999999</v>
      </c>
      <c r="N216" s="1"/>
      <c r="O216" s="1"/>
    </row>
    <row r="217" spans="1:15" ht="12.75" customHeight="1">
      <c r="A217" s="30">
        <v>207</v>
      </c>
      <c r="B217" s="217" t="s">
        <v>286</v>
      </c>
      <c r="C217" s="231">
        <v>3169.95</v>
      </c>
      <c r="D217" s="232">
        <v>3166.9333333333329</v>
      </c>
      <c r="E217" s="232">
        <v>3087.0666666666657</v>
      </c>
      <c r="F217" s="232">
        <v>3004.1833333333329</v>
      </c>
      <c r="G217" s="232">
        <v>2924.3166666666657</v>
      </c>
      <c r="H217" s="232">
        <v>3249.8166666666657</v>
      </c>
      <c r="I217" s="232">
        <v>3329.6833333333334</v>
      </c>
      <c r="J217" s="232">
        <v>3412.5666666666657</v>
      </c>
      <c r="K217" s="231">
        <v>3246.8</v>
      </c>
      <c r="L217" s="231">
        <v>3084.05</v>
      </c>
      <c r="M217" s="231">
        <v>0.31131999999999999</v>
      </c>
      <c r="N217" s="1"/>
      <c r="O217" s="1"/>
    </row>
    <row r="218" spans="1:15" ht="12.75" customHeight="1">
      <c r="A218" s="30">
        <v>208</v>
      </c>
      <c r="B218" s="217" t="s">
        <v>773</v>
      </c>
      <c r="C218" s="231">
        <v>705.45</v>
      </c>
      <c r="D218" s="232">
        <v>694.73333333333323</v>
      </c>
      <c r="E218" s="232">
        <v>672.96666666666647</v>
      </c>
      <c r="F218" s="232">
        <v>640.48333333333323</v>
      </c>
      <c r="G218" s="232">
        <v>618.71666666666647</v>
      </c>
      <c r="H218" s="232">
        <v>727.21666666666647</v>
      </c>
      <c r="I218" s="232">
        <v>748.98333333333312</v>
      </c>
      <c r="J218" s="232">
        <v>781.46666666666647</v>
      </c>
      <c r="K218" s="231">
        <v>716.5</v>
      </c>
      <c r="L218" s="231">
        <v>662.25</v>
      </c>
      <c r="M218" s="231">
        <v>2.8269500000000001</v>
      </c>
      <c r="N218" s="1"/>
      <c r="O218" s="1"/>
    </row>
    <row r="219" spans="1:15" ht="12.75" customHeight="1">
      <c r="A219" s="30">
        <v>209</v>
      </c>
      <c r="B219" s="217" t="s">
        <v>373</v>
      </c>
      <c r="C219" s="231">
        <v>35236.550000000003</v>
      </c>
      <c r="D219" s="232">
        <v>35382</v>
      </c>
      <c r="E219" s="232">
        <v>34947.550000000003</v>
      </c>
      <c r="F219" s="232">
        <v>34658.550000000003</v>
      </c>
      <c r="G219" s="232">
        <v>34224.100000000006</v>
      </c>
      <c r="H219" s="232">
        <v>35671</v>
      </c>
      <c r="I219" s="232">
        <v>36105.449999999997</v>
      </c>
      <c r="J219" s="232">
        <v>36394.449999999997</v>
      </c>
      <c r="K219" s="231">
        <v>35816.449999999997</v>
      </c>
      <c r="L219" s="231">
        <v>35093</v>
      </c>
      <c r="M219" s="231">
        <v>6.4810000000000006E-2</v>
      </c>
      <c r="N219" s="1"/>
      <c r="O219" s="1"/>
    </row>
    <row r="220" spans="1:15" ht="12.75" customHeight="1">
      <c r="A220" s="30">
        <v>210</v>
      </c>
      <c r="B220" s="217" t="s">
        <v>374</v>
      </c>
      <c r="C220" s="231">
        <v>43.4</v>
      </c>
      <c r="D220" s="232">
        <v>42.433333333333337</v>
      </c>
      <c r="E220" s="232">
        <v>41.366666666666674</v>
      </c>
      <c r="F220" s="232">
        <v>39.333333333333336</v>
      </c>
      <c r="G220" s="232">
        <v>38.266666666666673</v>
      </c>
      <c r="H220" s="232">
        <v>44.466666666666676</v>
      </c>
      <c r="I220" s="232">
        <v>45.533333333333339</v>
      </c>
      <c r="J220" s="232">
        <v>47.566666666666677</v>
      </c>
      <c r="K220" s="231">
        <v>43.5</v>
      </c>
      <c r="L220" s="231">
        <v>40.4</v>
      </c>
      <c r="M220" s="231">
        <v>53.705620000000003</v>
      </c>
      <c r="N220" s="1"/>
      <c r="O220" s="1"/>
    </row>
    <row r="221" spans="1:15" ht="12.75" customHeight="1">
      <c r="A221" s="30">
        <v>211</v>
      </c>
      <c r="B221" s="217" t="s">
        <v>114</v>
      </c>
      <c r="C221" s="231">
        <v>2603.0500000000002</v>
      </c>
      <c r="D221" s="232">
        <v>2598.6666666666665</v>
      </c>
      <c r="E221" s="232">
        <v>2583.333333333333</v>
      </c>
      <c r="F221" s="232">
        <v>2563.6166666666663</v>
      </c>
      <c r="G221" s="232">
        <v>2548.2833333333328</v>
      </c>
      <c r="H221" s="232">
        <v>2618.3833333333332</v>
      </c>
      <c r="I221" s="232">
        <v>2633.7166666666662</v>
      </c>
      <c r="J221" s="232">
        <v>2653.4333333333334</v>
      </c>
      <c r="K221" s="231">
        <v>2614</v>
      </c>
      <c r="L221" s="231">
        <v>2578.9499999999998</v>
      </c>
      <c r="M221" s="231">
        <v>39.307259999999999</v>
      </c>
      <c r="N221" s="1"/>
      <c r="O221" s="1"/>
    </row>
    <row r="222" spans="1:15" ht="12.75" customHeight="1">
      <c r="A222" s="30">
        <v>212</v>
      </c>
      <c r="B222" s="217" t="s">
        <v>124</v>
      </c>
      <c r="C222" s="231">
        <v>851</v>
      </c>
      <c r="D222" s="232">
        <v>853.69999999999993</v>
      </c>
      <c r="E222" s="232">
        <v>845.29999999999984</v>
      </c>
      <c r="F222" s="232">
        <v>839.59999999999991</v>
      </c>
      <c r="G222" s="232">
        <v>831.19999999999982</v>
      </c>
      <c r="H222" s="232">
        <v>859.39999999999986</v>
      </c>
      <c r="I222" s="232">
        <v>867.8</v>
      </c>
      <c r="J222" s="232">
        <v>873.49999999999989</v>
      </c>
      <c r="K222" s="231">
        <v>862.1</v>
      </c>
      <c r="L222" s="231">
        <v>848</v>
      </c>
      <c r="M222" s="231">
        <v>348.81515000000002</v>
      </c>
      <c r="N222" s="1"/>
      <c r="O222" s="1"/>
    </row>
    <row r="223" spans="1:15" ht="12.75" customHeight="1">
      <c r="A223" s="30">
        <v>213</v>
      </c>
      <c r="B223" s="217" t="s">
        <v>125</v>
      </c>
      <c r="C223" s="231">
        <v>1073.2</v>
      </c>
      <c r="D223" s="232">
        <v>1071.6499999999999</v>
      </c>
      <c r="E223" s="232">
        <v>1063.2999999999997</v>
      </c>
      <c r="F223" s="232">
        <v>1053.3999999999999</v>
      </c>
      <c r="G223" s="232">
        <v>1045.0499999999997</v>
      </c>
      <c r="H223" s="232">
        <v>1081.5499999999997</v>
      </c>
      <c r="I223" s="232">
        <v>1089.8999999999996</v>
      </c>
      <c r="J223" s="232">
        <v>1099.7999999999997</v>
      </c>
      <c r="K223" s="231">
        <v>1080</v>
      </c>
      <c r="L223" s="231">
        <v>1061.75</v>
      </c>
      <c r="M223" s="231">
        <v>3.76572</v>
      </c>
      <c r="N223" s="1"/>
      <c r="O223" s="1"/>
    </row>
    <row r="224" spans="1:15" ht="12.75" customHeight="1">
      <c r="A224" s="30">
        <v>214</v>
      </c>
      <c r="B224" s="217" t="s">
        <v>126</v>
      </c>
      <c r="C224" s="231">
        <v>426.5</v>
      </c>
      <c r="D224" s="232">
        <v>424.4666666666667</v>
      </c>
      <c r="E224" s="232">
        <v>420.93333333333339</v>
      </c>
      <c r="F224" s="232">
        <v>415.36666666666667</v>
      </c>
      <c r="G224" s="232">
        <v>411.83333333333337</v>
      </c>
      <c r="H224" s="232">
        <v>430.03333333333342</v>
      </c>
      <c r="I224" s="232">
        <v>433.56666666666672</v>
      </c>
      <c r="J224" s="232">
        <v>439.13333333333344</v>
      </c>
      <c r="K224" s="231">
        <v>428</v>
      </c>
      <c r="L224" s="231">
        <v>418.9</v>
      </c>
      <c r="M224" s="231">
        <v>14.749650000000001</v>
      </c>
      <c r="N224" s="1"/>
      <c r="O224" s="1"/>
    </row>
    <row r="225" spans="1:15" ht="12.75" customHeight="1">
      <c r="A225" s="30">
        <v>215</v>
      </c>
      <c r="B225" s="217" t="s">
        <v>259</v>
      </c>
      <c r="C225" s="231">
        <v>422.3</v>
      </c>
      <c r="D225" s="232">
        <v>422.86666666666662</v>
      </c>
      <c r="E225" s="232">
        <v>415.73333333333323</v>
      </c>
      <c r="F225" s="232">
        <v>409.16666666666663</v>
      </c>
      <c r="G225" s="232">
        <v>402.03333333333325</v>
      </c>
      <c r="H225" s="232">
        <v>429.43333333333322</v>
      </c>
      <c r="I225" s="232">
        <v>436.56666666666655</v>
      </c>
      <c r="J225" s="232">
        <v>443.13333333333321</v>
      </c>
      <c r="K225" s="231">
        <v>430</v>
      </c>
      <c r="L225" s="231">
        <v>416.3</v>
      </c>
      <c r="M225" s="231">
        <v>1.59792</v>
      </c>
      <c r="N225" s="1"/>
      <c r="O225" s="1"/>
    </row>
    <row r="226" spans="1:15" ht="12.75" customHeight="1">
      <c r="A226" s="30">
        <v>216</v>
      </c>
      <c r="B226" s="217" t="s">
        <v>376</v>
      </c>
      <c r="C226" s="231">
        <v>45</v>
      </c>
      <c r="D226" s="232">
        <v>44.466666666666669</v>
      </c>
      <c r="E226" s="232">
        <v>43.63333333333334</v>
      </c>
      <c r="F226" s="232">
        <v>42.266666666666673</v>
      </c>
      <c r="G226" s="232">
        <v>41.433333333333344</v>
      </c>
      <c r="H226" s="232">
        <v>45.833333333333336</v>
      </c>
      <c r="I226" s="232">
        <v>46.666666666666664</v>
      </c>
      <c r="J226" s="232">
        <v>48.033333333333331</v>
      </c>
      <c r="K226" s="231">
        <v>45.3</v>
      </c>
      <c r="L226" s="231">
        <v>43.1</v>
      </c>
      <c r="M226" s="231">
        <v>90.503439999999998</v>
      </c>
      <c r="N226" s="1"/>
      <c r="O226" s="1"/>
    </row>
    <row r="227" spans="1:15" ht="12.75" customHeight="1">
      <c r="A227" s="30">
        <v>217</v>
      </c>
      <c r="B227" s="217" t="s">
        <v>128</v>
      </c>
      <c r="C227" s="231">
        <v>54.5</v>
      </c>
      <c r="D227" s="232">
        <v>53.966666666666669</v>
      </c>
      <c r="E227" s="232">
        <v>52.983333333333334</v>
      </c>
      <c r="F227" s="232">
        <v>51.466666666666669</v>
      </c>
      <c r="G227" s="232">
        <v>50.483333333333334</v>
      </c>
      <c r="H227" s="232">
        <v>55.483333333333334</v>
      </c>
      <c r="I227" s="232">
        <v>56.466666666666669</v>
      </c>
      <c r="J227" s="232">
        <v>57.983333333333334</v>
      </c>
      <c r="K227" s="231">
        <v>54.95</v>
      </c>
      <c r="L227" s="231">
        <v>52.45</v>
      </c>
      <c r="M227" s="231">
        <v>267.09017999999998</v>
      </c>
      <c r="N227" s="1"/>
      <c r="O227" s="1"/>
    </row>
    <row r="228" spans="1:15" ht="12.75" customHeight="1">
      <c r="A228" s="30">
        <v>218</v>
      </c>
      <c r="B228" s="217" t="s">
        <v>377</v>
      </c>
      <c r="C228" s="231">
        <v>78.900000000000006</v>
      </c>
      <c r="D228" s="232">
        <v>78.399999999999991</v>
      </c>
      <c r="E228" s="232">
        <v>77.499999999999986</v>
      </c>
      <c r="F228" s="232">
        <v>76.099999999999994</v>
      </c>
      <c r="G228" s="232">
        <v>75.199999999999989</v>
      </c>
      <c r="H228" s="232">
        <v>79.799999999999983</v>
      </c>
      <c r="I228" s="232">
        <v>80.699999999999989</v>
      </c>
      <c r="J228" s="232">
        <v>82.09999999999998</v>
      </c>
      <c r="K228" s="231">
        <v>79.3</v>
      </c>
      <c r="L228" s="231">
        <v>77</v>
      </c>
      <c r="M228" s="231">
        <v>57.450099999999999</v>
      </c>
      <c r="N228" s="1"/>
      <c r="O228" s="1"/>
    </row>
    <row r="229" spans="1:15" ht="12.75" customHeight="1">
      <c r="A229" s="30">
        <v>219</v>
      </c>
      <c r="B229" s="217" t="s">
        <v>378</v>
      </c>
      <c r="C229" s="231">
        <v>708.15</v>
      </c>
      <c r="D229" s="232">
        <v>712.36666666666667</v>
      </c>
      <c r="E229" s="232">
        <v>693.7833333333333</v>
      </c>
      <c r="F229" s="232">
        <v>679.41666666666663</v>
      </c>
      <c r="G229" s="232">
        <v>660.83333333333326</v>
      </c>
      <c r="H229" s="232">
        <v>726.73333333333335</v>
      </c>
      <c r="I229" s="232">
        <v>745.31666666666661</v>
      </c>
      <c r="J229" s="232">
        <v>759.68333333333339</v>
      </c>
      <c r="K229" s="231">
        <v>730.95</v>
      </c>
      <c r="L229" s="231">
        <v>698</v>
      </c>
      <c r="M229" s="231">
        <v>0.37936999999999999</v>
      </c>
      <c r="N229" s="1"/>
      <c r="O229" s="1"/>
    </row>
    <row r="230" spans="1:15" ht="12.75" customHeight="1">
      <c r="A230" s="30">
        <v>220</v>
      </c>
      <c r="B230" s="217" t="s">
        <v>379</v>
      </c>
      <c r="C230" s="231">
        <v>467.75</v>
      </c>
      <c r="D230" s="232">
        <v>457.26666666666665</v>
      </c>
      <c r="E230" s="232">
        <v>443.5333333333333</v>
      </c>
      <c r="F230" s="232">
        <v>419.31666666666666</v>
      </c>
      <c r="G230" s="232">
        <v>405.58333333333331</v>
      </c>
      <c r="H230" s="232">
        <v>481.48333333333329</v>
      </c>
      <c r="I230" s="232">
        <v>495.21666666666664</v>
      </c>
      <c r="J230" s="232">
        <v>519.43333333333328</v>
      </c>
      <c r="K230" s="231">
        <v>471</v>
      </c>
      <c r="L230" s="231">
        <v>433.05</v>
      </c>
      <c r="M230" s="231">
        <v>7.4395199999999999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24.2</v>
      </c>
      <c r="D231" s="232">
        <v>23.783333333333331</v>
      </c>
      <c r="E231" s="232">
        <v>23.116666666666664</v>
      </c>
      <c r="F231" s="232">
        <v>22.033333333333331</v>
      </c>
      <c r="G231" s="232">
        <v>21.366666666666664</v>
      </c>
      <c r="H231" s="232">
        <v>24.866666666666664</v>
      </c>
      <c r="I231" s="232">
        <v>25.533333333333335</v>
      </c>
      <c r="J231" s="232">
        <v>26.616666666666664</v>
      </c>
      <c r="K231" s="231">
        <v>24.45</v>
      </c>
      <c r="L231" s="231">
        <v>22.7</v>
      </c>
      <c r="M231" s="231">
        <v>249.23117999999999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382.75</v>
      </c>
      <c r="D232" s="232">
        <v>381.3</v>
      </c>
      <c r="E232" s="232">
        <v>378.6</v>
      </c>
      <c r="F232" s="232">
        <v>374.45</v>
      </c>
      <c r="G232" s="232">
        <v>371.75</v>
      </c>
      <c r="H232" s="232">
        <v>385.45000000000005</v>
      </c>
      <c r="I232" s="232">
        <v>388.15</v>
      </c>
      <c r="J232" s="232">
        <v>392.30000000000007</v>
      </c>
      <c r="K232" s="231">
        <v>384</v>
      </c>
      <c r="L232" s="231">
        <v>377.15</v>
      </c>
      <c r="M232" s="231">
        <v>101.60321999999999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90.35</v>
      </c>
      <c r="D233" s="232">
        <v>91.25</v>
      </c>
      <c r="E233" s="232">
        <v>87.7</v>
      </c>
      <c r="F233" s="232">
        <v>85.05</v>
      </c>
      <c r="G233" s="232">
        <v>81.5</v>
      </c>
      <c r="H233" s="232">
        <v>93.9</v>
      </c>
      <c r="I233" s="232">
        <v>97.450000000000017</v>
      </c>
      <c r="J233" s="232">
        <v>100.10000000000001</v>
      </c>
      <c r="K233" s="231">
        <v>94.8</v>
      </c>
      <c r="L233" s="231">
        <v>88.6</v>
      </c>
      <c r="M233" s="231">
        <v>75.827820000000003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177.2</v>
      </c>
      <c r="D234" s="232">
        <v>174.31666666666669</v>
      </c>
      <c r="E234" s="232">
        <v>170.48333333333338</v>
      </c>
      <c r="F234" s="232">
        <v>163.76666666666668</v>
      </c>
      <c r="G234" s="232">
        <v>159.93333333333337</v>
      </c>
      <c r="H234" s="232">
        <v>181.03333333333339</v>
      </c>
      <c r="I234" s="232">
        <v>184.8666666666667</v>
      </c>
      <c r="J234" s="232">
        <v>191.5833333333334</v>
      </c>
      <c r="K234" s="231">
        <v>178.15</v>
      </c>
      <c r="L234" s="231">
        <v>167.6</v>
      </c>
      <c r="M234" s="231">
        <v>31.582180000000001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96.25</v>
      </c>
      <c r="D235" s="232">
        <v>95.016666666666666</v>
      </c>
      <c r="E235" s="232">
        <v>93.033333333333331</v>
      </c>
      <c r="F235" s="232">
        <v>89.816666666666663</v>
      </c>
      <c r="G235" s="232">
        <v>87.833333333333329</v>
      </c>
      <c r="H235" s="232">
        <v>98.233333333333334</v>
      </c>
      <c r="I235" s="232">
        <v>100.21666666666665</v>
      </c>
      <c r="J235" s="232">
        <v>103.43333333333334</v>
      </c>
      <c r="K235" s="231">
        <v>97</v>
      </c>
      <c r="L235" s="231">
        <v>91.8</v>
      </c>
      <c r="M235" s="231">
        <v>135.80399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47.85</v>
      </c>
      <c r="D236" s="232">
        <v>47.533333333333331</v>
      </c>
      <c r="E236" s="232">
        <v>46.216666666666661</v>
      </c>
      <c r="F236" s="232">
        <v>44.583333333333329</v>
      </c>
      <c r="G236" s="232">
        <v>43.266666666666659</v>
      </c>
      <c r="H236" s="232">
        <v>49.166666666666664</v>
      </c>
      <c r="I236" s="232">
        <v>50.483333333333327</v>
      </c>
      <c r="J236" s="232">
        <v>52.116666666666667</v>
      </c>
      <c r="K236" s="231">
        <v>48.85</v>
      </c>
      <c r="L236" s="231">
        <v>45.9</v>
      </c>
      <c r="M236" s="231">
        <v>160.17113000000001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5006.45</v>
      </c>
      <c r="D237" s="232">
        <v>5005.083333333333</v>
      </c>
      <c r="E237" s="232">
        <v>4960.1666666666661</v>
      </c>
      <c r="F237" s="232">
        <v>4913.8833333333332</v>
      </c>
      <c r="G237" s="232">
        <v>4868.9666666666662</v>
      </c>
      <c r="H237" s="232">
        <v>5051.3666666666659</v>
      </c>
      <c r="I237" s="232">
        <v>5096.2833333333319</v>
      </c>
      <c r="J237" s="232">
        <v>5142.5666666666657</v>
      </c>
      <c r="K237" s="231">
        <v>5050</v>
      </c>
      <c r="L237" s="231">
        <v>4958.8</v>
      </c>
      <c r="M237" s="231">
        <v>1.47001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291.10000000000002</v>
      </c>
      <c r="D238" s="232">
        <v>286.53333333333336</v>
      </c>
      <c r="E238" s="232">
        <v>280.06666666666672</v>
      </c>
      <c r="F238" s="232">
        <v>269.03333333333336</v>
      </c>
      <c r="G238" s="232">
        <v>262.56666666666672</v>
      </c>
      <c r="H238" s="232">
        <v>297.56666666666672</v>
      </c>
      <c r="I238" s="232">
        <v>304.0333333333333</v>
      </c>
      <c r="J238" s="232">
        <v>315.06666666666672</v>
      </c>
      <c r="K238" s="231">
        <v>293</v>
      </c>
      <c r="L238" s="231">
        <v>275.5</v>
      </c>
      <c r="M238" s="231">
        <v>17.411999999999999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128.6</v>
      </c>
      <c r="D239" s="232">
        <v>128.30000000000001</v>
      </c>
      <c r="E239" s="232">
        <v>126.10000000000002</v>
      </c>
      <c r="F239" s="232">
        <v>123.60000000000001</v>
      </c>
      <c r="G239" s="232">
        <v>121.40000000000002</v>
      </c>
      <c r="H239" s="232">
        <v>130.80000000000001</v>
      </c>
      <c r="I239" s="232">
        <v>133</v>
      </c>
      <c r="J239" s="232">
        <v>135.50000000000003</v>
      </c>
      <c r="K239" s="231">
        <v>130.5</v>
      </c>
      <c r="L239" s="231">
        <v>125.8</v>
      </c>
      <c r="M239" s="231">
        <v>107.20997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319.05</v>
      </c>
      <c r="D240" s="232">
        <v>316.28333333333336</v>
      </c>
      <c r="E240" s="232">
        <v>312.76666666666671</v>
      </c>
      <c r="F240" s="232">
        <v>306.48333333333335</v>
      </c>
      <c r="G240" s="232">
        <v>302.9666666666667</v>
      </c>
      <c r="H240" s="232">
        <v>322.56666666666672</v>
      </c>
      <c r="I240" s="232">
        <v>326.08333333333337</v>
      </c>
      <c r="J240" s="232">
        <v>332.36666666666673</v>
      </c>
      <c r="K240" s="231">
        <v>319.8</v>
      </c>
      <c r="L240" s="231">
        <v>310</v>
      </c>
      <c r="M240" s="231">
        <v>31.931159999999998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76.900000000000006</v>
      </c>
      <c r="D241" s="232">
        <v>77.033333333333331</v>
      </c>
      <c r="E241" s="232">
        <v>76.516666666666666</v>
      </c>
      <c r="F241" s="232">
        <v>76.13333333333334</v>
      </c>
      <c r="G241" s="232">
        <v>75.616666666666674</v>
      </c>
      <c r="H241" s="232">
        <v>77.416666666666657</v>
      </c>
      <c r="I241" s="232">
        <v>77.933333333333309</v>
      </c>
      <c r="J241" s="232">
        <v>78.316666666666649</v>
      </c>
      <c r="K241" s="231">
        <v>77.55</v>
      </c>
      <c r="L241" s="231">
        <v>76.650000000000006</v>
      </c>
      <c r="M241" s="231">
        <v>99.211979999999997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22.75</v>
      </c>
      <c r="D242" s="232">
        <v>22.216666666666669</v>
      </c>
      <c r="E242" s="232">
        <v>21.433333333333337</v>
      </c>
      <c r="F242" s="232">
        <v>20.116666666666667</v>
      </c>
      <c r="G242" s="232">
        <v>19.333333333333336</v>
      </c>
      <c r="H242" s="232">
        <v>23.533333333333339</v>
      </c>
      <c r="I242" s="232">
        <v>24.31666666666667</v>
      </c>
      <c r="J242" s="232">
        <v>25.63333333333334</v>
      </c>
      <c r="K242" s="231">
        <v>23</v>
      </c>
      <c r="L242" s="231">
        <v>20.9</v>
      </c>
      <c r="M242" s="231">
        <v>190.39498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564.5</v>
      </c>
      <c r="D243" s="232">
        <v>563.43333333333339</v>
      </c>
      <c r="E243" s="232">
        <v>558.16666666666674</v>
      </c>
      <c r="F243" s="232">
        <v>551.83333333333337</v>
      </c>
      <c r="G243" s="232">
        <v>546.56666666666672</v>
      </c>
      <c r="H243" s="232">
        <v>569.76666666666677</v>
      </c>
      <c r="I243" s="232">
        <v>575.03333333333342</v>
      </c>
      <c r="J243" s="232">
        <v>581.36666666666679</v>
      </c>
      <c r="K243" s="231">
        <v>568.70000000000005</v>
      </c>
      <c r="L243" s="231">
        <v>557.1</v>
      </c>
      <c r="M243" s="231">
        <v>20.177759999999999</v>
      </c>
      <c r="N243" s="1"/>
      <c r="O243" s="1"/>
    </row>
    <row r="244" spans="1:15" ht="12.75" customHeight="1">
      <c r="A244" s="30">
        <v>234</v>
      </c>
      <c r="B244" s="217" t="s">
        <v>768</v>
      </c>
      <c r="C244" s="231">
        <v>26.35</v>
      </c>
      <c r="D244" s="232">
        <v>26.116666666666664</v>
      </c>
      <c r="E244" s="232">
        <v>25.733333333333327</v>
      </c>
      <c r="F244" s="232">
        <v>25.116666666666664</v>
      </c>
      <c r="G244" s="232">
        <v>24.733333333333327</v>
      </c>
      <c r="H244" s="232">
        <v>26.733333333333327</v>
      </c>
      <c r="I244" s="232">
        <v>27.11666666666666</v>
      </c>
      <c r="J244" s="232">
        <v>27.733333333333327</v>
      </c>
      <c r="K244" s="231">
        <v>26.5</v>
      </c>
      <c r="L244" s="231">
        <v>25.5</v>
      </c>
      <c r="M244" s="231">
        <v>154.58842999999999</v>
      </c>
      <c r="N244" s="1"/>
      <c r="O244" s="1"/>
    </row>
    <row r="245" spans="1:15" ht="12.75" customHeight="1">
      <c r="A245" s="30">
        <v>235</v>
      </c>
      <c r="B245" s="217" t="s">
        <v>774</v>
      </c>
      <c r="C245" s="231">
        <v>1010.2</v>
      </c>
      <c r="D245" s="232">
        <v>1006.0666666666666</v>
      </c>
      <c r="E245" s="232">
        <v>988.58333333333326</v>
      </c>
      <c r="F245" s="232">
        <v>966.9666666666667</v>
      </c>
      <c r="G245" s="232">
        <v>949.48333333333335</v>
      </c>
      <c r="H245" s="232">
        <v>1027.6833333333332</v>
      </c>
      <c r="I245" s="232">
        <v>1045.1666666666665</v>
      </c>
      <c r="J245" s="232">
        <v>1066.7833333333331</v>
      </c>
      <c r="K245" s="231">
        <v>1023.55</v>
      </c>
      <c r="L245" s="231">
        <v>984.45</v>
      </c>
      <c r="M245" s="231">
        <v>0.65285000000000004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324.7</v>
      </c>
      <c r="D246" s="232">
        <v>325.81666666666666</v>
      </c>
      <c r="E246" s="232">
        <v>318.98333333333335</v>
      </c>
      <c r="F246" s="232">
        <v>313.26666666666671</v>
      </c>
      <c r="G246" s="232">
        <v>306.43333333333339</v>
      </c>
      <c r="H246" s="232">
        <v>331.5333333333333</v>
      </c>
      <c r="I246" s="232">
        <v>338.36666666666667</v>
      </c>
      <c r="J246" s="232">
        <v>344.08333333333326</v>
      </c>
      <c r="K246" s="231">
        <v>332.65</v>
      </c>
      <c r="L246" s="231">
        <v>320.10000000000002</v>
      </c>
      <c r="M246" s="231">
        <v>1.96608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437.8</v>
      </c>
      <c r="D247" s="232">
        <v>437.5333333333333</v>
      </c>
      <c r="E247" s="232">
        <v>435.16666666666663</v>
      </c>
      <c r="F247" s="232">
        <v>432.5333333333333</v>
      </c>
      <c r="G247" s="232">
        <v>430.16666666666663</v>
      </c>
      <c r="H247" s="232">
        <v>440.16666666666663</v>
      </c>
      <c r="I247" s="232">
        <v>442.5333333333333</v>
      </c>
      <c r="J247" s="232">
        <v>445.16666666666663</v>
      </c>
      <c r="K247" s="231">
        <v>439.9</v>
      </c>
      <c r="L247" s="231">
        <v>434.9</v>
      </c>
      <c r="M247" s="231">
        <v>8.4570699999999999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142.25</v>
      </c>
      <c r="D248" s="232">
        <v>143.13333333333335</v>
      </c>
      <c r="E248" s="232">
        <v>140.16666666666671</v>
      </c>
      <c r="F248" s="232">
        <v>138.08333333333337</v>
      </c>
      <c r="G248" s="232">
        <v>135.11666666666673</v>
      </c>
      <c r="H248" s="232">
        <v>145.2166666666667</v>
      </c>
      <c r="I248" s="232">
        <v>148.18333333333334</v>
      </c>
      <c r="J248" s="232">
        <v>150.26666666666668</v>
      </c>
      <c r="K248" s="231">
        <v>146.1</v>
      </c>
      <c r="L248" s="231">
        <v>141.05000000000001</v>
      </c>
      <c r="M248" s="231">
        <v>41.069220000000001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1057.0999999999999</v>
      </c>
      <c r="D249" s="232">
        <v>1048.6833333333334</v>
      </c>
      <c r="E249" s="232">
        <v>1033.4166666666667</v>
      </c>
      <c r="F249" s="232">
        <v>1009.7333333333333</v>
      </c>
      <c r="G249" s="232">
        <v>994.4666666666667</v>
      </c>
      <c r="H249" s="232">
        <v>1072.3666666666668</v>
      </c>
      <c r="I249" s="232">
        <v>1087.6333333333332</v>
      </c>
      <c r="J249" s="232">
        <v>1111.3166666666668</v>
      </c>
      <c r="K249" s="231">
        <v>1063.95</v>
      </c>
      <c r="L249" s="231">
        <v>1025</v>
      </c>
      <c r="M249" s="231">
        <v>58.030909999999999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13.95</v>
      </c>
      <c r="D250" s="232">
        <v>13.733333333333333</v>
      </c>
      <c r="E250" s="232">
        <v>13.366666666666665</v>
      </c>
      <c r="F250" s="232">
        <v>12.783333333333333</v>
      </c>
      <c r="G250" s="232">
        <v>12.416666666666666</v>
      </c>
      <c r="H250" s="232">
        <v>14.316666666666665</v>
      </c>
      <c r="I250" s="232">
        <v>14.683333333333332</v>
      </c>
      <c r="J250" s="232">
        <v>15.266666666666664</v>
      </c>
      <c r="K250" s="231">
        <v>14.1</v>
      </c>
      <c r="L250" s="231">
        <v>13.15</v>
      </c>
      <c r="M250" s="231">
        <v>77.070040000000006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3602.1</v>
      </c>
      <c r="D251" s="232">
        <v>3591.7166666666672</v>
      </c>
      <c r="E251" s="232">
        <v>3565.4333333333343</v>
      </c>
      <c r="F251" s="232">
        <v>3528.7666666666673</v>
      </c>
      <c r="G251" s="232">
        <v>3502.4833333333345</v>
      </c>
      <c r="H251" s="232">
        <v>3628.3833333333341</v>
      </c>
      <c r="I251" s="232">
        <v>3654.666666666667</v>
      </c>
      <c r="J251" s="232">
        <v>3691.3333333333339</v>
      </c>
      <c r="K251" s="231">
        <v>3618</v>
      </c>
      <c r="L251" s="231">
        <v>3555.05</v>
      </c>
      <c r="M251" s="231">
        <v>2.5783200000000002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1383.55</v>
      </c>
      <c r="D252" s="232">
        <v>1379.3333333333333</v>
      </c>
      <c r="E252" s="232">
        <v>1368.7666666666664</v>
      </c>
      <c r="F252" s="232">
        <v>1353.9833333333331</v>
      </c>
      <c r="G252" s="232">
        <v>1343.4166666666663</v>
      </c>
      <c r="H252" s="232">
        <v>1394.1166666666666</v>
      </c>
      <c r="I252" s="232">
        <v>1404.6833333333336</v>
      </c>
      <c r="J252" s="232">
        <v>1419.4666666666667</v>
      </c>
      <c r="K252" s="231">
        <v>1389.9</v>
      </c>
      <c r="L252" s="231">
        <v>1364.55</v>
      </c>
      <c r="M252" s="231">
        <v>88.139660000000006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397.75</v>
      </c>
      <c r="D253" s="232">
        <v>397.56666666666666</v>
      </c>
      <c r="E253" s="232">
        <v>393.43333333333334</v>
      </c>
      <c r="F253" s="232">
        <v>389.11666666666667</v>
      </c>
      <c r="G253" s="232">
        <v>384.98333333333335</v>
      </c>
      <c r="H253" s="232">
        <v>401.88333333333333</v>
      </c>
      <c r="I253" s="232">
        <v>406.01666666666665</v>
      </c>
      <c r="J253" s="232">
        <v>410.33333333333331</v>
      </c>
      <c r="K253" s="231">
        <v>401.7</v>
      </c>
      <c r="L253" s="231">
        <v>393.25</v>
      </c>
      <c r="M253" s="231">
        <v>4.1202899999999998</v>
      </c>
      <c r="N253" s="1"/>
      <c r="O253" s="1"/>
    </row>
    <row r="254" spans="1:15" ht="12.75" customHeight="1">
      <c r="A254" s="30">
        <v>244</v>
      </c>
      <c r="B254" s="217" t="s">
        <v>131</v>
      </c>
      <c r="C254" s="231">
        <v>1825.35</v>
      </c>
      <c r="D254" s="232">
        <v>1825.3833333333332</v>
      </c>
      <c r="E254" s="232">
        <v>1810.7666666666664</v>
      </c>
      <c r="F254" s="232">
        <v>1796.1833333333332</v>
      </c>
      <c r="G254" s="232">
        <v>1781.5666666666664</v>
      </c>
      <c r="H254" s="232">
        <v>1839.9666666666665</v>
      </c>
      <c r="I254" s="232">
        <v>1854.5833333333333</v>
      </c>
      <c r="J254" s="232">
        <v>1869.1666666666665</v>
      </c>
      <c r="K254" s="231">
        <v>1840</v>
      </c>
      <c r="L254" s="231">
        <v>1810.8</v>
      </c>
      <c r="M254" s="231">
        <v>6.3353700000000002</v>
      </c>
      <c r="N254" s="1"/>
      <c r="O254" s="1"/>
    </row>
    <row r="255" spans="1:15" ht="12.75" customHeight="1">
      <c r="A255" s="30">
        <v>245</v>
      </c>
      <c r="B255" s="217" t="s">
        <v>261</v>
      </c>
      <c r="C255" s="231">
        <v>786.45</v>
      </c>
      <c r="D255" s="232">
        <v>787.68333333333339</v>
      </c>
      <c r="E255" s="232">
        <v>780.51666666666677</v>
      </c>
      <c r="F255" s="232">
        <v>774.58333333333337</v>
      </c>
      <c r="G255" s="232">
        <v>767.41666666666674</v>
      </c>
      <c r="H255" s="232">
        <v>793.61666666666679</v>
      </c>
      <c r="I255" s="232">
        <v>800.7833333333333</v>
      </c>
      <c r="J255" s="232">
        <v>806.71666666666681</v>
      </c>
      <c r="K255" s="231">
        <v>794.85</v>
      </c>
      <c r="L255" s="231">
        <v>781.75</v>
      </c>
      <c r="M255" s="231">
        <v>3.6525599999999998</v>
      </c>
      <c r="N255" s="1"/>
      <c r="O255" s="1"/>
    </row>
    <row r="256" spans="1:15" ht="12.75" customHeight="1">
      <c r="A256" s="30">
        <v>246</v>
      </c>
      <c r="B256" s="217" t="s">
        <v>391</v>
      </c>
      <c r="C256" s="231">
        <v>1954.7</v>
      </c>
      <c r="D256" s="232">
        <v>1946.5500000000002</v>
      </c>
      <c r="E256" s="232">
        <v>1925.2000000000003</v>
      </c>
      <c r="F256" s="232">
        <v>1895.7</v>
      </c>
      <c r="G256" s="232">
        <v>1874.3500000000001</v>
      </c>
      <c r="H256" s="232">
        <v>1976.0500000000004</v>
      </c>
      <c r="I256" s="232">
        <v>1997.4000000000003</v>
      </c>
      <c r="J256" s="232">
        <v>2026.9000000000005</v>
      </c>
      <c r="K256" s="231">
        <v>1967.9</v>
      </c>
      <c r="L256" s="231">
        <v>1917.05</v>
      </c>
      <c r="M256" s="231">
        <v>0.46972000000000003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2961.45</v>
      </c>
      <c r="D257" s="232">
        <v>2922.9</v>
      </c>
      <c r="E257" s="232">
        <v>2865.8</v>
      </c>
      <c r="F257" s="232">
        <v>2770.15</v>
      </c>
      <c r="G257" s="232">
        <v>2713.05</v>
      </c>
      <c r="H257" s="232">
        <v>3018.55</v>
      </c>
      <c r="I257" s="232">
        <v>3075.6499999999996</v>
      </c>
      <c r="J257" s="232">
        <v>3171.3</v>
      </c>
      <c r="K257" s="231">
        <v>2980</v>
      </c>
      <c r="L257" s="231">
        <v>2827.25</v>
      </c>
      <c r="M257" s="231">
        <v>1.8642799999999999</v>
      </c>
      <c r="N257" s="1"/>
      <c r="O257" s="1"/>
    </row>
    <row r="258" spans="1:15" ht="12.75" customHeight="1">
      <c r="A258" s="30">
        <v>248</v>
      </c>
      <c r="B258" s="217" t="s">
        <v>852</v>
      </c>
      <c r="C258" s="231">
        <v>634.04999999999995</v>
      </c>
      <c r="D258" s="232">
        <v>633.4666666666667</v>
      </c>
      <c r="E258" s="232">
        <v>621.93333333333339</v>
      </c>
      <c r="F258" s="232">
        <v>609.81666666666672</v>
      </c>
      <c r="G258" s="232">
        <v>598.28333333333342</v>
      </c>
      <c r="H258" s="232">
        <v>645.58333333333337</v>
      </c>
      <c r="I258" s="232">
        <v>657.11666666666667</v>
      </c>
      <c r="J258" s="232">
        <v>669.23333333333335</v>
      </c>
      <c r="K258" s="231">
        <v>645</v>
      </c>
      <c r="L258" s="231">
        <v>621.35</v>
      </c>
      <c r="M258" s="231">
        <v>3.7960699999999998</v>
      </c>
      <c r="N258" s="1"/>
      <c r="O258" s="1"/>
    </row>
    <row r="259" spans="1:15" ht="12.75" customHeight="1">
      <c r="A259" s="30">
        <v>249</v>
      </c>
      <c r="B259" s="217" t="s">
        <v>393</v>
      </c>
      <c r="C259" s="231">
        <v>768.5</v>
      </c>
      <c r="D259" s="232">
        <v>754.5</v>
      </c>
      <c r="E259" s="232">
        <v>734</v>
      </c>
      <c r="F259" s="232">
        <v>699.5</v>
      </c>
      <c r="G259" s="232">
        <v>679</v>
      </c>
      <c r="H259" s="232">
        <v>789</v>
      </c>
      <c r="I259" s="232">
        <v>809.5</v>
      </c>
      <c r="J259" s="232">
        <v>844</v>
      </c>
      <c r="K259" s="231">
        <v>775</v>
      </c>
      <c r="L259" s="231">
        <v>720</v>
      </c>
      <c r="M259" s="231">
        <v>6.5031499999999998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370.85</v>
      </c>
      <c r="D260" s="232">
        <v>367.05</v>
      </c>
      <c r="E260" s="232">
        <v>361.15000000000003</v>
      </c>
      <c r="F260" s="232">
        <v>351.45000000000005</v>
      </c>
      <c r="G260" s="232">
        <v>345.55000000000007</v>
      </c>
      <c r="H260" s="232">
        <v>376.75</v>
      </c>
      <c r="I260" s="232">
        <v>382.65</v>
      </c>
      <c r="J260" s="232">
        <v>392.34999999999997</v>
      </c>
      <c r="K260" s="231">
        <v>372.95</v>
      </c>
      <c r="L260" s="231">
        <v>357.35</v>
      </c>
      <c r="M260" s="231">
        <v>8.1221999999999994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60.7</v>
      </c>
      <c r="D261" s="232">
        <v>60.216666666666669</v>
      </c>
      <c r="E261" s="232">
        <v>58.333333333333336</v>
      </c>
      <c r="F261" s="232">
        <v>55.966666666666669</v>
      </c>
      <c r="G261" s="232">
        <v>54.083333333333336</v>
      </c>
      <c r="H261" s="232">
        <v>62.583333333333336</v>
      </c>
      <c r="I261" s="232">
        <v>64.466666666666669</v>
      </c>
      <c r="J261" s="232">
        <v>66.833333333333343</v>
      </c>
      <c r="K261" s="231">
        <v>62.1</v>
      </c>
      <c r="L261" s="231">
        <v>57.85</v>
      </c>
      <c r="M261" s="231">
        <v>9.8330599999999997</v>
      </c>
      <c r="N261" s="1"/>
      <c r="O261" s="1"/>
    </row>
    <row r="262" spans="1:15" ht="12.75" customHeight="1">
      <c r="A262" s="30">
        <v>252</v>
      </c>
      <c r="B262" s="217" t="s">
        <v>262</v>
      </c>
      <c r="C262" s="231">
        <v>236.65</v>
      </c>
      <c r="D262" s="232">
        <v>233.21666666666667</v>
      </c>
      <c r="E262" s="232">
        <v>226.43333333333334</v>
      </c>
      <c r="F262" s="232">
        <v>216.21666666666667</v>
      </c>
      <c r="G262" s="232">
        <v>209.43333333333334</v>
      </c>
      <c r="H262" s="232">
        <v>243.43333333333334</v>
      </c>
      <c r="I262" s="232">
        <v>250.2166666666667</v>
      </c>
      <c r="J262" s="232">
        <v>260.43333333333334</v>
      </c>
      <c r="K262" s="231">
        <v>240</v>
      </c>
      <c r="L262" s="231">
        <v>223</v>
      </c>
      <c r="M262" s="231">
        <v>27.321069999999999</v>
      </c>
      <c r="N262" s="1"/>
      <c r="O262" s="1"/>
    </row>
    <row r="263" spans="1:15" ht="12.75" customHeight="1">
      <c r="A263" s="30">
        <v>253</v>
      </c>
      <c r="B263" s="217" t="s">
        <v>139</v>
      </c>
      <c r="C263" s="231">
        <v>678.9</v>
      </c>
      <c r="D263" s="232">
        <v>674.31666666666661</v>
      </c>
      <c r="E263" s="232">
        <v>663.18333333333317</v>
      </c>
      <c r="F263" s="232">
        <v>647.46666666666658</v>
      </c>
      <c r="G263" s="232">
        <v>636.33333333333314</v>
      </c>
      <c r="H263" s="232">
        <v>690.03333333333319</v>
      </c>
      <c r="I263" s="232">
        <v>701.16666666666663</v>
      </c>
      <c r="J263" s="232">
        <v>716.88333333333321</v>
      </c>
      <c r="K263" s="231">
        <v>685.45</v>
      </c>
      <c r="L263" s="231">
        <v>658.6</v>
      </c>
      <c r="M263" s="231">
        <v>22.08428</v>
      </c>
      <c r="N263" s="1"/>
      <c r="O263" s="1"/>
    </row>
    <row r="264" spans="1:15" ht="12.75" customHeight="1">
      <c r="A264" s="30">
        <v>254</v>
      </c>
      <c r="B264" s="217" t="s">
        <v>396</v>
      </c>
      <c r="C264" s="231">
        <v>96.4</v>
      </c>
      <c r="D264" s="232">
        <v>96.166666666666671</v>
      </c>
      <c r="E264" s="232">
        <v>94.983333333333348</v>
      </c>
      <c r="F264" s="232">
        <v>93.566666666666677</v>
      </c>
      <c r="G264" s="232">
        <v>92.383333333333354</v>
      </c>
      <c r="H264" s="232">
        <v>97.583333333333343</v>
      </c>
      <c r="I264" s="232">
        <v>98.766666666666652</v>
      </c>
      <c r="J264" s="232">
        <v>100.18333333333334</v>
      </c>
      <c r="K264" s="231">
        <v>97.35</v>
      </c>
      <c r="L264" s="231">
        <v>94.75</v>
      </c>
      <c r="M264" s="231">
        <v>3.4691299999999998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279.25</v>
      </c>
      <c r="D265" s="232">
        <v>281.65000000000003</v>
      </c>
      <c r="E265" s="232">
        <v>272.60000000000008</v>
      </c>
      <c r="F265" s="232">
        <v>265.95000000000005</v>
      </c>
      <c r="G265" s="232">
        <v>256.90000000000009</v>
      </c>
      <c r="H265" s="232">
        <v>288.30000000000007</v>
      </c>
      <c r="I265" s="232">
        <v>297.35000000000002</v>
      </c>
      <c r="J265" s="232">
        <v>304.00000000000006</v>
      </c>
      <c r="K265" s="231">
        <v>290.7</v>
      </c>
      <c r="L265" s="231">
        <v>275</v>
      </c>
      <c r="M265" s="231">
        <v>15.591480000000001</v>
      </c>
      <c r="N265" s="1"/>
      <c r="O265" s="1"/>
    </row>
    <row r="266" spans="1:15" ht="12.75" customHeight="1">
      <c r="A266" s="30">
        <v>256</v>
      </c>
      <c r="B266" s="217" t="s">
        <v>138</v>
      </c>
      <c r="C266" s="231">
        <v>546.4</v>
      </c>
      <c r="D266" s="232">
        <v>543</v>
      </c>
      <c r="E266" s="232">
        <v>536.79999999999995</v>
      </c>
      <c r="F266" s="232">
        <v>527.19999999999993</v>
      </c>
      <c r="G266" s="232">
        <v>520.99999999999989</v>
      </c>
      <c r="H266" s="232">
        <v>552.6</v>
      </c>
      <c r="I266" s="232">
        <v>558.80000000000007</v>
      </c>
      <c r="J266" s="232">
        <v>568.40000000000009</v>
      </c>
      <c r="K266" s="231">
        <v>549.20000000000005</v>
      </c>
      <c r="L266" s="231">
        <v>533.4</v>
      </c>
      <c r="M266" s="231">
        <v>14.02975</v>
      </c>
      <c r="N266" s="1"/>
      <c r="O266" s="1"/>
    </row>
    <row r="267" spans="1:15" ht="12.75" customHeight="1">
      <c r="A267" s="30">
        <v>257</v>
      </c>
      <c r="B267" s="217" t="s">
        <v>140</v>
      </c>
      <c r="C267" s="231">
        <v>430.05</v>
      </c>
      <c r="D267" s="232">
        <v>432.55</v>
      </c>
      <c r="E267" s="232">
        <v>425.90000000000003</v>
      </c>
      <c r="F267" s="232">
        <v>421.75</v>
      </c>
      <c r="G267" s="232">
        <v>415.1</v>
      </c>
      <c r="H267" s="232">
        <v>436.70000000000005</v>
      </c>
      <c r="I267" s="232">
        <v>443.35</v>
      </c>
      <c r="J267" s="232">
        <v>447.50000000000006</v>
      </c>
      <c r="K267" s="231">
        <v>439.2</v>
      </c>
      <c r="L267" s="231">
        <v>428.4</v>
      </c>
      <c r="M267" s="231">
        <v>14.191050000000001</v>
      </c>
      <c r="N267" s="1"/>
      <c r="O267" s="1"/>
    </row>
    <row r="268" spans="1:15" ht="12.75" customHeight="1">
      <c r="A268" s="30">
        <v>258</v>
      </c>
      <c r="B268" s="217" t="s">
        <v>775</v>
      </c>
      <c r="C268" s="231">
        <v>359.5</v>
      </c>
      <c r="D268" s="232">
        <v>357.91666666666669</v>
      </c>
      <c r="E268" s="232">
        <v>352.03333333333336</v>
      </c>
      <c r="F268" s="232">
        <v>344.56666666666666</v>
      </c>
      <c r="G268" s="232">
        <v>338.68333333333334</v>
      </c>
      <c r="H268" s="232">
        <v>365.38333333333338</v>
      </c>
      <c r="I268" s="232">
        <v>371.26666666666671</v>
      </c>
      <c r="J268" s="232">
        <v>378.73333333333341</v>
      </c>
      <c r="K268" s="231">
        <v>363.8</v>
      </c>
      <c r="L268" s="231">
        <v>350.45</v>
      </c>
      <c r="M268" s="231">
        <v>11.12649</v>
      </c>
      <c r="N268" s="1"/>
      <c r="O268" s="1"/>
    </row>
    <row r="269" spans="1:15" ht="12.75" customHeight="1">
      <c r="A269" s="30">
        <v>259</v>
      </c>
      <c r="B269" s="217" t="s">
        <v>776</v>
      </c>
      <c r="C269" s="231">
        <v>278.64999999999998</v>
      </c>
      <c r="D269" s="232">
        <v>276.51666666666665</v>
      </c>
      <c r="E269" s="232">
        <v>271.0333333333333</v>
      </c>
      <c r="F269" s="232">
        <v>263.41666666666663</v>
      </c>
      <c r="G269" s="232">
        <v>257.93333333333328</v>
      </c>
      <c r="H269" s="232">
        <v>284.13333333333333</v>
      </c>
      <c r="I269" s="232">
        <v>289.61666666666667</v>
      </c>
      <c r="J269" s="232">
        <v>297.23333333333335</v>
      </c>
      <c r="K269" s="231">
        <v>282</v>
      </c>
      <c r="L269" s="231">
        <v>268.89999999999998</v>
      </c>
      <c r="M269" s="231">
        <v>2.34131</v>
      </c>
      <c r="N269" s="1"/>
      <c r="O269" s="1"/>
    </row>
    <row r="270" spans="1:15" ht="12.75" customHeight="1">
      <c r="A270" s="30">
        <v>260</v>
      </c>
      <c r="B270" s="217" t="s">
        <v>398</v>
      </c>
      <c r="C270" s="231">
        <v>591.6</v>
      </c>
      <c r="D270" s="232">
        <v>588.29999999999995</v>
      </c>
      <c r="E270" s="232">
        <v>580.59999999999991</v>
      </c>
      <c r="F270" s="232">
        <v>569.59999999999991</v>
      </c>
      <c r="G270" s="232">
        <v>561.89999999999986</v>
      </c>
      <c r="H270" s="232">
        <v>599.29999999999995</v>
      </c>
      <c r="I270" s="232">
        <v>607</v>
      </c>
      <c r="J270" s="232">
        <v>618</v>
      </c>
      <c r="K270" s="231">
        <v>596</v>
      </c>
      <c r="L270" s="231">
        <v>577.29999999999995</v>
      </c>
      <c r="M270" s="231">
        <v>2.0643400000000001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189.7</v>
      </c>
      <c r="D271" s="232">
        <v>189.25</v>
      </c>
      <c r="E271" s="232">
        <v>183.5</v>
      </c>
      <c r="F271" s="232">
        <v>177.3</v>
      </c>
      <c r="G271" s="232">
        <v>171.55</v>
      </c>
      <c r="H271" s="232">
        <v>195.45</v>
      </c>
      <c r="I271" s="232">
        <v>201.2</v>
      </c>
      <c r="J271" s="232">
        <v>207.39999999999998</v>
      </c>
      <c r="K271" s="231">
        <v>195</v>
      </c>
      <c r="L271" s="231">
        <v>183.05</v>
      </c>
      <c r="M271" s="231">
        <v>1.7630600000000001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563.9</v>
      </c>
      <c r="D272" s="232">
        <v>560.73333333333335</v>
      </c>
      <c r="E272" s="232">
        <v>548.4666666666667</v>
      </c>
      <c r="F272" s="232">
        <v>533.0333333333333</v>
      </c>
      <c r="G272" s="232">
        <v>520.76666666666665</v>
      </c>
      <c r="H272" s="232">
        <v>576.16666666666674</v>
      </c>
      <c r="I272" s="232">
        <v>588.43333333333339</v>
      </c>
      <c r="J272" s="232">
        <v>603.86666666666679</v>
      </c>
      <c r="K272" s="231">
        <v>573</v>
      </c>
      <c r="L272" s="231">
        <v>545.29999999999995</v>
      </c>
      <c r="M272" s="231">
        <v>1.4230400000000001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1701.6</v>
      </c>
      <c r="D273" s="232">
        <v>1697.2333333333333</v>
      </c>
      <c r="E273" s="232">
        <v>1665.4666666666667</v>
      </c>
      <c r="F273" s="232">
        <v>1629.3333333333333</v>
      </c>
      <c r="G273" s="232">
        <v>1597.5666666666666</v>
      </c>
      <c r="H273" s="232">
        <v>1733.3666666666668</v>
      </c>
      <c r="I273" s="232">
        <v>1765.1333333333337</v>
      </c>
      <c r="J273" s="232">
        <v>1801.2666666666669</v>
      </c>
      <c r="K273" s="231">
        <v>1729</v>
      </c>
      <c r="L273" s="231">
        <v>1661.1</v>
      </c>
      <c r="M273" s="231">
        <v>3.5929799999999998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248.85</v>
      </c>
      <c r="D274" s="232">
        <v>248.78333333333333</v>
      </c>
      <c r="E274" s="232">
        <v>246.56666666666666</v>
      </c>
      <c r="F274" s="232">
        <v>244.28333333333333</v>
      </c>
      <c r="G274" s="232">
        <v>242.06666666666666</v>
      </c>
      <c r="H274" s="232">
        <v>251.06666666666666</v>
      </c>
      <c r="I274" s="232">
        <v>253.2833333333333</v>
      </c>
      <c r="J274" s="232">
        <v>255.56666666666666</v>
      </c>
      <c r="K274" s="231">
        <v>251</v>
      </c>
      <c r="L274" s="231">
        <v>246.5</v>
      </c>
      <c r="M274" s="231">
        <v>1.78068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895.95</v>
      </c>
      <c r="D275" s="232">
        <v>898.35</v>
      </c>
      <c r="E275" s="232">
        <v>887.80000000000007</v>
      </c>
      <c r="F275" s="232">
        <v>879.65000000000009</v>
      </c>
      <c r="G275" s="232">
        <v>869.10000000000014</v>
      </c>
      <c r="H275" s="232">
        <v>906.5</v>
      </c>
      <c r="I275" s="232">
        <v>917.05</v>
      </c>
      <c r="J275" s="232">
        <v>925.19999999999993</v>
      </c>
      <c r="K275" s="231">
        <v>908.9</v>
      </c>
      <c r="L275" s="231">
        <v>890.2</v>
      </c>
      <c r="M275" s="231">
        <v>15.658110000000001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351.95</v>
      </c>
      <c r="D276" s="232">
        <v>346.91666666666669</v>
      </c>
      <c r="E276" s="232">
        <v>338.93333333333339</v>
      </c>
      <c r="F276" s="232">
        <v>325.91666666666669</v>
      </c>
      <c r="G276" s="232">
        <v>317.93333333333339</v>
      </c>
      <c r="H276" s="232">
        <v>359.93333333333339</v>
      </c>
      <c r="I276" s="232">
        <v>367.91666666666663</v>
      </c>
      <c r="J276" s="232">
        <v>380.93333333333339</v>
      </c>
      <c r="K276" s="231">
        <v>354.9</v>
      </c>
      <c r="L276" s="231">
        <v>333.9</v>
      </c>
      <c r="M276" s="231">
        <v>2.7252399999999999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1033.5999999999999</v>
      </c>
      <c r="D277" s="232">
        <v>1031</v>
      </c>
      <c r="E277" s="232">
        <v>1009.0999999999999</v>
      </c>
      <c r="F277" s="232">
        <v>984.59999999999991</v>
      </c>
      <c r="G277" s="232">
        <v>962.69999999999982</v>
      </c>
      <c r="H277" s="232">
        <v>1055.5</v>
      </c>
      <c r="I277" s="232">
        <v>1077.4000000000001</v>
      </c>
      <c r="J277" s="232">
        <v>1101.9000000000001</v>
      </c>
      <c r="K277" s="231">
        <v>1052.9000000000001</v>
      </c>
      <c r="L277" s="231">
        <v>1006.5</v>
      </c>
      <c r="M277" s="231">
        <v>1.3502400000000001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549.9</v>
      </c>
      <c r="D278" s="232">
        <v>547.6</v>
      </c>
      <c r="E278" s="232">
        <v>540.20000000000005</v>
      </c>
      <c r="F278" s="232">
        <v>530.5</v>
      </c>
      <c r="G278" s="232">
        <v>523.1</v>
      </c>
      <c r="H278" s="232">
        <v>557.30000000000007</v>
      </c>
      <c r="I278" s="232">
        <v>564.69999999999993</v>
      </c>
      <c r="J278" s="232">
        <v>574.40000000000009</v>
      </c>
      <c r="K278" s="231">
        <v>555</v>
      </c>
      <c r="L278" s="231">
        <v>537.9</v>
      </c>
      <c r="M278" s="231">
        <v>2.5345900000000001</v>
      </c>
      <c r="N278" s="1"/>
      <c r="O278" s="1"/>
    </row>
    <row r="279" spans="1:15" ht="12.75" customHeight="1">
      <c r="A279" s="30">
        <v>269</v>
      </c>
      <c r="B279" s="217" t="s">
        <v>777</v>
      </c>
      <c r="C279" s="231">
        <v>110.1</v>
      </c>
      <c r="D279" s="232">
        <v>108.90000000000002</v>
      </c>
      <c r="E279" s="232">
        <v>106.85000000000004</v>
      </c>
      <c r="F279" s="232">
        <v>103.60000000000002</v>
      </c>
      <c r="G279" s="232">
        <v>101.55000000000004</v>
      </c>
      <c r="H279" s="232">
        <v>112.15000000000003</v>
      </c>
      <c r="I279" s="232">
        <v>114.20000000000002</v>
      </c>
      <c r="J279" s="232">
        <v>117.45000000000003</v>
      </c>
      <c r="K279" s="231">
        <v>110.95</v>
      </c>
      <c r="L279" s="231">
        <v>105.65</v>
      </c>
      <c r="M279" s="231">
        <v>69.957989999999995</v>
      </c>
      <c r="N279" s="1"/>
      <c r="O279" s="1"/>
    </row>
    <row r="280" spans="1:15" ht="12.75" customHeight="1">
      <c r="A280" s="30">
        <v>270</v>
      </c>
      <c r="B280" s="217" t="s">
        <v>407</v>
      </c>
      <c r="C280" s="231">
        <v>382.7</v>
      </c>
      <c r="D280" s="232">
        <v>383.3</v>
      </c>
      <c r="E280" s="232">
        <v>377.55</v>
      </c>
      <c r="F280" s="232">
        <v>372.4</v>
      </c>
      <c r="G280" s="232">
        <v>366.65</v>
      </c>
      <c r="H280" s="232">
        <v>388.45000000000005</v>
      </c>
      <c r="I280" s="232">
        <v>394.20000000000005</v>
      </c>
      <c r="J280" s="232">
        <v>399.35000000000008</v>
      </c>
      <c r="K280" s="231">
        <v>389.05</v>
      </c>
      <c r="L280" s="231">
        <v>378.15</v>
      </c>
      <c r="M280" s="231">
        <v>0.93769999999999998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101.7</v>
      </c>
      <c r="D281" s="232">
        <v>100.63333333333333</v>
      </c>
      <c r="E281" s="232">
        <v>99.266666666666652</v>
      </c>
      <c r="F281" s="232">
        <v>96.833333333333329</v>
      </c>
      <c r="G281" s="232">
        <v>95.466666666666654</v>
      </c>
      <c r="H281" s="232">
        <v>103.06666666666665</v>
      </c>
      <c r="I281" s="232">
        <v>104.43333333333332</v>
      </c>
      <c r="J281" s="232">
        <v>106.86666666666665</v>
      </c>
      <c r="K281" s="231">
        <v>102</v>
      </c>
      <c r="L281" s="231">
        <v>98.2</v>
      </c>
      <c r="M281" s="231">
        <v>25.513549999999999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450.55</v>
      </c>
      <c r="D282" s="232">
        <v>450.33333333333331</v>
      </c>
      <c r="E282" s="232">
        <v>446.51666666666665</v>
      </c>
      <c r="F282" s="232">
        <v>442.48333333333335</v>
      </c>
      <c r="G282" s="232">
        <v>438.66666666666669</v>
      </c>
      <c r="H282" s="232">
        <v>454.36666666666662</v>
      </c>
      <c r="I282" s="232">
        <v>458.18333333333334</v>
      </c>
      <c r="J282" s="232">
        <v>462.21666666666658</v>
      </c>
      <c r="K282" s="231">
        <v>454.15</v>
      </c>
      <c r="L282" s="231">
        <v>446.3</v>
      </c>
      <c r="M282" s="231">
        <v>1.1997199999999999</v>
      </c>
      <c r="N282" s="1"/>
      <c r="O282" s="1"/>
    </row>
    <row r="283" spans="1:15" ht="12.75" customHeight="1">
      <c r="A283" s="30">
        <v>273</v>
      </c>
      <c r="B283" s="217" t="s">
        <v>141</v>
      </c>
      <c r="C283" s="231">
        <v>1721.05</v>
      </c>
      <c r="D283" s="232">
        <v>1714.3500000000001</v>
      </c>
      <c r="E283" s="232">
        <v>1701.7000000000003</v>
      </c>
      <c r="F283" s="232">
        <v>1682.3500000000001</v>
      </c>
      <c r="G283" s="232">
        <v>1669.7000000000003</v>
      </c>
      <c r="H283" s="232">
        <v>1733.7000000000003</v>
      </c>
      <c r="I283" s="232">
        <v>1746.3500000000004</v>
      </c>
      <c r="J283" s="232">
        <v>1765.7000000000003</v>
      </c>
      <c r="K283" s="231">
        <v>1727</v>
      </c>
      <c r="L283" s="231">
        <v>1695</v>
      </c>
      <c r="M283" s="231">
        <v>28.21</v>
      </c>
      <c r="N283" s="1"/>
      <c r="O283" s="1"/>
    </row>
    <row r="284" spans="1:15" ht="12.75" customHeight="1">
      <c r="A284" s="30">
        <v>274</v>
      </c>
      <c r="B284" s="217" t="s">
        <v>762</v>
      </c>
      <c r="C284" s="231">
        <v>1346.1</v>
      </c>
      <c r="D284" s="232">
        <v>1347.4166666666665</v>
      </c>
      <c r="E284" s="232">
        <v>1328.7833333333331</v>
      </c>
      <c r="F284" s="232">
        <v>1311.4666666666665</v>
      </c>
      <c r="G284" s="232">
        <v>1292.833333333333</v>
      </c>
      <c r="H284" s="232">
        <v>1364.7333333333331</v>
      </c>
      <c r="I284" s="232">
        <v>1383.3666666666663</v>
      </c>
      <c r="J284" s="232">
        <v>1400.6833333333332</v>
      </c>
      <c r="K284" s="231">
        <v>1366.05</v>
      </c>
      <c r="L284" s="231">
        <v>1330.1</v>
      </c>
      <c r="M284" s="231">
        <v>0.98416999999999999</v>
      </c>
      <c r="N284" s="1"/>
      <c r="O284" s="1"/>
    </row>
    <row r="285" spans="1:15" ht="12.75" customHeight="1">
      <c r="A285" s="30">
        <v>275</v>
      </c>
      <c r="B285" s="217" t="s">
        <v>142</v>
      </c>
      <c r="C285" s="231">
        <v>80.8</v>
      </c>
      <c r="D285" s="232">
        <v>80.483333333333334</v>
      </c>
      <c r="E285" s="232">
        <v>79.616666666666674</v>
      </c>
      <c r="F285" s="232">
        <v>78.433333333333337</v>
      </c>
      <c r="G285" s="232">
        <v>77.566666666666677</v>
      </c>
      <c r="H285" s="232">
        <v>81.666666666666671</v>
      </c>
      <c r="I285" s="232">
        <v>82.533333333333317</v>
      </c>
      <c r="J285" s="232">
        <v>83.716666666666669</v>
      </c>
      <c r="K285" s="231">
        <v>81.349999999999994</v>
      </c>
      <c r="L285" s="231">
        <v>79.3</v>
      </c>
      <c r="M285" s="231">
        <v>37.381189999999997</v>
      </c>
      <c r="N285" s="1"/>
      <c r="O285" s="1"/>
    </row>
    <row r="286" spans="1:15" ht="12.75" customHeight="1">
      <c r="A286" s="30">
        <v>276</v>
      </c>
      <c r="B286" s="217" t="s">
        <v>146</v>
      </c>
      <c r="C286" s="231">
        <v>3357.3</v>
      </c>
      <c r="D286" s="232">
        <v>3349.4500000000003</v>
      </c>
      <c r="E286" s="232">
        <v>3304.9000000000005</v>
      </c>
      <c r="F286" s="232">
        <v>3252.5000000000005</v>
      </c>
      <c r="G286" s="232">
        <v>3207.9500000000007</v>
      </c>
      <c r="H286" s="232">
        <v>3401.8500000000004</v>
      </c>
      <c r="I286" s="232">
        <v>3446.4000000000005</v>
      </c>
      <c r="J286" s="232">
        <v>3498.8</v>
      </c>
      <c r="K286" s="231">
        <v>3394</v>
      </c>
      <c r="L286" s="231">
        <v>3297.05</v>
      </c>
      <c r="M286" s="231">
        <v>3.0064899999999999</v>
      </c>
      <c r="N286" s="1"/>
      <c r="O286" s="1"/>
    </row>
    <row r="287" spans="1:15" ht="12.75" customHeight="1">
      <c r="A287" s="30">
        <v>277</v>
      </c>
      <c r="B287" s="217" t="s">
        <v>144</v>
      </c>
      <c r="C287" s="231">
        <v>322.55</v>
      </c>
      <c r="D287" s="232">
        <v>321.13333333333333</v>
      </c>
      <c r="E287" s="232">
        <v>317.81666666666666</v>
      </c>
      <c r="F287" s="232">
        <v>313.08333333333331</v>
      </c>
      <c r="G287" s="232">
        <v>309.76666666666665</v>
      </c>
      <c r="H287" s="232">
        <v>325.86666666666667</v>
      </c>
      <c r="I287" s="232">
        <v>329.18333333333328</v>
      </c>
      <c r="J287" s="232">
        <v>333.91666666666669</v>
      </c>
      <c r="K287" s="231">
        <v>324.45</v>
      </c>
      <c r="L287" s="231">
        <v>316.39999999999998</v>
      </c>
      <c r="M287" s="231">
        <v>13.165150000000001</v>
      </c>
      <c r="N287" s="1"/>
      <c r="O287" s="1"/>
    </row>
    <row r="288" spans="1:15" ht="12.75" customHeight="1">
      <c r="A288" s="30">
        <v>278</v>
      </c>
      <c r="B288" s="217" t="s">
        <v>865</v>
      </c>
      <c r="C288" s="231">
        <v>4620.55</v>
      </c>
      <c r="D288" s="232">
        <v>4610.7833333333338</v>
      </c>
      <c r="E288" s="232">
        <v>4558.6166666666677</v>
      </c>
      <c r="F288" s="232">
        <v>4496.6833333333343</v>
      </c>
      <c r="G288" s="232">
        <v>4444.5166666666682</v>
      </c>
      <c r="H288" s="232">
        <v>4672.7166666666672</v>
      </c>
      <c r="I288" s="232">
        <v>4724.8833333333332</v>
      </c>
      <c r="J288" s="232">
        <v>4786.8166666666666</v>
      </c>
      <c r="K288" s="231">
        <v>4662.95</v>
      </c>
      <c r="L288" s="231">
        <v>4548.8500000000004</v>
      </c>
      <c r="M288" s="231">
        <v>3.3328799999999998</v>
      </c>
      <c r="N288" s="1"/>
      <c r="O288" s="1"/>
    </row>
    <row r="289" spans="1:15" ht="12.75" customHeight="1">
      <c r="A289" s="30">
        <v>279</v>
      </c>
      <c r="B289" s="217" t="s">
        <v>410</v>
      </c>
      <c r="C289" s="231">
        <v>10052.65</v>
      </c>
      <c r="D289" s="232">
        <v>10050.883333333333</v>
      </c>
      <c r="E289" s="232">
        <v>9921.7666666666664</v>
      </c>
      <c r="F289" s="232">
        <v>9790.8833333333332</v>
      </c>
      <c r="G289" s="232">
        <v>9661.7666666666664</v>
      </c>
      <c r="H289" s="232">
        <v>10181.766666666666</v>
      </c>
      <c r="I289" s="232">
        <v>10310.883333333331</v>
      </c>
      <c r="J289" s="232">
        <v>10441.766666666666</v>
      </c>
      <c r="K289" s="231">
        <v>10180</v>
      </c>
      <c r="L289" s="231">
        <v>9920</v>
      </c>
      <c r="M289" s="231">
        <v>5.7020000000000001E-2</v>
      </c>
      <c r="N289" s="1"/>
      <c r="O289" s="1"/>
    </row>
    <row r="290" spans="1:15" ht="12.75" customHeight="1">
      <c r="A290" s="30">
        <v>280</v>
      </c>
      <c r="B290" s="217" t="s">
        <v>145</v>
      </c>
      <c r="C290" s="231">
        <v>2147.4499999999998</v>
      </c>
      <c r="D290" s="232">
        <v>2142.5833333333335</v>
      </c>
      <c r="E290" s="232">
        <v>2125.8666666666668</v>
      </c>
      <c r="F290" s="232">
        <v>2104.2833333333333</v>
      </c>
      <c r="G290" s="232">
        <v>2087.5666666666666</v>
      </c>
      <c r="H290" s="232">
        <v>2164.166666666667</v>
      </c>
      <c r="I290" s="232">
        <v>2180.8833333333332</v>
      </c>
      <c r="J290" s="232">
        <v>2202.4666666666672</v>
      </c>
      <c r="K290" s="231">
        <v>2159.3000000000002</v>
      </c>
      <c r="L290" s="231">
        <v>2121</v>
      </c>
      <c r="M290" s="231">
        <v>23.723849999999999</v>
      </c>
      <c r="N290" s="1"/>
      <c r="O290" s="1"/>
    </row>
    <row r="291" spans="1:15" ht="12.75" customHeight="1">
      <c r="A291" s="30">
        <v>281</v>
      </c>
      <c r="B291" s="217" t="s">
        <v>818</v>
      </c>
      <c r="C291" s="231">
        <v>317.25</v>
      </c>
      <c r="D291" s="232">
        <v>316.91666666666669</v>
      </c>
      <c r="E291" s="232">
        <v>311.63333333333338</v>
      </c>
      <c r="F291" s="232">
        <v>306.01666666666671</v>
      </c>
      <c r="G291" s="232">
        <v>300.73333333333341</v>
      </c>
      <c r="H291" s="232">
        <v>322.53333333333336</v>
      </c>
      <c r="I291" s="232">
        <v>327.81666666666666</v>
      </c>
      <c r="J291" s="232">
        <v>333.43333333333334</v>
      </c>
      <c r="K291" s="231">
        <v>322.2</v>
      </c>
      <c r="L291" s="231">
        <v>311.3</v>
      </c>
      <c r="M291" s="231">
        <v>3.3934700000000002</v>
      </c>
      <c r="N291" s="1"/>
      <c r="O291" s="1"/>
    </row>
    <row r="292" spans="1:15" ht="12.75" customHeight="1">
      <c r="A292" s="30">
        <v>282</v>
      </c>
      <c r="B292" s="217" t="s">
        <v>263</v>
      </c>
      <c r="C292" s="231">
        <v>297.05</v>
      </c>
      <c r="D292" s="232">
        <v>293.65000000000003</v>
      </c>
      <c r="E292" s="232">
        <v>289.40000000000009</v>
      </c>
      <c r="F292" s="232">
        <v>281.75000000000006</v>
      </c>
      <c r="G292" s="232">
        <v>277.50000000000011</v>
      </c>
      <c r="H292" s="232">
        <v>301.30000000000007</v>
      </c>
      <c r="I292" s="232">
        <v>305.54999999999995</v>
      </c>
      <c r="J292" s="232">
        <v>313.20000000000005</v>
      </c>
      <c r="K292" s="231">
        <v>297.89999999999998</v>
      </c>
      <c r="L292" s="231">
        <v>286</v>
      </c>
      <c r="M292" s="231">
        <v>20.516960000000001</v>
      </c>
      <c r="N292" s="1"/>
      <c r="O292" s="1"/>
    </row>
    <row r="293" spans="1:15" ht="12.75" customHeight="1">
      <c r="A293" s="30">
        <v>283</v>
      </c>
      <c r="B293" s="217" t="s">
        <v>779</v>
      </c>
      <c r="C293" s="231">
        <v>221.4</v>
      </c>
      <c r="D293" s="232">
        <v>224.41666666666666</v>
      </c>
      <c r="E293" s="232">
        <v>217.48333333333332</v>
      </c>
      <c r="F293" s="232">
        <v>213.56666666666666</v>
      </c>
      <c r="G293" s="232">
        <v>206.63333333333333</v>
      </c>
      <c r="H293" s="232">
        <v>228.33333333333331</v>
      </c>
      <c r="I293" s="232">
        <v>235.26666666666665</v>
      </c>
      <c r="J293" s="232">
        <v>239.18333333333331</v>
      </c>
      <c r="K293" s="231">
        <v>231.35</v>
      </c>
      <c r="L293" s="231">
        <v>220.5</v>
      </c>
      <c r="M293" s="231">
        <v>7.6491899999999999</v>
      </c>
      <c r="N293" s="1"/>
      <c r="O293" s="1"/>
    </row>
    <row r="294" spans="1:15" ht="12.75" customHeight="1">
      <c r="A294" s="30">
        <v>284</v>
      </c>
      <c r="B294" s="217" t="s">
        <v>1005</v>
      </c>
      <c r="C294" s="231">
        <v>77.5</v>
      </c>
      <c r="D294" s="232">
        <v>76.45</v>
      </c>
      <c r="E294" s="232">
        <v>74.800000000000011</v>
      </c>
      <c r="F294" s="232">
        <v>72.100000000000009</v>
      </c>
      <c r="G294" s="232">
        <v>70.450000000000017</v>
      </c>
      <c r="H294" s="232">
        <v>79.150000000000006</v>
      </c>
      <c r="I294" s="232">
        <v>80.800000000000011</v>
      </c>
      <c r="J294" s="232">
        <v>83.5</v>
      </c>
      <c r="K294" s="231">
        <v>78.099999999999994</v>
      </c>
      <c r="L294" s="231">
        <v>73.75</v>
      </c>
      <c r="M294" s="231">
        <v>59.344279999999998</v>
      </c>
      <c r="N294" s="1"/>
      <c r="O294" s="1"/>
    </row>
    <row r="295" spans="1:15" ht="12.75" customHeight="1">
      <c r="A295" s="30">
        <v>285</v>
      </c>
      <c r="B295" s="217" t="s">
        <v>844</v>
      </c>
      <c r="C295" s="231">
        <v>531.85</v>
      </c>
      <c r="D295" s="232">
        <v>534.86666666666667</v>
      </c>
      <c r="E295" s="232">
        <v>527.0333333333333</v>
      </c>
      <c r="F295" s="232">
        <v>522.21666666666658</v>
      </c>
      <c r="G295" s="232">
        <v>514.38333333333321</v>
      </c>
      <c r="H295" s="232">
        <v>539.68333333333339</v>
      </c>
      <c r="I295" s="232">
        <v>547.51666666666665</v>
      </c>
      <c r="J295" s="232">
        <v>552.33333333333348</v>
      </c>
      <c r="K295" s="231">
        <v>542.70000000000005</v>
      </c>
      <c r="L295" s="231">
        <v>530.04999999999995</v>
      </c>
      <c r="M295" s="231">
        <v>22.459230000000002</v>
      </c>
      <c r="N295" s="1"/>
      <c r="O295" s="1"/>
    </row>
    <row r="296" spans="1:15" ht="12.75" customHeight="1">
      <c r="A296" s="30">
        <v>286</v>
      </c>
      <c r="B296" s="217" t="s">
        <v>411</v>
      </c>
      <c r="C296" s="231">
        <v>3903.85</v>
      </c>
      <c r="D296" s="232">
        <v>3894.1833333333329</v>
      </c>
      <c r="E296" s="232">
        <v>3852.3666666666659</v>
      </c>
      <c r="F296" s="232">
        <v>3800.8833333333328</v>
      </c>
      <c r="G296" s="232">
        <v>3759.0666666666657</v>
      </c>
      <c r="H296" s="232">
        <v>3945.6666666666661</v>
      </c>
      <c r="I296" s="232">
        <v>3987.4833333333327</v>
      </c>
      <c r="J296" s="232">
        <v>4038.9666666666662</v>
      </c>
      <c r="K296" s="231">
        <v>3936</v>
      </c>
      <c r="L296" s="231">
        <v>3842.7</v>
      </c>
      <c r="M296" s="231">
        <v>0.37328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652.4</v>
      </c>
      <c r="D297" s="232">
        <v>651.53333333333342</v>
      </c>
      <c r="E297" s="232">
        <v>644.06666666666683</v>
      </c>
      <c r="F297" s="232">
        <v>635.73333333333346</v>
      </c>
      <c r="G297" s="232">
        <v>628.26666666666688</v>
      </c>
      <c r="H297" s="232">
        <v>659.86666666666679</v>
      </c>
      <c r="I297" s="232">
        <v>667.33333333333326</v>
      </c>
      <c r="J297" s="232">
        <v>675.66666666666674</v>
      </c>
      <c r="K297" s="231">
        <v>659</v>
      </c>
      <c r="L297" s="231">
        <v>643.20000000000005</v>
      </c>
      <c r="M297" s="231">
        <v>9.4682600000000008</v>
      </c>
      <c r="N297" s="1"/>
      <c r="O297" s="1"/>
    </row>
    <row r="298" spans="1:15" ht="12.75" customHeight="1">
      <c r="A298" s="30">
        <v>288</v>
      </c>
      <c r="B298" s="217" t="s">
        <v>412</v>
      </c>
      <c r="C298" s="231">
        <v>1128.95</v>
      </c>
      <c r="D298" s="232">
        <v>1139.9333333333334</v>
      </c>
      <c r="E298" s="232">
        <v>1114.1666666666667</v>
      </c>
      <c r="F298" s="232">
        <v>1099.3833333333334</v>
      </c>
      <c r="G298" s="232">
        <v>1073.6166666666668</v>
      </c>
      <c r="H298" s="232">
        <v>1154.7166666666667</v>
      </c>
      <c r="I298" s="232">
        <v>1180.4833333333331</v>
      </c>
      <c r="J298" s="232">
        <v>1195.2666666666667</v>
      </c>
      <c r="K298" s="231">
        <v>1165.7</v>
      </c>
      <c r="L298" s="231">
        <v>1125.1500000000001</v>
      </c>
      <c r="M298" s="231">
        <v>0.81200000000000006</v>
      </c>
      <c r="N298" s="1"/>
      <c r="O298" s="1"/>
    </row>
    <row r="299" spans="1:15" ht="12.75" customHeight="1">
      <c r="A299" s="30">
        <v>289</v>
      </c>
      <c r="B299" s="217" t="s">
        <v>413</v>
      </c>
      <c r="C299" s="231">
        <v>28</v>
      </c>
      <c r="D299" s="232">
        <v>27.583333333333332</v>
      </c>
      <c r="E299" s="232">
        <v>26.916666666666664</v>
      </c>
      <c r="F299" s="232">
        <v>25.833333333333332</v>
      </c>
      <c r="G299" s="232">
        <v>25.166666666666664</v>
      </c>
      <c r="H299" s="232">
        <v>28.666666666666664</v>
      </c>
      <c r="I299" s="232">
        <v>29.333333333333329</v>
      </c>
      <c r="J299" s="232">
        <v>30.416666666666664</v>
      </c>
      <c r="K299" s="231">
        <v>28.25</v>
      </c>
      <c r="L299" s="231">
        <v>26.5</v>
      </c>
      <c r="M299" s="231">
        <v>21.72935</v>
      </c>
      <c r="N299" s="1"/>
      <c r="O299" s="1"/>
    </row>
    <row r="300" spans="1:15" ht="12.75" customHeight="1">
      <c r="A300" s="30">
        <v>290</v>
      </c>
      <c r="B300" s="217" t="s">
        <v>414</v>
      </c>
      <c r="C300" s="231">
        <v>141.25</v>
      </c>
      <c r="D300" s="232">
        <v>141.98333333333332</v>
      </c>
      <c r="E300" s="232">
        <v>140.01666666666665</v>
      </c>
      <c r="F300" s="232">
        <v>138.78333333333333</v>
      </c>
      <c r="G300" s="232">
        <v>136.81666666666666</v>
      </c>
      <c r="H300" s="232">
        <v>143.21666666666664</v>
      </c>
      <c r="I300" s="232">
        <v>145.18333333333328</v>
      </c>
      <c r="J300" s="232">
        <v>146.41666666666663</v>
      </c>
      <c r="K300" s="231">
        <v>143.94999999999999</v>
      </c>
      <c r="L300" s="231">
        <v>140.75</v>
      </c>
      <c r="M300" s="231">
        <v>3.5040800000000001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82012</v>
      </c>
      <c r="D301" s="232">
        <v>82166.666666666672</v>
      </c>
      <c r="E301" s="232">
        <v>81631.833333333343</v>
      </c>
      <c r="F301" s="232">
        <v>81251.666666666672</v>
      </c>
      <c r="G301" s="232">
        <v>80716.833333333343</v>
      </c>
      <c r="H301" s="232">
        <v>82546.833333333343</v>
      </c>
      <c r="I301" s="232">
        <v>83081.666666666686</v>
      </c>
      <c r="J301" s="232">
        <v>83461.833333333343</v>
      </c>
      <c r="K301" s="231">
        <v>82701.5</v>
      </c>
      <c r="L301" s="231">
        <v>81786.5</v>
      </c>
      <c r="M301" s="231">
        <v>5.1330000000000001E-2</v>
      </c>
      <c r="N301" s="1"/>
      <c r="O301" s="1"/>
    </row>
    <row r="302" spans="1:15" ht="12.75" customHeight="1">
      <c r="A302" s="30">
        <v>292</v>
      </c>
      <c r="B302" s="217" t="s">
        <v>819</v>
      </c>
      <c r="C302" s="231">
        <v>1534.75</v>
      </c>
      <c r="D302" s="232">
        <v>1524.9666666666665</v>
      </c>
      <c r="E302" s="232">
        <v>1505.9333333333329</v>
      </c>
      <c r="F302" s="232">
        <v>1477.1166666666666</v>
      </c>
      <c r="G302" s="232">
        <v>1458.083333333333</v>
      </c>
      <c r="H302" s="232">
        <v>1553.7833333333328</v>
      </c>
      <c r="I302" s="232">
        <v>1572.8166666666662</v>
      </c>
      <c r="J302" s="232">
        <v>1601.6333333333328</v>
      </c>
      <c r="K302" s="231">
        <v>1544</v>
      </c>
      <c r="L302" s="231">
        <v>1496.15</v>
      </c>
      <c r="M302" s="231">
        <v>1.4426399999999999</v>
      </c>
      <c r="N302" s="1"/>
      <c r="O302" s="1"/>
    </row>
    <row r="303" spans="1:15" ht="12.75" customHeight="1">
      <c r="A303" s="30">
        <v>293</v>
      </c>
      <c r="B303" s="217" t="s">
        <v>778</v>
      </c>
      <c r="C303" s="231">
        <v>866.5</v>
      </c>
      <c r="D303" s="232">
        <v>840.38333333333333</v>
      </c>
      <c r="E303" s="232">
        <v>814.11666666666667</v>
      </c>
      <c r="F303" s="232">
        <v>761.73333333333335</v>
      </c>
      <c r="G303" s="232">
        <v>735.4666666666667</v>
      </c>
      <c r="H303" s="232">
        <v>892.76666666666665</v>
      </c>
      <c r="I303" s="232">
        <v>919.0333333333333</v>
      </c>
      <c r="J303" s="232">
        <v>971.41666666666663</v>
      </c>
      <c r="K303" s="231">
        <v>866.65</v>
      </c>
      <c r="L303" s="231">
        <v>788</v>
      </c>
      <c r="M303" s="231">
        <v>7.8911800000000003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984.8</v>
      </c>
      <c r="D304" s="232">
        <v>984</v>
      </c>
      <c r="E304" s="232">
        <v>977.45</v>
      </c>
      <c r="F304" s="232">
        <v>970.1</v>
      </c>
      <c r="G304" s="232">
        <v>963.55000000000007</v>
      </c>
      <c r="H304" s="232">
        <v>991.35</v>
      </c>
      <c r="I304" s="232">
        <v>997.9</v>
      </c>
      <c r="J304" s="232">
        <v>1005.25</v>
      </c>
      <c r="K304" s="231">
        <v>990.55</v>
      </c>
      <c r="L304" s="231">
        <v>976.65</v>
      </c>
      <c r="M304" s="231">
        <v>3.4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226.7</v>
      </c>
      <c r="D305" s="232">
        <v>226.38333333333333</v>
      </c>
      <c r="E305" s="232">
        <v>222.01666666666665</v>
      </c>
      <c r="F305" s="232">
        <v>217.33333333333331</v>
      </c>
      <c r="G305" s="232">
        <v>212.96666666666664</v>
      </c>
      <c r="H305" s="232">
        <v>231.06666666666666</v>
      </c>
      <c r="I305" s="232">
        <v>235.43333333333334</v>
      </c>
      <c r="J305" s="232">
        <v>240.11666666666667</v>
      </c>
      <c r="K305" s="231">
        <v>230.75</v>
      </c>
      <c r="L305" s="231">
        <v>221.7</v>
      </c>
      <c r="M305" s="231">
        <v>43.637540000000001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1144.3</v>
      </c>
      <c r="D306" s="232">
        <v>1142.9166666666667</v>
      </c>
      <c r="E306" s="232">
        <v>1133.3833333333334</v>
      </c>
      <c r="F306" s="232">
        <v>1122.4666666666667</v>
      </c>
      <c r="G306" s="232">
        <v>1112.9333333333334</v>
      </c>
      <c r="H306" s="232">
        <v>1153.8333333333335</v>
      </c>
      <c r="I306" s="232">
        <v>1163.3666666666668</v>
      </c>
      <c r="J306" s="232">
        <v>1174.2833333333335</v>
      </c>
      <c r="K306" s="231">
        <v>1152.45</v>
      </c>
      <c r="L306" s="231">
        <v>1132</v>
      </c>
      <c r="M306" s="231">
        <v>40.030029999999996</v>
      </c>
      <c r="N306" s="1"/>
      <c r="O306" s="1"/>
    </row>
    <row r="307" spans="1:15" ht="12.75" customHeight="1">
      <c r="A307" s="30">
        <v>297</v>
      </c>
      <c r="B307" s="217" t="s">
        <v>415</v>
      </c>
      <c r="C307" s="231">
        <v>343.8</v>
      </c>
      <c r="D307" s="232">
        <v>341.36666666666662</v>
      </c>
      <c r="E307" s="232">
        <v>334.53333333333325</v>
      </c>
      <c r="F307" s="232">
        <v>325.26666666666665</v>
      </c>
      <c r="G307" s="232">
        <v>318.43333333333328</v>
      </c>
      <c r="H307" s="232">
        <v>350.63333333333321</v>
      </c>
      <c r="I307" s="232">
        <v>357.46666666666658</v>
      </c>
      <c r="J307" s="232">
        <v>366.73333333333318</v>
      </c>
      <c r="K307" s="231">
        <v>348.2</v>
      </c>
      <c r="L307" s="231">
        <v>332.1</v>
      </c>
      <c r="M307" s="231">
        <v>10.24457</v>
      </c>
      <c r="N307" s="1"/>
      <c r="O307" s="1"/>
    </row>
    <row r="308" spans="1:15" ht="12.75" customHeight="1">
      <c r="A308" s="30">
        <v>298</v>
      </c>
      <c r="B308" s="217" t="s">
        <v>416</v>
      </c>
      <c r="C308" s="231">
        <v>267.60000000000002</v>
      </c>
      <c r="D308" s="232">
        <v>266.83333333333331</v>
      </c>
      <c r="E308" s="232">
        <v>264.76666666666665</v>
      </c>
      <c r="F308" s="232">
        <v>261.93333333333334</v>
      </c>
      <c r="G308" s="232">
        <v>259.86666666666667</v>
      </c>
      <c r="H308" s="232">
        <v>269.66666666666663</v>
      </c>
      <c r="I308" s="232">
        <v>271.73333333333335</v>
      </c>
      <c r="J308" s="232">
        <v>274.56666666666661</v>
      </c>
      <c r="K308" s="231">
        <v>268.89999999999998</v>
      </c>
      <c r="L308" s="231">
        <v>264</v>
      </c>
      <c r="M308" s="231">
        <v>0.82884000000000002</v>
      </c>
      <c r="N308" s="1"/>
      <c r="O308" s="1"/>
    </row>
    <row r="309" spans="1:15" ht="12.75" customHeight="1">
      <c r="A309" s="30">
        <v>299</v>
      </c>
      <c r="B309" s="217" t="s">
        <v>853</v>
      </c>
      <c r="C309" s="231">
        <v>335.55</v>
      </c>
      <c r="D309" s="232">
        <v>333.31666666666666</v>
      </c>
      <c r="E309" s="232">
        <v>325.7833333333333</v>
      </c>
      <c r="F309" s="232">
        <v>316.01666666666665</v>
      </c>
      <c r="G309" s="232">
        <v>308.48333333333329</v>
      </c>
      <c r="H309" s="232">
        <v>343.08333333333331</v>
      </c>
      <c r="I309" s="232">
        <v>350.61666666666673</v>
      </c>
      <c r="J309" s="232">
        <v>360.38333333333333</v>
      </c>
      <c r="K309" s="231">
        <v>340.85</v>
      </c>
      <c r="L309" s="231">
        <v>323.55</v>
      </c>
      <c r="M309" s="231">
        <v>1.16499</v>
      </c>
      <c r="N309" s="1"/>
      <c r="O309" s="1"/>
    </row>
    <row r="310" spans="1:15" ht="12.75" customHeight="1">
      <c r="A310" s="30">
        <v>300</v>
      </c>
      <c r="B310" s="217" t="s">
        <v>417</v>
      </c>
      <c r="C310" s="231">
        <v>351.35</v>
      </c>
      <c r="D310" s="232">
        <v>352.16666666666669</v>
      </c>
      <c r="E310" s="232">
        <v>348.88333333333338</v>
      </c>
      <c r="F310" s="232">
        <v>346.41666666666669</v>
      </c>
      <c r="G310" s="232">
        <v>343.13333333333338</v>
      </c>
      <c r="H310" s="232">
        <v>354.63333333333338</v>
      </c>
      <c r="I310" s="232">
        <v>357.91666666666669</v>
      </c>
      <c r="J310" s="232">
        <v>360.38333333333338</v>
      </c>
      <c r="K310" s="231">
        <v>355.45</v>
      </c>
      <c r="L310" s="231">
        <v>349.7</v>
      </c>
      <c r="M310" s="231">
        <v>0.86963999999999997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122.35</v>
      </c>
      <c r="D311" s="232">
        <v>121.28333333333332</v>
      </c>
      <c r="E311" s="232">
        <v>119.01666666666664</v>
      </c>
      <c r="F311" s="232">
        <v>115.68333333333332</v>
      </c>
      <c r="G311" s="232">
        <v>113.41666666666664</v>
      </c>
      <c r="H311" s="232">
        <v>124.61666666666663</v>
      </c>
      <c r="I311" s="232">
        <v>126.88333333333331</v>
      </c>
      <c r="J311" s="232">
        <v>130.21666666666664</v>
      </c>
      <c r="K311" s="231">
        <v>123.55</v>
      </c>
      <c r="L311" s="231">
        <v>117.95</v>
      </c>
      <c r="M311" s="231">
        <v>92.067099999999996</v>
      </c>
      <c r="N311" s="1"/>
      <c r="O311" s="1"/>
    </row>
    <row r="312" spans="1:15" ht="12.75" customHeight="1">
      <c r="A312" s="30">
        <v>302</v>
      </c>
      <c r="B312" s="217" t="s">
        <v>418</v>
      </c>
      <c r="C312" s="231">
        <v>51.1</v>
      </c>
      <c r="D312" s="232">
        <v>50.75</v>
      </c>
      <c r="E312" s="232">
        <v>50.1</v>
      </c>
      <c r="F312" s="232">
        <v>49.1</v>
      </c>
      <c r="G312" s="232">
        <v>48.45</v>
      </c>
      <c r="H312" s="232">
        <v>51.75</v>
      </c>
      <c r="I312" s="232">
        <v>52.400000000000006</v>
      </c>
      <c r="J312" s="232">
        <v>53.4</v>
      </c>
      <c r="K312" s="231">
        <v>51.4</v>
      </c>
      <c r="L312" s="231">
        <v>49.75</v>
      </c>
      <c r="M312" s="231">
        <v>29.56063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472.25</v>
      </c>
      <c r="D313" s="232">
        <v>474.2</v>
      </c>
      <c r="E313" s="232">
        <v>468.04999999999995</v>
      </c>
      <c r="F313" s="232">
        <v>463.84999999999997</v>
      </c>
      <c r="G313" s="232">
        <v>457.69999999999993</v>
      </c>
      <c r="H313" s="232">
        <v>478.4</v>
      </c>
      <c r="I313" s="232">
        <v>484.54999999999995</v>
      </c>
      <c r="J313" s="232">
        <v>488.75</v>
      </c>
      <c r="K313" s="231">
        <v>480.35</v>
      </c>
      <c r="L313" s="231">
        <v>470</v>
      </c>
      <c r="M313" s="231">
        <v>14.89592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8295.2999999999993</v>
      </c>
      <c r="D314" s="232">
        <v>8267.3000000000011</v>
      </c>
      <c r="E314" s="232">
        <v>8215.5000000000018</v>
      </c>
      <c r="F314" s="232">
        <v>8135.7000000000007</v>
      </c>
      <c r="G314" s="232">
        <v>8083.9000000000015</v>
      </c>
      <c r="H314" s="232">
        <v>8347.1000000000022</v>
      </c>
      <c r="I314" s="232">
        <v>8398.9000000000015</v>
      </c>
      <c r="J314" s="232">
        <v>8478.7000000000025</v>
      </c>
      <c r="K314" s="231">
        <v>8319.1</v>
      </c>
      <c r="L314" s="231">
        <v>8187.5</v>
      </c>
      <c r="M314" s="231">
        <v>3.3985099999999999</v>
      </c>
      <c r="N314" s="1"/>
      <c r="O314" s="1"/>
    </row>
    <row r="315" spans="1:15" ht="12.75" customHeight="1">
      <c r="A315" s="30">
        <v>305</v>
      </c>
      <c r="B315" s="217" t="s">
        <v>780</v>
      </c>
      <c r="C315" s="231">
        <v>1518</v>
      </c>
      <c r="D315" s="232">
        <v>1507.6666666666667</v>
      </c>
      <c r="E315" s="232">
        <v>1485.4333333333334</v>
      </c>
      <c r="F315" s="232">
        <v>1452.8666666666666</v>
      </c>
      <c r="G315" s="232">
        <v>1430.6333333333332</v>
      </c>
      <c r="H315" s="232">
        <v>1540.2333333333336</v>
      </c>
      <c r="I315" s="232">
        <v>1562.4666666666667</v>
      </c>
      <c r="J315" s="232">
        <v>1595.0333333333338</v>
      </c>
      <c r="K315" s="231">
        <v>1529.9</v>
      </c>
      <c r="L315" s="231">
        <v>1475.1</v>
      </c>
      <c r="M315" s="231">
        <v>0.60084000000000004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627.5</v>
      </c>
      <c r="D316" s="232">
        <v>622.36666666666667</v>
      </c>
      <c r="E316" s="232">
        <v>612.83333333333337</v>
      </c>
      <c r="F316" s="232">
        <v>598.16666666666674</v>
      </c>
      <c r="G316" s="232">
        <v>588.63333333333344</v>
      </c>
      <c r="H316" s="232">
        <v>637.0333333333333</v>
      </c>
      <c r="I316" s="232">
        <v>646.56666666666661</v>
      </c>
      <c r="J316" s="232">
        <v>661.23333333333323</v>
      </c>
      <c r="K316" s="231">
        <v>631.9</v>
      </c>
      <c r="L316" s="231">
        <v>607.70000000000005</v>
      </c>
      <c r="M316" s="231">
        <v>6.4776199999999999</v>
      </c>
      <c r="N316" s="1"/>
      <c r="O316" s="1"/>
    </row>
    <row r="317" spans="1:15" ht="12.75" customHeight="1">
      <c r="A317" s="30">
        <v>307</v>
      </c>
      <c r="B317" s="217" t="s">
        <v>419</v>
      </c>
      <c r="C317" s="231">
        <v>451.7</v>
      </c>
      <c r="D317" s="232">
        <v>451.16666666666669</v>
      </c>
      <c r="E317" s="232">
        <v>444.33333333333337</v>
      </c>
      <c r="F317" s="232">
        <v>436.9666666666667</v>
      </c>
      <c r="G317" s="232">
        <v>430.13333333333338</v>
      </c>
      <c r="H317" s="232">
        <v>458.53333333333336</v>
      </c>
      <c r="I317" s="232">
        <v>465.36666666666673</v>
      </c>
      <c r="J317" s="232">
        <v>472.73333333333335</v>
      </c>
      <c r="K317" s="231">
        <v>458</v>
      </c>
      <c r="L317" s="231">
        <v>443.8</v>
      </c>
      <c r="M317" s="231">
        <v>11.58628</v>
      </c>
      <c r="N317" s="1"/>
      <c r="O317" s="1"/>
    </row>
    <row r="318" spans="1:15" ht="12.75" customHeight="1">
      <c r="A318" s="30">
        <v>308</v>
      </c>
      <c r="B318" s="217" t="s">
        <v>420</v>
      </c>
      <c r="C318" s="231">
        <v>653.5</v>
      </c>
      <c r="D318" s="232">
        <v>648.1</v>
      </c>
      <c r="E318" s="232">
        <v>631.55000000000007</v>
      </c>
      <c r="F318" s="232">
        <v>609.6</v>
      </c>
      <c r="G318" s="232">
        <v>593.05000000000007</v>
      </c>
      <c r="H318" s="232">
        <v>670.05000000000007</v>
      </c>
      <c r="I318" s="232">
        <v>686.6</v>
      </c>
      <c r="J318" s="232">
        <v>708.55000000000007</v>
      </c>
      <c r="K318" s="231">
        <v>664.65</v>
      </c>
      <c r="L318" s="231">
        <v>626.15</v>
      </c>
      <c r="M318" s="231">
        <v>13.860279999999999</v>
      </c>
      <c r="N318" s="1"/>
      <c r="O318" s="1"/>
    </row>
    <row r="319" spans="1:15" ht="12.75" customHeight="1">
      <c r="A319" s="30">
        <v>309</v>
      </c>
      <c r="B319" s="217" t="s">
        <v>820</v>
      </c>
      <c r="C319" s="231">
        <v>634.54999999999995</v>
      </c>
      <c r="D319" s="232">
        <v>639.4</v>
      </c>
      <c r="E319" s="232">
        <v>607.19999999999993</v>
      </c>
      <c r="F319" s="232">
        <v>579.84999999999991</v>
      </c>
      <c r="G319" s="232">
        <v>547.64999999999986</v>
      </c>
      <c r="H319" s="232">
        <v>666.75</v>
      </c>
      <c r="I319" s="232">
        <v>698.95</v>
      </c>
      <c r="J319" s="232">
        <v>726.30000000000007</v>
      </c>
      <c r="K319" s="231">
        <v>671.6</v>
      </c>
      <c r="L319" s="231">
        <v>612.04999999999995</v>
      </c>
      <c r="M319" s="231">
        <v>0.86921999999999999</v>
      </c>
      <c r="N319" s="1"/>
      <c r="O319" s="1"/>
    </row>
    <row r="320" spans="1:15" ht="12.75" customHeight="1">
      <c r="A320" s="30">
        <v>310</v>
      </c>
      <c r="B320" s="217" t="s">
        <v>821</v>
      </c>
      <c r="C320" s="231">
        <v>787.7</v>
      </c>
      <c r="D320" s="232">
        <v>785.9</v>
      </c>
      <c r="E320" s="232">
        <v>766.8</v>
      </c>
      <c r="F320" s="232">
        <v>745.9</v>
      </c>
      <c r="G320" s="232">
        <v>726.8</v>
      </c>
      <c r="H320" s="232">
        <v>806.8</v>
      </c>
      <c r="I320" s="232">
        <v>825.90000000000009</v>
      </c>
      <c r="J320" s="232">
        <v>846.8</v>
      </c>
      <c r="K320" s="231">
        <v>805</v>
      </c>
      <c r="L320" s="231">
        <v>765</v>
      </c>
      <c r="M320" s="231">
        <v>1.7742199999999999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1201.5</v>
      </c>
      <c r="D321" s="232">
        <v>1197.3833333333334</v>
      </c>
      <c r="E321" s="232">
        <v>1186.7166666666669</v>
      </c>
      <c r="F321" s="232">
        <v>1171.9333333333334</v>
      </c>
      <c r="G321" s="232">
        <v>1161.2666666666669</v>
      </c>
      <c r="H321" s="232">
        <v>1212.166666666667</v>
      </c>
      <c r="I321" s="232">
        <v>1222.8333333333335</v>
      </c>
      <c r="J321" s="232">
        <v>1237.616666666667</v>
      </c>
      <c r="K321" s="231">
        <v>1208.05</v>
      </c>
      <c r="L321" s="231">
        <v>1182.5999999999999</v>
      </c>
      <c r="M321" s="231">
        <v>1.8036099999999999</v>
      </c>
      <c r="N321" s="1"/>
      <c r="O321" s="1"/>
    </row>
    <row r="322" spans="1:15" ht="12.75" customHeight="1">
      <c r="A322" s="30">
        <v>312</v>
      </c>
      <c r="B322" s="217" t="s">
        <v>845</v>
      </c>
      <c r="C322" s="231">
        <v>47.35</v>
      </c>
      <c r="D322" s="232">
        <v>46.966666666666669</v>
      </c>
      <c r="E322" s="232">
        <v>46.38333333333334</v>
      </c>
      <c r="F322" s="232">
        <v>45.416666666666671</v>
      </c>
      <c r="G322" s="232">
        <v>44.833333333333343</v>
      </c>
      <c r="H322" s="232">
        <v>47.933333333333337</v>
      </c>
      <c r="I322" s="232">
        <v>48.516666666666666</v>
      </c>
      <c r="J322" s="232">
        <v>49.483333333333334</v>
      </c>
      <c r="K322" s="231">
        <v>47.55</v>
      </c>
      <c r="L322" s="231">
        <v>46</v>
      </c>
      <c r="M322" s="231">
        <v>41.753340000000001</v>
      </c>
      <c r="N322" s="1"/>
      <c r="O322" s="1"/>
    </row>
    <row r="323" spans="1:15" ht="12.75" customHeight="1">
      <c r="A323" s="30">
        <v>313</v>
      </c>
      <c r="B323" s="217" t="s">
        <v>422</v>
      </c>
      <c r="C323" s="231">
        <v>580.15</v>
      </c>
      <c r="D323" s="232">
        <v>576.66666666666663</v>
      </c>
      <c r="E323" s="232">
        <v>567.5333333333333</v>
      </c>
      <c r="F323" s="232">
        <v>554.91666666666663</v>
      </c>
      <c r="G323" s="232">
        <v>545.7833333333333</v>
      </c>
      <c r="H323" s="232">
        <v>589.2833333333333</v>
      </c>
      <c r="I323" s="232">
        <v>598.41666666666674</v>
      </c>
      <c r="J323" s="232">
        <v>611.0333333333333</v>
      </c>
      <c r="K323" s="231">
        <v>585.79999999999995</v>
      </c>
      <c r="L323" s="231">
        <v>564.04999999999995</v>
      </c>
      <c r="M323" s="231">
        <v>1.84402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1718.2</v>
      </c>
      <c r="D324" s="232">
        <v>1712.5833333333333</v>
      </c>
      <c r="E324" s="232">
        <v>1675.6166666666666</v>
      </c>
      <c r="F324" s="232">
        <v>1633.0333333333333</v>
      </c>
      <c r="G324" s="232">
        <v>1596.0666666666666</v>
      </c>
      <c r="H324" s="232">
        <v>1755.1666666666665</v>
      </c>
      <c r="I324" s="232">
        <v>1792.1333333333332</v>
      </c>
      <c r="J324" s="232">
        <v>1834.7166666666665</v>
      </c>
      <c r="K324" s="231">
        <v>1749.55</v>
      </c>
      <c r="L324" s="231">
        <v>1670</v>
      </c>
      <c r="M324" s="231">
        <v>30.019369999999999</v>
      </c>
      <c r="N324" s="1"/>
      <c r="O324" s="1"/>
    </row>
    <row r="325" spans="1:15" ht="12.75" customHeight="1">
      <c r="A325" s="30">
        <v>315</v>
      </c>
      <c r="B325" s="217" t="s">
        <v>423</v>
      </c>
      <c r="C325" s="231">
        <v>1499.9</v>
      </c>
      <c r="D325" s="232">
        <v>1492.6499999999999</v>
      </c>
      <c r="E325" s="232">
        <v>1472.2499999999998</v>
      </c>
      <c r="F325" s="232">
        <v>1444.6</v>
      </c>
      <c r="G325" s="232">
        <v>1424.1999999999998</v>
      </c>
      <c r="H325" s="232">
        <v>1520.2999999999997</v>
      </c>
      <c r="I325" s="232">
        <v>1540.6999999999998</v>
      </c>
      <c r="J325" s="232">
        <v>1568.3499999999997</v>
      </c>
      <c r="K325" s="231">
        <v>1513.05</v>
      </c>
      <c r="L325" s="231">
        <v>1465</v>
      </c>
      <c r="M325" s="231">
        <v>2.7083200000000001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974.7</v>
      </c>
      <c r="D326" s="232">
        <v>970.23333333333323</v>
      </c>
      <c r="E326" s="232">
        <v>964.46666666666647</v>
      </c>
      <c r="F326" s="232">
        <v>954.23333333333323</v>
      </c>
      <c r="G326" s="232">
        <v>948.46666666666647</v>
      </c>
      <c r="H326" s="232">
        <v>980.46666666666647</v>
      </c>
      <c r="I326" s="232">
        <v>986.23333333333312</v>
      </c>
      <c r="J326" s="232">
        <v>996.46666666666647</v>
      </c>
      <c r="K326" s="231">
        <v>976</v>
      </c>
      <c r="L326" s="231">
        <v>960</v>
      </c>
      <c r="M326" s="231">
        <v>5.3446899999999999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555.70000000000005</v>
      </c>
      <c r="D327" s="232">
        <v>554.16666666666663</v>
      </c>
      <c r="E327" s="232">
        <v>548.5333333333333</v>
      </c>
      <c r="F327" s="232">
        <v>541.36666666666667</v>
      </c>
      <c r="G327" s="232">
        <v>535.73333333333335</v>
      </c>
      <c r="H327" s="232">
        <v>561.33333333333326</v>
      </c>
      <c r="I327" s="232">
        <v>566.9666666666667</v>
      </c>
      <c r="J327" s="232">
        <v>574.13333333333321</v>
      </c>
      <c r="K327" s="231">
        <v>559.79999999999995</v>
      </c>
      <c r="L327" s="231">
        <v>547</v>
      </c>
      <c r="M327" s="231">
        <v>6.7187700000000001</v>
      </c>
      <c r="N327" s="1"/>
      <c r="O327" s="1"/>
    </row>
    <row r="328" spans="1:15" ht="12.75" customHeight="1">
      <c r="A328" s="30">
        <v>318</v>
      </c>
      <c r="B328" s="217" t="s">
        <v>424</v>
      </c>
      <c r="C328" s="231">
        <v>35.25</v>
      </c>
      <c r="D328" s="232">
        <v>34.483333333333327</v>
      </c>
      <c r="E328" s="232">
        <v>32.166666666666657</v>
      </c>
      <c r="F328" s="232">
        <v>29.083333333333329</v>
      </c>
      <c r="G328" s="232">
        <v>26.766666666666659</v>
      </c>
      <c r="H328" s="232">
        <v>37.566666666666656</v>
      </c>
      <c r="I328" s="232">
        <v>39.883333333333333</v>
      </c>
      <c r="J328" s="232">
        <v>42.966666666666654</v>
      </c>
      <c r="K328" s="231">
        <v>36.799999999999997</v>
      </c>
      <c r="L328" s="231">
        <v>31.4</v>
      </c>
      <c r="M328" s="231">
        <v>291.88565</v>
      </c>
      <c r="N328" s="1"/>
      <c r="O328" s="1"/>
    </row>
    <row r="329" spans="1:15" ht="12.75" customHeight="1">
      <c r="A329" s="30">
        <v>319</v>
      </c>
      <c r="B329" s="217" t="s">
        <v>425</v>
      </c>
      <c r="C329" s="231">
        <v>106.85</v>
      </c>
      <c r="D329" s="232">
        <v>105.68333333333334</v>
      </c>
      <c r="E329" s="232">
        <v>103.41666666666667</v>
      </c>
      <c r="F329" s="232">
        <v>99.983333333333334</v>
      </c>
      <c r="G329" s="232">
        <v>97.716666666666669</v>
      </c>
      <c r="H329" s="232">
        <v>109.11666666666667</v>
      </c>
      <c r="I329" s="232">
        <v>111.38333333333333</v>
      </c>
      <c r="J329" s="232">
        <v>114.81666666666668</v>
      </c>
      <c r="K329" s="231">
        <v>107.95</v>
      </c>
      <c r="L329" s="231">
        <v>102.25</v>
      </c>
      <c r="M329" s="231">
        <v>69.174549999999996</v>
      </c>
      <c r="N329" s="1"/>
      <c r="O329" s="1"/>
    </row>
    <row r="330" spans="1:15" ht="12.75" customHeight="1">
      <c r="A330" s="30">
        <v>320</v>
      </c>
      <c r="B330" s="217" t="s">
        <v>426</v>
      </c>
      <c r="C330" s="231">
        <v>41.6</v>
      </c>
      <c r="D330" s="232">
        <v>41.383333333333333</v>
      </c>
      <c r="E330" s="232">
        <v>38.966666666666669</v>
      </c>
      <c r="F330" s="232">
        <v>36.333333333333336</v>
      </c>
      <c r="G330" s="232">
        <v>33.916666666666671</v>
      </c>
      <c r="H330" s="232">
        <v>44.016666666666666</v>
      </c>
      <c r="I330" s="232">
        <v>46.433333333333337</v>
      </c>
      <c r="J330" s="232">
        <v>49.066666666666663</v>
      </c>
      <c r="K330" s="231">
        <v>43.8</v>
      </c>
      <c r="L330" s="231">
        <v>38.75</v>
      </c>
      <c r="M330" s="231">
        <v>254.38120000000001</v>
      </c>
      <c r="N330" s="1"/>
      <c r="O330" s="1"/>
    </row>
    <row r="331" spans="1:15" ht="12.75" customHeight="1">
      <c r="A331" s="30">
        <v>321</v>
      </c>
      <c r="B331" s="217" t="s">
        <v>427</v>
      </c>
      <c r="C331" s="231">
        <v>75.7</v>
      </c>
      <c r="D331" s="232">
        <v>74.733333333333334</v>
      </c>
      <c r="E331" s="232">
        <v>72.066666666666663</v>
      </c>
      <c r="F331" s="232">
        <v>68.433333333333323</v>
      </c>
      <c r="G331" s="232">
        <v>65.766666666666652</v>
      </c>
      <c r="H331" s="232">
        <v>78.366666666666674</v>
      </c>
      <c r="I331" s="232">
        <v>81.033333333333331</v>
      </c>
      <c r="J331" s="232">
        <v>84.666666666666686</v>
      </c>
      <c r="K331" s="231">
        <v>77.400000000000006</v>
      </c>
      <c r="L331" s="231">
        <v>71.099999999999994</v>
      </c>
      <c r="M331" s="231">
        <v>44.883859999999999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207.05</v>
      </c>
      <c r="D332" s="232">
        <v>206.96666666666667</v>
      </c>
      <c r="E332" s="232">
        <v>203.43333333333334</v>
      </c>
      <c r="F332" s="232">
        <v>199.81666666666666</v>
      </c>
      <c r="G332" s="232">
        <v>196.28333333333333</v>
      </c>
      <c r="H332" s="232">
        <v>210.58333333333334</v>
      </c>
      <c r="I332" s="232">
        <v>214.1166666666667</v>
      </c>
      <c r="J332" s="232">
        <v>217.73333333333335</v>
      </c>
      <c r="K332" s="231">
        <v>210.5</v>
      </c>
      <c r="L332" s="231">
        <v>203.35</v>
      </c>
      <c r="M332" s="231">
        <v>3.97437</v>
      </c>
      <c r="N332" s="1"/>
      <c r="O332" s="1"/>
    </row>
    <row r="333" spans="1:15" ht="12.75" customHeight="1">
      <c r="A333" s="30">
        <v>323</v>
      </c>
      <c r="B333" s="217" t="s">
        <v>167</v>
      </c>
      <c r="C333" s="231">
        <v>174</v>
      </c>
      <c r="D333" s="232">
        <v>173.69999999999996</v>
      </c>
      <c r="E333" s="232">
        <v>171.99999999999991</v>
      </c>
      <c r="F333" s="232">
        <v>169.99999999999994</v>
      </c>
      <c r="G333" s="232">
        <v>168.2999999999999</v>
      </c>
      <c r="H333" s="232">
        <v>175.69999999999993</v>
      </c>
      <c r="I333" s="232">
        <v>177.39999999999998</v>
      </c>
      <c r="J333" s="232">
        <v>179.39999999999995</v>
      </c>
      <c r="K333" s="231">
        <v>175.4</v>
      </c>
      <c r="L333" s="231">
        <v>171.7</v>
      </c>
      <c r="M333" s="231">
        <v>202.72069999999999</v>
      </c>
      <c r="N333" s="1"/>
      <c r="O333" s="1"/>
    </row>
    <row r="334" spans="1:15" ht="12.75" customHeight="1">
      <c r="A334" s="30">
        <v>324</v>
      </c>
      <c r="B334" s="217" t="s">
        <v>429</v>
      </c>
      <c r="C334" s="231">
        <v>768.65</v>
      </c>
      <c r="D334" s="232">
        <v>765.56666666666661</v>
      </c>
      <c r="E334" s="232">
        <v>754.53333333333319</v>
      </c>
      <c r="F334" s="232">
        <v>740.41666666666663</v>
      </c>
      <c r="G334" s="232">
        <v>729.38333333333321</v>
      </c>
      <c r="H334" s="232">
        <v>779.68333333333317</v>
      </c>
      <c r="I334" s="232">
        <v>790.71666666666647</v>
      </c>
      <c r="J334" s="232">
        <v>804.83333333333314</v>
      </c>
      <c r="K334" s="231">
        <v>776.6</v>
      </c>
      <c r="L334" s="231">
        <v>751.45</v>
      </c>
      <c r="M334" s="231">
        <v>0.69652000000000003</v>
      </c>
      <c r="N334" s="1"/>
      <c r="O334" s="1"/>
    </row>
    <row r="335" spans="1:15" ht="12.75" customHeight="1">
      <c r="A335" s="30">
        <v>325</v>
      </c>
      <c r="B335" s="217" t="s">
        <v>161</v>
      </c>
      <c r="C335" s="231">
        <v>77.150000000000006</v>
      </c>
      <c r="D335" s="232">
        <v>76.866666666666674</v>
      </c>
      <c r="E335" s="232">
        <v>75.983333333333348</v>
      </c>
      <c r="F335" s="232">
        <v>74.816666666666677</v>
      </c>
      <c r="G335" s="232">
        <v>73.933333333333351</v>
      </c>
      <c r="H335" s="232">
        <v>78.033333333333346</v>
      </c>
      <c r="I335" s="232">
        <v>78.916666666666671</v>
      </c>
      <c r="J335" s="232">
        <v>80.083333333333343</v>
      </c>
      <c r="K335" s="231">
        <v>77.75</v>
      </c>
      <c r="L335" s="231">
        <v>75.7</v>
      </c>
      <c r="M335" s="231">
        <v>127.44445</v>
      </c>
      <c r="N335" s="1"/>
      <c r="O335" s="1"/>
    </row>
    <row r="336" spans="1:15" ht="12.75" customHeight="1">
      <c r="A336" s="30">
        <v>326</v>
      </c>
      <c r="B336" s="217" t="s">
        <v>163</v>
      </c>
      <c r="C336" s="231">
        <v>4197.8999999999996</v>
      </c>
      <c r="D336" s="232">
        <v>4182.6166666666659</v>
      </c>
      <c r="E336" s="232">
        <v>4145.4833333333318</v>
      </c>
      <c r="F336" s="232">
        <v>4093.0666666666657</v>
      </c>
      <c r="G336" s="232">
        <v>4055.9333333333316</v>
      </c>
      <c r="H336" s="232">
        <v>4235.0333333333319</v>
      </c>
      <c r="I336" s="232">
        <v>4272.1666666666652</v>
      </c>
      <c r="J336" s="232">
        <v>4324.5833333333321</v>
      </c>
      <c r="K336" s="231">
        <v>4219.75</v>
      </c>
      <c r="L336" s="231">
        <v>4130.2</v>
      </c>
      <c r="M336" s="231">
        <v>0.84199000000000002</v>
      </c>
      <c r="N336" s="1"/>
      <c r="O336" s="1"/>
    </row>
    <row r="337" spans="1:15" ht="12.75" customHeight="1">
      <c r="A337" s="30">
        <v>327</v>
      </c>
      <c r="B337" s="217" t="s">
        <v>781</v>
      </c>
      <c r="C337" s="231">
        <v>506.2</v>
      </c>
      <c r="D337" s="232">
        <v>503.5</v>
      </c>
      <c r="E337" s="232">
        <v>498.65</v>
      </c>
      <c r="F337" s="232">
        <v>491.09999999999997</v>
      </c>
      <c r="G337" s="232">
        <v>486.24999999999994</v>
      </c>
      <c r="H337" s="232">
        <v>511.05</v>
      </c>
      <c r="I337" s="232">
        <v>515.90000000000009</v>
      </c>
      <c r="J337" s="232">
        <v>523.45000000000005</v>
      </c>
      <c r="K337" s="231">
        <v>508.35</v>
      </c>
      <c r="L337" s="231">
        <v>495.95</v>
      </c>
      <c r="M337" s="231">
        <v>3.46211</v>
      </c>
      <c r="N337" s="1"/>
      <c r="O337" s="1"/>
    </row>
    <row r="338" spans="1:15" ht="12.75" customHeight="1">
      <c r="A338" s="30">
        <v>328</v>
      </c>
      <c r="B338" s="217" t="s">
        <v>164</v>
      </c>
      <c r="C338" s="231">
        <v>19052.95</v>
      </c>
      <c r="D338" s="232">
        <v>19018.05</v>
      </c>
      <c r="E338" s="232">
        <v>18911.099999999999</v>
      </c>
      <c r="F338" s="232">
        <v>18769.25</v>
      </c>
      <c r="G338" s="232">
        <v>18662.3</v>
      </c>
      <c r="H338" s="232">
        <v>19159.899999999998</v>
      </c>
      <c r="I338" s="232">
        <v>19266.850000000002</v>
      </c>
      <c r="J338" s="232">
        <v>19408.699999999997</v>
      </c>
      <c r="K338" s="231">
        <v>19125</v>
      </c>
      <c r="L338" s="231">
        <v>18876.2</v>
      </c>
      <c r="M338" s="231">
        <v>0.48605999999999999</v>
      </c>
      <c r="N338" s="1"/>
      <c r="O338" s="1"/>
    </row>
    <row r="339" spans="1:15" ht="12.75" customHeight="1">
      <c r="A339" s="30">
        <v>329</v>
      </c>
      <c r="B339" s="217" t="s">
        <v>430</v>
      </c>
      <c r="C339" s="231">
        <v>53.8</v>
      </c>
      <c r="D339" s="232">
        <v>53.433333333333337</v>
      </c>
      <c r="E339" s="232">
        <v>52.366666666666674</v>
      </c>
      <c r="F339" s="232">
        <v>50.933333333333337</v>
      </c>
      <c r="G339" s="232">
        <v>49.866666666666674</v>
      </c>
      <c r="H339" s="232">
        <v>54.866666666666674</v>
      </c>
      <c r="I339" s="232">
        <v>55.933333333333337</v>
      </c>
      <c r="J339" s="232">
        <v>57.366666666666674</v>
      </c>
      <c r="K339" s="231">
        <v>54.5</v>
      </c>
      <c r="L339" s="231">
        <v>52</v>
      </c>
      <c r="M339" s="231">
        <v>21.66949</v>
      </c>
      <c r="N339" s="1"/>
      <c r="O339" s="1"/>
    </row>
    <row r="340" spans="1:15" ht="12.75" customHeight="1">
      <c r="A340" s="30">
        <v>330</v>
      </c>
      <c r="B340" s="217" t="s">
        <v>160</v>
      </c>
      <c r="C340" s="231">
        <v>204.15</v>
      </c>
      <c r="D340" s="232">
        <v>203.21666666666667</v>
      </c>
      <c r="E340" s="232">
        <v>201.58333333333334</v>
      </c>
      <c r="F340" s="232">
        <v>199.01666666666668</v>
      </c>
      <c r="G340" s="232">
        <v>197.38333333333335</v>
      </c>
      <c r="H340" s="232">
        <v>205.78333333333333</v>
      </c>
      <c r="I340" s="232">
        <v>207.41666666666666</v>
      </c>
      <c r="J340" s="232">
        <v>209.98333333333332</v>
      </c>
      <c r="K340" s="231">
        <v>204.85</v>
      </c>
      <c r="L340" s="231">
        <v>200.65</v>
      </c>
      <c r="M340" s="231">
        <v>4.9673800000000004</v>
      </c>
      <c r="N340" s="1"/>
      <c r="O340" s="1"/>
    </row>
    <row r="341" spans="1:15" ht="12.75" customHeight="1">
      <c r="A341" s="30">
        <v>331</v>
      </c>
      <c r="B341" s="217" t="s">
        <v>822</v>
      </c>
      <c r="C341" s="231">
        <v>343.65</v>
      </c>
      <c r="D341" s="232">
        <v>341.58333333333331</v>
      </c>
      <c r="E341" s="232">
        <v>335.06666666666661</v>
      </c>
      <c r="F341" s="232">
        <v>326.48333333333329</v>
      </c>
      <c r="G341" s="232">
        <v>319.96666666666658</v>
      </c>
      <c r="H341" s="232">
        <v>350.16666666666663</v>
      </c>
      <c r="I341" s="232">
        <v>356.68333333333339</v>
      </c>
      <c r="J341" s="232">
        <v>365.26666666666665</v>
      </c>
      <c r="K341" s="231">
        <v>348.1</v>
      </c>
      <c r="L341" s="231">
        <v>333</v>
      </c>
      <c r="M341" s="231">
        <v>1.17052</v>
      </c>
      <c r="N341" s="1"/>
      <c r="O341" s="1"/>
    </row>
    <row r="342" spans="1:15" ht="12.75" customHeight="1">
      <c r="A342" s="30">
        <v>332</v>
      </c>
      <c r="B342" s="217" t="s">
        <v>265</v>
      </c>
      <c r="C342" s="231">
        <v>826.95</v>
      </c>
      <c r="D342" s="232">
        <v>826.36666666666679</v>
      </c>
      <c r="E342" s="232">
        <v>821.13333333333355</v>
      </c>
      <c r="F342" s="232">
        <v>815.31666666666672</v>
      </c>
      <c r="G342" s="232">
        <v>810.08333333333348</v>
      </c>
      <c r="H342" s="232">
        <v>832.18333333333362</v>
      </c>
      <c r="I342" s="232">
        <v>837.41666666666674</v>
      </c>
      <c r="J342" s="232">
        <v>843.23333333333369</v>
      </c>
      <c r="K342" s="231">
        <v>831.6</v>
      </c>
      <c r="L342" s="231">
        <v>820.55</v>
      </c>
      <c r="M342" s="231">
        <v>5.4024599999999996</v>
      </c>
      <c r="N342" s="1"/>
      <c r="O342" s="1"/>
    </row>
    <row r="343" spans="1:15" ht="12.75" customHeight="1">
      <c r="A343" s="30">
        <v>333</v>
      </c>
      <c r="B343" s="217" t="s">
        <v>168</v>
      </c>
      <c r="C343" s="231">
        <v>149.35</v>
      </c>
      <c r="D343" s="232">
        <v>148.9</v>
      </c>
      <c r="E343" s="232">
        <v>146.95000000000002</v>
      </c>
      <c r="F343" s="232">
        <v>144.55000000000001</v>
      </c>
      <c r="G343" s="232">
        <v>142.60000000000002</v>
      </c>
      <c r="H343" s="232">
        <v>151.30000000000001</v>
      </c>
      <c r="I343" s="232">
        <v>153.25</v>
      </c>
      <c r="J343" s="232">
        <v>155.65</v>
      </c>
      <c r="K343" s="231">
        <v>150.85</v>
      </c>
      <c r="L343" s="231">
        <v>146.5</v>
      </c>
      <c r="M343" s="231">
        <v>240.12834000000001</v>
      </c>
      <c r="N343" s="1"/>
      <c r="O343" s="1"/>
    </row>
    <row r="344" spans="1:15" ht="12.75" customHeight="1">
      <c r="A344" s="30">
        <v>334</v>
      </c>
      <c r="B344" s="217" t="s">
        <v>266</v>
      </c>
      <c r="C344" s="231">
        <v>262.95</v>
      </c>
      <c r="D344" s="232">
        <v>261.01666666666671</v>
      </c>
      <c r="E344" s="232">
        <v>252.03333333333342</v>
      </c>
      <c r="F344" s="232">
        <v>241.1166666666667</v>
      </c>
      <c r="G344" s="232">
        <v>232.13333333333341</v>
      </c>
      <c r="H344" s="232">
        <v>271.93333333333339</v>
      </c>
      <c r="I344" s="232">
        <v>280.91666666666663</v>
      </c>
      <c r="J344" s="232">
        <v>291.83333333333343</v>
      </c>
      <c r="K344" s="231">
        <v>270</v>
      </c>
      <c r="L344" s="231">
        <v>250.1</v>
      </c>
      <c r="M344" s="231">
        <v>38.216439999999999</v>
      </c>
      <c r="N344" s="1"/>
      <c r="O344" s="1"/>
    </row>
    <row r="345" spans="1:15" ht="12.75" customHeight="1">
      <c r="A345" s="30">
        <v>335</v>
      </c>
      <c r="B345" s="217" t="s">
        <v>854</v>
      </c>
      <c r="C345" s="231">
        <v>624.70000000000005</v>
      </c>
      <c r="D345" s="232">
        <v>624.75</v>
      </c>
      <c r="E345" s="232">
        <v>615</v>
      </c>
      <c r="F345" s="232">
        <v>605.29999999999995</v>
      </c>
      <c r="G345" s="232">
        <v>595.54999999999995</v>
      </c>
      <c r="H345" s="232">
        <v>634.45000000000005</v>
      </c>
      <c r="I345" s="232">
        <v>644.20000000000005</v>
      </c>
      <c r="J345" s="232">
        <v>653.90000000000009</v>
      </c>
      <c r="K345" s="231">
        <v>634.5</v>
      </c>
      <c r="L345" s="231">
        <v>615.04999999999995</v>
      </c>
      <c r="M345" s="231">
        <v>6.3968999999999996</v>
      </c>
      <c r="N345" s="1"/>
      <c r="O345" s="1"/>
    </row>
    <row r="346" spans="1:15" ht="12.75" customHeight="1">
      <c r="A346" s="30">
        <v>336</v>
      </c>
      <c r="B346" s="217" t="s">
        <v>804</v>
      </c>
      <c r="C346" s="231">
        <v>629.35</v>
      </c>
      <c r="D346" s="232">
        <v>625.51666666666665</v>
      </c>
      <c r="E346" s="232">
        <v>615.0333333333333</v>
      </c>
      <c r="F346" s="232">
        <v>600.7166666666667</v>
      </c>
      <c r="G346" s="232">
        <v>590.23333333333335</v>
      </c>
      <c r="H346" s="232">
        <v>639.83333333333326</v>
      </c>
      <c r="I346" s="232">
        <v>650.31666666666661</v>
      </c>
      <c r="J346" s="232">
        <v>664.63333333333321</v>
      </c>
      <c r="K346" s="231">
        <v>636</v>
      </c>
      <c r="L346" s="231">
        <v>611.20000000000005</v>
      </c>
      <c r="M346" s="231">
        <v>46.657269999999997</v>
      </c>
      <c r="N346" s="1"/>
      <c r="O346" s="1"/>
    </row>
    <row r="347" spans="1:15" ht="12.75" customHeight="1">
      <c r="A347" s="30">
        <v>337</v>
      </c>
      <c r="B347" s="217" t="s">
        <v>431</v>
      </c>
      <c r="C347" s="231">
        <v>3232.9</v>
      </c>
      <c r="D347" s="232">
        <v>3225.35</v>
      </c>
      <c r="E347" s="232">
        <v>3210.7999999999997</v>
      </c>
      <c r="F347" s="232">
        <v>3188.7</v>
      </c>
      <c r="G347" s="232">
        <v>3174.1499999999996</v>
      </c>
      <c r="H347" s="232">
        <v>3247.45</v>
      </c>
      <c r="I347" s="232">
        <v>3262</v>
      </c>
      <c r="J347" s="232">
        <v>3284.1</v>
      </c>
      <c r="K347" s="231">
        <v>3239.9</v>
      </c>
      <c r="L347" s="231">
        <v>3203.25</v>
      </c>
      <c r="M347" s="231">
        <v>0.36645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270.85000000000002</v>
      </c>
      <c r="D348" s="232">
        <v>269.84999999999997</v>
      </c>
      <c r="E348" s="232">
        <v>266.69999999999993</v>
      </c>
      <c r="F348" s="232">
        <v>262.54999999999995</v>
      </c>
      <c r="G348" s="232">
        <v>259.39999999999992</v>
      </c>
      <c r="H348" s="232">
        <v>273.99999999999994</v>
      </c>
      <c r="I348" s="232">
        <v>277.14999999999992</v>
      </c>
      <c r="J348" s="232">
        <v>281.29999999999995</v>
      </c>
      <c r="K348" s="231">
        <v>273</v>
      </c>
      <c r="L348" s="231">
        <v>265.7</v>
      </c>
      <c r="M348" s="231">
        <v>2.3096000000000001</v>
      </c>
      <c r="N348" s="1"/>
      <c r="O348" s="1"/>
    </row>
    <row r="349" spans="1:15" ht="12.75" customHeight="1">
      <c r="A349" s="30">
        <v>339</v>
      </c>
      <c r="B349" s="217" t="s">
        <v>805</v>
      </c>
      <c r="C349" s="231">
        <v>623.85</v>
      </c>
      <c r="D349" s="232">
        <v>613.38333333333333</v>
      </c>
      <c r="E349" s="232">
        <v>596.9666666666667</v>
      </c>
      <c r="F349" s="232">
        <v>570.08333333333337</v>
      </c>
      <c r="G349" s="232">
        <v>553.66666666666674</v>
      </c>
      <c r="H349" s="232">
        <v>640.26666666666665</v>
      </c>
      <c r="I349" s="232">
        <v>656.68333333333339</v>
      </c>
      <c r="J349" s="232">
        <v>683.56666666666661</v>
      </c>
      <c r="K349" s="231">
        <v>629.79999999999995</v>
      </c>
      <c r="L349" s="231">
        <v>586.5</v>
      </c>
      <c r="M349" s="231">
        <v>22.104130000000001</v>
      </c>
      <c r="N349" s="1"/>
      <c r="O349" s="1"/>
    </row>
    <row r="350" spans="1:15" ht="12.75" customHeight="1">
      <c r="A350" s="30">
        <v>340</v>
      </c>
      <c r="B350" s="217" t="s">
        <v>794</v>
      </c>
      <c r="C350" s="231">
        <v>114.8</v>
      </c>
      <c r="D350" s="232">
        <v>113.5</v>
      </c>
      <c r="E350" s="232">
        <v>111</v>
      </c>
      <c r="F350" s="232">
        <v>107.2</v>
      </c>
      <c r="G350" s="232">
        <v>104.7</v>
      </c>
      <c r="H350" s="232">
        <v>117.3</v>
      </c>
      <c r="I350" s="232">
        <v>119.8</v>
      </c>
      <c r="J350" s="232">
        <v>123.6</v>
      </c>
      <c r="K350" s="231">
        <v>116</v>
      </c>
      <c r="L350" s="231">
        <v>109.7</v>
      </c>
      <c r="M350" s="231">
        <v>13.34694</v>
      </c>
      <c r="N350" s="1"/>
      <c r="O350" s="1"/>
    </row>
    <row r="351" spans="1:15" ht="12.75" customHeight="1">
      <c r="A351" s="30">
        <v>341</v>
      </c>
      <c r="B351" s="217" t="s">
        <v>175</v>
      </c>
      <c r="C351" s="231">
        <v>2937.9</v>
      </c>
      <c r="D351" s="232">
        <v>2926.7833333333328</v>
      </c>
      <c r="E351" s="232">
        <v>2896.5666666666657</v>
      </c>
      <c r="F351" s="232">
        <v>2855.2333333333327</v>
      </c>
      <c r="G351" s="232">
        <v>2825.0166666666655</v>
      </c>
      <c r="H351" s="232">
        <v>2968.1166666666659</v>
      </c>
      <c r="I351" s="232">
        <v>2998.333333333333</v>
      </c>
      <c r="J351" s="232">
        <v>3039.6666666666661</v>
      </c>
      <c r="K351" s="231">
        <v>2957</v>
      </c>
      <c r="L351" s="231">
        <v>2885.45</v>
      </c>
      <c r="M351" s="231">
        <v>2.69861</v>
      </c>
      <c r="N351" s="1"/>
      <c r="O351" s="1"/>
    </row>
    <row r="352" spans="1:15" ht="12.75" customHeight="1">
      <c r="A352" s="30">
        <v>342</v>
      </c>
      <c r="B352" s="217" t="s">
        <v>434</v>
      </c>
      <c r="C352" s="231">
        <v>485.4</v>
      </c>
      <c r="D352" s="232">
        <v>485.41666666666669</v>
      </c>
      <c r="E352" s="232">
        <v>474.03333333333336</v>
      </c>
      <c r="F352" s="232">
        <v>462.66666666666669</v>
      </c>
      <c r="G352" s="232">
        <v>451.28333333333336</v>
      </c>
      <c r="H352" s="232">
        <v>496.78333333333336</v>
      </c>
      <c r="I352" s="232">
        <v>508.16666666666669</v>
      </c>
      <c r="J352" s="232">
        <v>519.5333333333333</v>
      </c>
      <c r="K352" s="231">
        <v>496.8</v>
      </c>
      <c r="L352" s="231">
        <v>474.05</v>
      </c>
      <c r="M352" s="231">
        <v>9.5427199999999992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289.25</v>
      </c>
      <c r="D353" s="232">
        <v>285.48333333333335</v>
      </c>
      <c r="E353" s="232">
        <v>277.4666666666667</v>
      </c>
      <c r="F353" s="232">
        <v>265.68333333333334</v>
      </c>
      <c r="G353" s="232">
        <v>257.66666666666669</v>
      </c>
      <c r="H353" s="232">
        <v>297.26666666666671</v>
      </c>
      <c r="I353" s="232">
        <v>305.28333333333336</v>
      </c>
      <c r="J353" s="232">
        <v>317.06666666666672</v>
      </c>
      <c r="K353" s="231">
        <v>293.5</v>
      </c>
      <c r="L353" s="231">
        <v>273.7</v>
      </c>
      <c r="M353" s="231">
        <v>10.70984</v>
      </c>
      <c r="N353" s="1"/>
      <c r="O353" s="1"/>
    </row>
    <row r="354" spans="1:15" ht="12.75" customHeight="1">
      <c r="A354" s="30">
        <v>344</v>
      </c>
      <c r="B354" s="217" t="s">
        <v>179</v>
      </c>
      <c r="C354" s="231">
        <v>1516.45</v>
      </c>
      <c r="D354" s="232">
        <v>1509.9833333333333</v>
      </c>
      <c r="E354" s="232">
        <v>1496.4666666666667</v>
      </c>
      <c r="F354" s="232">
        <v>1476.4833333333333</v>
      </c>
      <c r="G354" s="232">
        <v>1462.9666666666667</v>
      </c>
      <c r="H354" s="232">
        <v>1529.9666666666667</v>
      </c>
      <c r="I354" s="232">
        <v>1543.4833333333336</v>
      </c>
      <c r="J354" s="232">
        <v>1563.4666666666667</v>
      </c>
      <c r="K354" s="231">
        <v>1523.5</v>
      </c>
      <c r="L354" s="231">
        <v>1490</v>
      </c>
      <c r="M354" s="231">
        <v>4.5970399999999998</v>
      </c>
      <c r="N354" s="1"/>
      <c r="O354" s="1"/>
    </row>
    <row r="355" spans="1:15" ht="12.75" customHeight="1">
      <c r="A355" s="30">
        <v>345</v>
      </c>
      <c r="B355" s="217" t="s">
        <v>169</v>
      </c>
      <c r="C355" s="231">
        <v>38171.800000000003</v>
      </c>
      <c r="D355" s="232">
        <v>38073.683333333334</v>
      </c>
      <c r="E355" s="232">
        <v>37657.166666666672</v>
      </c>
      <c r="F355" s="232">
        <v>37142.53333333334</v>
      </c>
      <c r="G355" s="232">
        <v>36726.016666666677</v>
      </c>
      <c r="H355" s="232">
        <v>38588.316666666666</v>
      </c>
      <c r="I355" s="232">
        <v>39004.833333333328</v>
      </c>
      <c r="J355" s="232">
        <v>39519.46666666666</v>
      </c>
      <c r="K355" s="231">
        <v>38490.199999999997</v>
      </c>
      <c r="L355" s="231">
        <v>37559.050000000003</v>
      </c>
      <c r="M355" s="231">
        <v>1.2994399999999999</v>
      </c>
      <c r="N355" s="1"/>
      <c r="O355" s="1"/>
    </row>
    <row r="356" spans="1:15" ht="12.75" customHeight="1">
      <c r="A356" s="30">
        <v>346</v>
      </c>
      <c r="B356" s="217" t="s">
        <v>846</v>
      </c>
      <c r="C356" s="231">
        <v>925.4</v>
      </c>
      <c r="D356" s="232">
        <v>909.09999999999991</v>
      </c>
      <c r="E356" s="232">
        <v>892.39999999999986</v>
      </c>
      <c r="F356" s="232">
        <v>859.4</v>
      </c>
      <c r="G356" s="232">
        <v>842.69999999999993</v>
      </c>
      <c r="H356" s="232">
        <v>942.0999999999998</v>
      </c>
      <c r="I356" s="232">
        <v>958.79999999999984</v>
      </c>
      <c r="J356" s="232">
        <v>991.79999999999973</v>
      </c>
      <c r="K356" s="231">
        <v>925.8</v>
      </c>
      <c r="L356" s="231">
        <v>876.1</v>
      </c>
      <c r="M356" s="231">
        <v>8.4253</v>
      </c>
      <c r="N356" s="1"/>
      <c r="O356" s="1"/>
    </row>
    <row r="357" spans="1:15" ht="12.75" customHeight="1">
      <c r="A357" s="30">
        <v>347</v>
      </c>
      <c r="B357" s="217" t="s">
        <v>436</v>
      </c>
      <c r="C357" s="231">
        <v>4541.8</v>
      </c>
      <c r="D357" s="232">
        <v>4494.8</v>
      </c>
      <c r="E357" s="232">
        <v>4434.1000000000004</v>
      </c>
      <c r="F357" s="232">
        <v>4326.4000000000005</v>
      </c>
      <c r="G357" s="232">
        <v>4265.7000000000007</v>
      </c>
      <c r="H357" s="232">
        <v>4602.5</v>
      </c>
      <c r="I357" s="232">
        <v>4663.1999999999989</v>
      </c>
      <c r="J357" s="232">
        <v>4770.8999999999996</v>
      </c>
      <c r="K357" s="231">
        <v>4555.5</v>
      </c>
      <c r="L357" s="231">
        <v>4387.1000000000004</v>
      </c>
      <c r="M357" s="231">
        <v>3.9443899999999998</v>
      </c>
      <c r="N357" s="1"/>
      <c r="O357" s="1"/>
    </row>
    <row r="358" spans="1:15" ht="12.75" customHeight="1">
      <c r="A358" s="30">
        <v>348</v>
      </c>
      <c r="B358" s="217" t="s">
        <v>171</v>
      </c>
      <c r="C358" s="231">
        <v>224.55</v>
      </c>
      <c r="D358" s="232">
        <v>224.54999999999998</v>
      </c>
      <c r="E358" s="232">
        <v>222.99999999999997</v>
      </c>
      <c r="F358" s="232">
        <v>221.45</v>
      </c>
      <c r="G358" s="232">
        <v>219.89999999999998</v>
      </c>
      <c r="H358" s="232">
        <v>226.09999999999997</v>
      </c>
      <c r="I358" s="232">
        <v>227.64999999999998</v>
      </c>
      <c r="J358" s="232">
        <v>229.19999999999996</v>
      </c>
      <c r="K358" s="231">
        <v>226.1</v>
      </c>
      <c r="L358" s="231">
        <v>223</v>
      </c>
      <c r="M358" s="231">
        <v>17.599820000000001</v>
      </c>
      <c r="N358" s="1"/>
      <c r="O358" s="1"/>
    </row>
    <row r="359" spans="1:15" ht="12.75" customHeight="1">
      <c r="A359" s="30">
        <v>349</v>
      </c>
      <c r="B359" s="217" t="s">
        <v>173</v>
      </c>
      <c r="C359" s="231">
        <v>3502.6</v>
      </c>
      <c r="D359" s="232">
        <v>3478.5333333333333</v>
      </c>
      <c r="E359" s="232">
        <v>3432.0666666666666</v>
      </c>
      <c r="F359" s="232">
        <v>3361.5333333333333</v>
      </c>
      <c r="G359" s="232">
        <v>3315.0666666666666</v>
      </c>
      <c r="H359" s="232">
        <v>3549.0666666666666</v>
      </c>
      <c r="I359" s="232">
        <v>3595.5333333333328</v>
      </c>
      <c r="J359" s="232">
        <v>3666.0666666666666</v>
      </c>
      <c r="K359" s="231">
        <v>3525</v>
      </c>
      <c r="L359" s="231">
        <v>3408</v>
      </c>
      <c r="M359" s="231">
        <v>0.14183000000000001</v>
      </c>
      <c r="N359" s="1"/>
      <c r="O359" s="1"/>
    </row>
    <row r="360" spans="1:15" ht="12.75" customHeight="1">
      <c r="A360" s="30">
        <v>350</v>
      </c>
      <c r="B360" s="217" t="s">
        <v>438</v>
      </c>
      <c r="C360" s="231">
        <v>1340.7</v>
      </c>
      <c r="D360" s="232">
        <v>1317.8</v>
      </c>
      <c r="E360" s="232">
        <v>1285.8999999999999</v>
      </c>
      <c r="F360" s="232">
        <v>1231.0999999999999</v>
      </c>
      <c r="G360" s="232">
        <v>1199.1999999999998</v>
      </c>
      <c r="H360" s="232">
        <v>1372.6</v>
      </c>
      <c r="I360" s="232">
        <v>1404.5</v>
      </c>
      <c r="J360" s="232">
        <v>1459.3</v>
      </c>
      <c r="K360" s="231">
        <v>1349.7</v>
      </c>
      <c r="L360" s="231">
        <v>1263</v>
      </c>
      <c r="M360" s="231">
        <v>1.3956299999999999</v>
      </c>
      <c r="N360" s="1"/>
      <c r="O360" s="1"/>
    </row>
    <row r="361" spans="1:15" ht="12.75" customHeight="1">
      <c r="A361" s="30">
        <v>351</v>
      </c>
      <c r="B361" s="217" t="s">
        <v>174</v>
      </c>
      <c r="C361" s="231">
        <v>2315.1999999999998</v>
      </c>
      <c r="D361" s="232">
        <v>2322.0666666666666</v>
      </c>
      <c r="E361" s="232">
        <v>2298.1333333333332</v>
      </c>
      <c r="F361" s="232">
        <v>2281.0666666666666</v>
      </c>
      <c r="G361" s="232">
        <v>2257.1333333333332</v>
      </c>
      <c r="H361" s="232">
        <v>2339.1333333333332</v>
      </c>
      <c r="I361" s="232">
        <v>2363.0666666666666</v>
      </c>
      <c r="J361" s="232">
        <v>2380.1333333333332</v>
      </c>
      <c r="K361" s="231">
        <v>2346</v>
      </c>
      <c r="L361" s="231">
        <v>2305</v>
      </c>
      <c r="M361" s="231">
        <v>3.3067000000000002</v>
      </c>
      <c r="N361" s="1"/>
      <c r="O361" s="1"/>
    </row>
    <row r="362" spans="1:15" ht="12.75" customHeight="1">
      <c r="A362" s="30">
        <v>352</v>
      </c>
      <c r="B362" s="217" t="s">
        <v>1006</v>
      </c>
      <c r="C362" s="231">
        <v>67.05</v>
      </c>
      <c r="D362" s="232">
        <v>66.05</v>
      </c>
      <c r="E362" s="232">
        <v>64.199999999999989</v>
      </c>
      <c r="F362" s="232">
        <v>61.349999999999994</v>
      </c>
      <c r="G362" s="232">
        <v>59.499999999999986</v>
      </c>
      <c r="H362" s="232">
        <v>68.899999999999991</v>
      </c>
      <c r="I362" s="232">
        <v>70.749999999999986</v>
      </c>
      <c r="J362" s="232">
        <v>73.599999999999994</v>
      </c>
      <c r="K362" s="231">
        <v>67.900000000000006</v>
      </c>
      <c r="L362" s="231">
        <v>63.2</v>
      </c>
      <c r="M362" s="231">
        <v>50.465629999999997</v>
      </c>
      <c r="N362" s="1"/>
      <c r="O362" s="1"/>
    </row>
    <row r="363" spans="1:15" ht="12.75" customHeight="1">
      <c r="A363" s="30">
        <v>353</v>
      </c>
      <c r="B363" s="217" t="s">
        <v>439</v>
      </c>
      <c r="C363" s="231">
        <v>941.85</v>
      </c>
      <c r="D363" s="232">
        <v>950.25</v>
      </c>
      <c r="E363" s="232">
        <v>915.6</v>
      </c>
      <c r="F363" s="232">
        <v>889.35</v>
      </c>
      <c r="G363" s="232">
        <v>854.7</v>
      </c>
      <c r="H363" s="232">
        <v>976.5</v>
      </c>
      <c r="I363" s="232">
        <v>1011.1500000000001</v>
      </c>
      <c r="J363" s="232">
        <v>1037.4000000000001</v>
      </c>
      <c r="K363" s="231">
        <v>984.9</v>
      </c>
      <c r="L363" s="231">
        <v>924</v>
      </c>
      <c r="M363" s="231">
        <v>0.78963000000000005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2856.45</v>
      </c>
      <c r="D364" s="232">
        <v>2837.9666666666667</v>
      </c>
      <c r="E364" s="232">
        <v>2801.9333333333334</v>
      </c>
      <c r="F364" s="232">
        <v>2747.4166666666665</v>
      </c>
      <c r="G364" s="232">
        <v>2711.3833333333332</v>
      </c>
      <c r="H364" s="232">
        <v>2892.4833333333336</v>
      </c>
      <c r="I364" s="232">
        <v>2928.5166666666673</v>
      </c>
      <c r="J364" s="232">
        <v>2983.0333333333338</v>
      </c>
      <c r="K364" s="231">
        <v>2874</v>
      </c>
      <c r="L364" s="231">
        <v>2783.45</v>
      </c>
      <c r="M364" s="231">
        <v>2.4568599999999998</v>
      </c>
      <c r="N364" s="1"/>
      <c r="O364" s="1"/>
    </row>
    <row r="365" spans="1:15" ht="12.75" customHeight="1">
      <c r="A365" s="30">
        <v>355</v>
      </c>
      <c r="B365" s="217" t="s">
        <v>440</v>
      </c>
      <c r="C365" s="231">
        <v>1133.5999999999999</v>
      </c>
      <c r="D365" s="232">
        <v>1135.3500000000001</v>
      </c>
      <c r="E365" s="232">
        <v>1112.7500000000002</v>
      </c>
      <c r="F365" s="232">
        <v>1091.9000000000001</v>
      </c>
      <c r="G365" s="232">
        <v>1069.3000000000002</v>
      </c>
      <c r="H365" s="232">
        <v>1156.2000000000003</v>
      </c>
      <c r="I365" s="232">
        <v>1178.8000000000002</v>
      </c>
      <c r="J365" s="232">
        <v>1199.6500000000003</v>
      </c>
      <c r="K365" s="231">
        <v>1157.95</v>
      </c>
      <c r="L365" s="231">
        <v>1114.5</v>
      </c>
      <c r="M365" s="231">
        <v>2.0676600000000001</v>
      </c>
      <c r="N365" s="1"/>
      <c r="O365" s="1"/>
    </row>
    <row r="366" spans="1:15" ht="12.75" customHeight="1">
      <c r="A366" s="30">
        <v>356</v>
      </c>
      <c r="B366" s="217" t="s">
        <v>782</v>
      </c>
      <c r="C366" s="231">
        <v>288.55</v>
      </c>
      <c r="D366" s="232">
        <v>286.2833333333333</v>
      </c>
      <c r="E366" s="232">
        <v>281.81666666666661</v>
      </c>
      <c r="F366" s="232">
        <v>275.08333333333331</v>
      </c>
      <c r="G366" s="232">
        <v>270.61666666666662</v>
      </c>
      <c r="H366" s="232">
        <v>293.01666666666659</v>
      </c>
      <c r="I366" s="232">
        <v>297.48333333333329</v>
      </c>
      <c r="J366" s="232">
        <v>304.21666666666658</v>
      </c>
      <c r="K366" s="231">
        <v>290.75</v>
      </c>
      <c r="L366" s="231">
        <v>279.55</v>
      </c>
      <c r="M366" s="231">
        <v>20.378019999999999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151.15</v>
      </c>
      <c r="D367" s="232">
        <v>149.46666666666667</v>
      </c>
      <c r="E367" s="232">
        <v>147.38333333333333</v>
      </c>
      <c r="F367" s="232">
        <v>143.61666666666665</v>
      </c>
      <c r="G367" s="232">
        <v>141.5333333333333</v>
      </c>
      <c r="H367" s="232">
        <v>153.23333333333335</v>
      </c>
      <c r="I367" s="232">
        <v>155.31666666666666</v>
      </c>
      <c r="J367" s="232">
        <v>159.08333333333337</v>
      </c>
      <c r="K367" s="231">
        <v>151.55000000000001</v>
      </c>
      <c r="L367" s="231">
        <v>145.69999999999999</v>
      </c>
      <c r="M367" s="231">
        <v>45.031179999999999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222.45</v>
      </c>
      <c r="D368" s="232">
        <v>222.23333333333335</v>
      </c>
      <c r="E368" s="232">
        <v>220.76666666666671</v>
      </c>
      <c r="F368" s="232">
        <v>219.08333333333337</v>
      </c>
      <c r="G368" s="232">
        <v>217.61666666666673</v>
      </c>
      <c r="H368" s="232">
        <v>223.91666666666669</v>
      </c>
      <c r="I368" s="232">
        <v>225.38333333333333</v>
      </c>
      <c r="J368" s="232">
        <v>227.06666666666666</v>
      </c>
      <c r="K368" s="231">
        <v>223.7</v>
      </c>
      <c r="L368" s="231">
        <v>220.55</v>
      </c>
      <c r="M368" s="231">
        <v>148.07444000000001</v>
      </c>
      <c r="N368" s="1"/>
      <c r="O368" s="1"/>
    </row>
    <row r="369" spans="1:15" ht="12.75" customHeight="1">
      <c r="A369" s="30">
        <v>359</v>
      </c>
      <c r="B369" s="217" t="s">
        <v>783</v>
      </c>
      <c r="C369" s="231">
        <v>327.5</v>
      </c>
      <c r="D369" s="232">
        <v>320.41666666666669</v>
      </c>
      <c r="E369" s="232">
        <v>310.93333333333339</v>
      </c>
      <c r="F369" s="232">
        <v>294.36666666666673</v>
      </c>
      <c r="G369" s="232">
        <v>284.88333333333344</v>
      </c>
      <c r="H369" s="232">
        <v>336.98333333333335</v>
      </c>
      <c r="I369" s="232">
        <v>346.46666666666658</v>
      </c>
      <c r="J369" s="232">
        <v>363.0333333333333</v>
      </c>
      <c r="K369" s="231">
        <v>329.9</v>
      </c>
      <c r="L369" s="231">
        <v>303.85000000000002</v>
      </c>
      <c r="M369" s="231">
        <v>33.354489999999998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400.6</v>
      </c>
      <c r="D370" s="232">
        <v>402.34999999999997</v>
      </c>
      <c r="E370" s="232">
        <v>395.19999999999993</v>
      </c>
      <c r="F370" s="232">
        <v>389.79999999999995</v>
      </c>
      <c r="G370" s="232">
        <v>382.64999999999992</v>
      </c>
      <c r="H370" s="232">
        <v>407.74999999999994</v>
      </c>
      <c r="I370" s="232">
        <v>414.89999999999992</v>
      </c>
      <c r="J370" s="232">
        <v>420.29999999999995</v>
      </c>
      <c r="K370" s="231">
        <v>409.5</v>
      </c>
      <c r="L370" s="231">
        <v>396.95</v>
      </c>
      <c r="M370" s="231">
        <v>1.64188</v>
      </c>
      <c r="N370" s="1"/>
      <c r="O370" s="1"/>
    </row>
    <row r="371" spans="1:15" ht="12.75" customHeight="1">
      <c r="A371" s="30">
        <v>361</v>
      </c>
      <c r="B371" s="217" t="s">
        <v>441</v>
      </c>
      <c r="C371" s="231">
        <v>540.35</v>
      </c>
      <c r="D371" s="232">
        <v>538.6</v>
      </c>
      <c r="E371" s="232">
        <v>534.80000000000007</v>
      </c>
      <c r="F371" s="232">
        <v>529.25</v>
      </c>
      <c r="G371" s="232">
        <v>525.45000000000005</v>
      </c>
      <c r="H371" s="232">
        <v>544.15000000000009</v>
      </c>
      <c r="I371" s="232">
        <v>547.95000000000005</v>
      </c>
      <c r="J371" s="232">
        <v>553.50000000000011</v>
      </c>
      <c r="K371" s="231">
        <v>542.4</v>
      </c>
      <c r="L371" s="231">
        <v>533.04999999999995</v>
      </c>
      <c r="M371" s="231">
        <v>0.76687000000000005</v>
      </c>
      <c r="N371" s="1"/>
      <c r="O371" s="1"/>
    </row>
    <row r="372" spans="1:15" ht="12.75" customHeight="1">
      <c r="A372" s="30">
        <v>362</v>
      </c>
      <c r="B372" s="217" t="s">
        <v>442</v>
      </c>
      <c r="C372" s="231">
        <v>104.4</v>
      </c>
      <c r="D372" s="232">
        <v>105.05000000000001</v>
      </c>
      <c r="E372" s="232">
        <v>102.90000000000002</v>
      </c>
      <c r="F372" s="232">
        <v>101.4</v>
      </c>
      <c r="G372" s="232">
        <v>99.250000000000014</v>
      </c>
      <c r="H372" s="232">
        <v>106.55000000000003</v>
      </c>
      <c r="I372" s="232">
        <v>108.7</v>
      </c>
      <c r="J372" s="232">
        <v>110.20000000000003</v>
      </c>
      <c r="K372" s="231">
        <v>107.2</v>
      </c>
      <c r="L372" s="231">
        <v>103.55</v>
      </c>
      <c r="M372" s="231">
        <v>3.359</v>
      </c>
      <c r="N372" s="1"/>
      <c r="O372" s="1"/>
    </row>
    <row r="373" spans="1:15" ht="12.75" customHeight="1">
      <c r="A373" s="30">
        <v>363</v>
      </c>
      <c r="B373" s="217" t="s">
        <v>823</v>
      </c>
      <c r="C373" s="231">
        <v>1031.95</v>
      </c>
      <c r="D373" s="232">
        <v>1029.7</v>
      </c>
      <c r="E373" s="232">
        <v>1017.3000000000002</v>
      </c>
      <c r="F373" s="232">
        <v>1002.6500000000001</v>
      </c>
      <c r="G373" s="232">
        <v>990.25000000000023</v>
      </c>
      <c r="H373" s="232">
        <v>1044.3500000000001</v>
      </c>
      <c r="I373" s="232">
        <v>1056.7500000000002</v>
      </c>
      <c r="J373" s="232">
        <v>1071.4000000000001</v>
      </c>
      <c r="K373" s="231">
        <v>1042.0999999999999</v>
      </c>
      <c r="L373" s="231">
        <v>1015.05</v>
      </c>
      <c r="M373" s="231">
        <v>0.42122999999999999</v>
      </c>
      <c r="N373" s="1"/>
      <c r="O373" s="1"/>
    </row>
    <row r="374" spans="1:15" ht="12.75" customHeight="1">
      <c r="A374" s="30">
        <v>364</v>
      </c>
      <c r="B374" s="217" t="s">
        <v>443</v>
      </c>
      <c r="C374" s="231">
        <v>4571.6499999999996</v>
      </c>
      <c r="D374" s="232">
        <v>4648.1500000000005</v>
      </c>
      <c r="E374" s="232">
        <v>4416.3000000000011</v>
      </c>
      <c r="F374" s="232">
        <v>4260.9500000000007</v>
      </c>
      <c r="G374" s="232">
        <v>4029.1000000000013</v>
      </c>
      <c r="H374" s="232">
        <v>4803.5000000000009</v>
      </c>
      <c r="I374" s="232">
        <v>5035.3500000000013</v>
      </c>
      <c r="J374" s="232">
        <v>5190.7000000000007</v>
      </c>
      <c r="K374" s="231">
        <v>4880</v>
      </c>
      <c r="L374" s="231">
        <v>4492.8</v>
      </c>
      <c r="M374" s="231">
        <v>0.22577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13311.2</v>
      </c>
      <c r="D375" s="232">
        <v>13367.583333333334</v>
      </c>
      <c r="E375" s="232">
        <v>13083.716666666667</v>
      </c>
      <c r="F375" s="232">
        <v>12856.233333333334</v>
      </c>
      <c r="G375" s="232">
        <v>12572.366666666667</v>
      </c>
      <c r="H375" s="232">
        <v>13595.066666666668</v>
      </c>
      <c r="I375" s="232">
        <v>13878.933333333332</v>
      </c>
      <c r="J375" s="232">
        <v>14106.416666666668</v>
      </c>
      <c r="K375" s="231">
        <v>13651.45</v>
      </c>
      <c r="L375" s="231">
        <v>13140.1</v>
      </c>
      <c r="M375" s="231">
        <v>0.10952000000000001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46.3</v>
      </c>
      <c r="D376" s="232">
        <v>45.849999999999994</v>
      </c>
      <c r="E376" s="232">
        <v>45.04999999999999</v>
      </c>
      <c r="F376" s="232">
        <v>43.8</v>
      </c>
      <c r="G376" s="232">
        <v>42.999999999999993</v>
      </c>
      <c r="H376" s="232">
        <v>47.099999999999987</v>
      </c>
      <c r="I376" s="232">
        <v>47.9</v>
      </c>
      <c r="J376" s="232">
        <v>49.149999999999984</v>
      </c>
      <c r="K376" s="231">
        <v>46.65</v>
      </c>
      <c r="L376" s="231">
        <v>44.6</v>
      </c>
      <c r="M376" s="231">
        <v>492.29088000000002</v>
      </c>
      <c r="N376" s="1"/>
      <c r="O376" s="1"/>
    </row>
    <row r="377" spans="1:15" ht="12.75" customHeight="1">
      <c r="A377" s="30">
        <v>367</v>
      </c>
      <c r="B377" s="217" t="s">
        <v>444</v>
      </c>
      <c r="C377" s="231">
        <v>357.5</v>
      </c>
      <c r="D377" s="232">
        <v>363.2</v>
      </c>
      <c r="E377" s="232">
        <v>341.4</v>
      </c>
      <c r="F377" s="232">
        <v>325.3</v>
      </c>
      <c r="G377" s="232">
        <v>303.5</v>
      </c>
      <c r="H377" s="232">
        <v>379.29999999999995</v>
      </c>
      <c r="I377" s="232">
        <v>401.1</v>
      </c>
      <c r="J377" s="232">
        <v>417.19999999999993</v>
      </c>
      <c r="K377" s="231">
        <v>385</v>
      </c>
      <c r="L377" s="231">
        <v>347.1</v>
      </c>
      <c r="M377" s="231">
        <v>103.90891999999999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135.80000000000001</v>
      </c>
      <c r="D378" s="232">
        <v>135.56666666666669</v>
      </c>
      <c r="E378" s="232">
        <v>134.23333333333338</v>
      </c>
      <c r="F378" s="232">
        <v>132.66666666666669</v>
      </c>
      <c r="G378" s="232">
        <v>131.33333333333337</v>
      </c>
      <c r="H378" s="232">
        <v>137.13333333333338</v>
      </c>
      <c r="I378" s="232">
        <v>138.4666666666667</v>
      </c>
      <c r="J378" s="232">
        <v>140.03333333333339</v>
      </c>
      <c r="K378" s="231">
        <v>136.9</v>
      </c>
      <c r="L378" s="231">
        <v>134</v>
      </c>
      <c r="M378" s="231">
        <v>61.933669999999999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115.75</v>
      </c>
      <c r="D379" s="232">
        <v>115.18333333333334</v>
      </c>
      <c r="E379" s="232">
        <v>114.36666666666667</v>
      </c>
      <c r="F379" s="232">
        <v>112.98333333333333</v>
      </c>
      <c r="G379" s="232">
        <v>112.16666666666667</v>
      </c>
      <c r="H379" s="232">
        <v>116.56666666666668</v>
      </c>
      <c r="I379" s="232">
        <v>117.38333333333334</v>
      </c>
      <c r="J379" s="232">
        <v>118.76666666666668</v>
      </c>
      <c r="K379" s="231">
        <v>116</v>
      </c>
      <c r="L379" s="231">
        <v>113.8</v>
      </c>
      <c r="M379" s="231">
        <v>32.408929999999998</v>
      </c>
      <c r="N379" s="1"/>
      <c r="O379" s="1"/>
    </row>
    <row r="380" spans="1:15" ht="12.75" customHeight="1">
      <c r="A380" s="30">
        <v>370</v>
      </c>
      <c r="B380" s="217" t="s">
        <v>784</v>
      </c>
      <c r="C380" s="231">
        <v>604.35</v>
      </c>
      <c r="D380" s="232">
        <v>599.36666666666667</v>
      </c>
      <c r="E380" s="232">
        <v>589.08333333333337</v>
      </c>
      <c r="F380" s="232">
        <v>573.81666666666672</v>
      </c>
      <c r="G380" s="232">
        <v>563.53333333333342</v>
      </c>
      <c r="H380" s="232">
        <v>614.63333333333333</v>
      </c>
      <c r="I380" s="232">
        <v>624.91666666666663</v>
      </c>
      <c r="J380" s="232">
        <v>640.18333333333328</v>
      </c>
      <c r="K380" s="231">
        <v>609.65</v>
      </c>
      <c r="L380" s="231">
        <v>584.1</v>
      </c>
      <c r="M380" s="231">
        <v>5.4170400000000001</v>
      </c>
      <c r="N380" s="1"/>
      <c r="O380" s="1"/>
    </row>
    <row r="381" spans="1:15" ht="12.75" customHeight="1">
      <c r="A381" s="30">
        <v>371</v>
      </c>
      <c r="B381" s="217" t="s">
        <v>445</v>
      </c>
      <c r="C381" s="231">
        <v>349.6</v>
      </c>
      <c r="D381" s="232">
        <v>346.8</v>
      </c>
      <c r="E381" s="232">
        <v>342.85</v>
      </c>
      <c r="F381" s="232">
        <v>336.1</v>
      </c>
      <c r="G381" s="232">
        <v>332.15000000000003</v>
      </c>
      <c r="H381" s="232">
        <v>353.55</v>
      </c>
      <c r="I381" s="232">
        <v>357.49999999999994</v>
      </c>
      <c r="J381" s="232">
        <v>364.25</v>
      </c>
      <c r="K381" s="231">
        <v>350.75</v>
      </c>
      <c r="L381" s="231">
        <v>340.05</v>
      </c>
      <c r="M381" s="231">
        <v>2.24695</v>
      </c>
      <c r="N381" s="1"/>
      <c r="O381" s="1"/>
    </row>
    <row r="382" spans="1:15" ht="12.75" customHeight="1">
      <c r="A382" s="30">
        <v>372</v>
      </c>
      <c r="B382" s="217" t="s">
        <v>446</v>
      </c>
      <c r="C382" s="231">
        <v>1180.45</v>
      </c>
      <c r="D382" s="232">
        <v>1184.8166666666666</v>
      </c>
      <c r="E382" s="232">
        <v>1165.6833333333332</v>
      </c>
      <c r="F382" s="232">
        <v>1150.9166666666665</v>
      </c>
      <c r="G382" s="232">
        <v>1131.7833333333331</v>
      </c>
      <c r="H382" s="232">
        <v>1199.5833333333333</v>
      </c>
      <c r="I382" s="232">
        <v>1218.7166666666665</v>
      </c>
      <c r="J382" s="232">
        <v>1233.4833333333333</v>
      </c>
      <c r="K382" s="231">
        <v>1203.95</v>
      </c>
      <c r="L382" s="231">
        <v>1170.05</v>
      </c>
      <c r="M382" s="231">
        <v>1.0186200000000001</v>
      </c>
      <c r="N382" s="1"/>
      <c r="O382" s="1"/>
    </row>
    <row r="383" spans="1:15" ht="12.75" customHeight="1">
      <c r="A383" s="30">
        <v>373</v>
      </c>
      <c r="B383" s="217" t="s">
        <v>447</v>
      </c>
      <c r="C383" s="231">
        <v>67.05</v>
      </c>
      <c r="D383" s="232">
        <v>66.55</v>
      </c>
      <c r="E383" s="232">
        <v>65.699999999999989</v>
      </c>
      <c r="F383" s="232">
        <v>64.349999999999994</v>
      </c>
      <c r="G383" s="232">
        <v>63.499999999999986</v>
      </c>
      <c r="H383" s="232">
        <v>67.899999999999991</v>
      </c>
      <c r="I383" s="232">
        <v>68.749999999999986</v>
      </c>
      <c r="J383" s="232">
        <v>70.099999999999994</v>
      </c>
      <c r="K383" s="231">
        <v>67.400000000000006</v>
      </c>
      <c r="L383" s="231">
        <v>65.2</v>
      </c>
      <c r="M383" s="231">
        <v>82.589979999999997</v>
      </c>
      <c r="N383" s="1"/>
      <c r="O383" s="1"/>
    </row>
    <row r="384" spans="1:15" ht="12.75" customHeight="1">
      <c r="A384" s="30">
        <v>374</v>
      </c>
      <c r="B384" s="217" t="s">
        <v>448</v>
      </c>
      <c r="C384" s="231">
        <v>147.30000000000001</v>
      </c>
      <c r="D384" s="232">
        <v>146.23333333333335</v>
      </c>
      <c r="E384" s="232">
        <v>144.56666666666669</v>
      </c>
      <c r="F384" s="232">
        <v>141.83333333333334</v>
      </c>
      <c r="G384" s="232">
        <v>140.16666666666669</v>
      </c>
      <c r="H384" s="232">
        <v>148.9666666666667</v>
      </c>
      <c r="I384" s="232">
        <v>150.63333333333333</v>
      </c>
      <c r="J384" s="232">
        <v>153.3666666666667</v>
      </c>
      <c r="K384" s="231">
        <v>147.9</v>
      </c>
      <c r="L384" s="231">
        <v>143.5</v>
      </c>
      <c r="M384" s="231">
        <v>10.97264</v>
      </c>
      <c r="N384" s="1"/>
      <c r="O384" s="1"/>
    </row>
    <row r="385" spans="1:15" ht="12.75" customHeight="1">
      <c r="A385" s="30">
        <v>375</v>
      </c>
      <c r="B385" s="217" t="s">
        <v>1007</v>
      </c>
      <c r="C385" s="231">
        <v>722.5</v>
      </c>
      <c r="D385" s="232">
        <v>716.16666666666663</v>
      </c>
      <c r="E385" s="232">
        <v>704.33333333333326</v>
      </c>
      <c r="F385" s="232">
        <v>686.16666666666663</v>
      </c>
      <c r="G385" s="232">
        <v>674.33333333333326</v>
      </c>
      <c r="H385" s="232">
        <v>734.33333333333326</v>
      </c>
      <c r="I385" s="232">
        <v>746.16666666666652</v>
      </c>
      <c r="J385" s="232">
        <v>764.33333333333326</v>
      </c>
      <c r="K385" s="231">
        <v>728</v>
      </c>
      <c r="L385" s="231">
        <v>698</v>
      </c>
      <c r="M385" s="231">
        <v>1.25779</v>
      </c>
      <c r="N385" s="1"/>
      <c r="O385" s="1"/>
    </row>
    <row r="386" spans="1:15" ht="12.75" customHeight="1">
      <c r="A386" s="30">
        <v>376</v>
      </c>
      <c r="B386" s="217" t="s">
        <v>449</v>
      </c>
      <c r="C386" s="231">
        <v>606.5</v>
      </c>
      <c r="D386" s="232">
        <v>604.51666666666665</v>
      </c>
      <c r="E386" s="232">
        <v>598.0333333333333</v>
      </c>
      <c r="F386" s="232">
        <v>589.56666666666661</v>
      </c>
      <c r="G386" s="232">
        <v>583.08333333333326</v>
      </c>
      <c r="H386" s="232">
        <v>612.98333333333335</v>
      </c>
      <c r="I386" s="232">
        <v>619.4666666666667</v>
      </c>
      <c r="J386" s="232">
        <v>627.93333333333339</v>
      </c>
      <c r="K386" s="231">
        <v>611</v>
      </c>
      <c r="L386" s="231">
        <v>596.04999999999995</v>
      </c>
      <c r="M386" s="231">
        <v>1.4777100000000001</v>
      </c>
      <c r="N386" s="1"/>
      <c r="O386" s="1"/>
    </row>
    <row r="387" spans="1:15" ht="12.75" customHeight="1">
      <c r="A387" s="30">
        <v>377</v>
      </c>
      <c r="B387" s="217" t="s">
        <v>450</v>
      </c>
      <c r="C387" s="231">
        <v>192.6</v>
      </c>
      <c r="D387" s="232">
        <v>191.5333333333333</v>
      </c>
      <c r="E387" s="232">
        <v>189.11666666666662</v>
      </c>
      <c r="F387" s="232">
        <v>185.63333333333333</v>
      </c>
      <c r="G387" s="232">
        <v>183.21666666666664</v>
      </c>
      <c r="H387" s="232">
        <v>195.01666666666659</v>
      </c>
      <c r="I387" s="232">
        <v>197.43333333333328</v>
      </c>
      <c r="J387" s="232">
        <v>200.91666666666657</v>
      </c>
      <c r="K387" s="231">
        <v>193.95</v>
      </c>
      <c r="L387" s="231">
        <v>188.05</v>
      </c>
      <c r="M387" s="231">
        <v>2.9807399999999999</v>
      </c>
      <c r="N387" s="1"/>
      <c r="O387" s="1"/>
    </row>
    <row r="388" spans="1:15" ht="12.75" customHeight="1">
      <c r="A388" s="30">
        <v>378</v>
      </c>
      <c r="B388" s="217" t="s">
        <v>451</v>
      </c>
      <c r="C388" s="231">
        <v>95.75</v>
      </c>
      <c r="D388" s="232">
        <v>94.283333333333346</v>
      </c>
      <c r="E388" s="232">
        <v>92.116666666666688</v>
      </c>
      <c r="F388" s="232">
        <v>88.483333333333348</v>
      </c>
      <c r="G388" s="232">
        <v>86.316666666666691</v>
      </c>
      <c r="H388" s="232">
        <v>97.916666666666686</v>
      </c>
      <c r="I388" s="232">
        <v>100.08333333333334</v>
      </c>
      <c r="J388" s="232">
        <v>103.71666666666668</v>
      </c>
      <c r="K388" s="231">
        <v>96.45</v>
      </c>
      <c r="L388" s="231">
        <v>90.65</v>
      </c>
      <c r="M388" s="231">
        <v>38.216630000000002</v>
      </c>
      <c r="N388" s="1"/>
      <c r="O388" s="1"/>
    </row>
    <row r="389" spans="1:15" ht="12.75" customHeight="1">
      <c r="A389" s="30">
        <v>379</v>
      </c>
      <c r="B389" s="217" t="s">
        <v>452</v>
      </c>
      <c r="C389" s="231">
        <v>1934.3</v>
      </c>
      <c r="D389" s="232">
        <v>1961.3</v>
      </c>
      <c r="E389" s="232">
        <v>1889.05</v>
      </c>
      <c r="F389" s="232">
        <v>1843.8</v>
      </c>
      <c r="G389" s="232">
        <v>1771.55</v>
      </c>
      <c r="H389" s="232">
        <v>2006.55</v>
      </c>
      <c r="I389" s="232">
        <v>2078.8000000000002</v>
      </c>
      <c r="J389" s="232">
        <v>2124.0500000000002</v>
      </c>
      <c r="K389" s="231">
        <v>2033.55</v>
      </c>
      <c r="L389" s="231">
        <v>1916.05</v>
      </c>
      <c r="M389" s="231">
        <v>0.87724000000000002</v>
      </c>
      <c r="N389" s="1"/>
      <c r="O389" s="1"/>
    </row>
    <row r="390" spans="1:15" ht="12.75" customHeight="1">
      <c r="A390" s="30">
        <v>380</v>
      </c>
      <c r="B390" s="217" t="s">
        <v>824</v>
      </c>
      <c r="C390" s="231">
        <v>33.6</v>
      </c>
      <c r="D390" s="232">
        <v>33.883333333333333</v>
      </c>
      <c r="E390" s="232">
        <v>32.516666666666666</v>
      </c>
      <c r="F390" s="232">
        <v>31.43333333333333</v>
      </c>
      <c r="G390" s="232">
        <v>30.066666666666663</v>
      </c>
      <c r="H390" s="232">
        <v>34.966666666666669</v>
      </c>
      <c r="I390" s="232">
        <v>36.333333333333329</v>
      </c>
      <c r="J390" s="232">
        <v>37.416666666666671</v>
      </c>
      <c r="K390" s="231">
        <v>35.25</v>
      </c>
      <c r="L390" s="231">
        <v>32.799999999999997</v>
      </c>
      <c r="M390" s="231">
        <v>20.833500000000001</v>
      </c>
      <c r="N390" s="1"/>
      <c r="O390" s="1"/>
    </row>
    <row r="391" spans="1:15" ht="12.75" customHeight="1">
      <c r="A391" s="30">
        <v>381</v>
      </c>
      <c r="B391" s="217" t="s">
        <v>855</v>
      </c>
      <c r="C391" s="231">
        <v>1192.1500000000001</v>
      </c>
      <c r="D391" s="232">
        <v>1169.3833333333334</v>
      </c>
      <c r="E391" s="232">
        <v>1123.7666666666669</v>
      </c>
      <c r="F391" s="232">
        <v>1055.3833333333334</v>
      </c>
      <c r="G391" s="232">
        <v>1009.7666666666669</v>
      </c>
      <c r="H391" s="232">
        <v>1237.7666666666669</v>
      </c>
      <c r="I391" s="232">
        <v>1283.3833333333332</v>
      </c>
      <c r="J391" s="232">
        <v>1351.7666666666669</v>
      </c>
      <c r="K391" s="231">
        <v>1215</v>
      </c>
      <c r="L391" s="231">
        <v>1101</v>
      </c>
      <c r="M391" s="231">
        <v>10.55772</v>
      </c>
      <c r="N391" s="1"/>
      <c r="O391" s="1"/>
    </row>
    <row r="392" spans="1:15" ht="12.75" customHeight="1">
      <c r="A392" s="30">
        <v>382</v>
      </c>
      <c r="B392" s="217" t="s">
        <v>453</v>
      </c>
      <c r="C392" s="231">
        <v>169.25</v>
      </c>
      <c r="D392" s="232">
        <v>167.5</v>
      </c>
      <c r="E392" s="232">
        <v>165.25</v>
      </c>
      <c r="F392" s="232">
        <v>161.25</v>
      </c>
      <c r="G392" s="232">
        <v>159</v>
      </c>
      <c r="H392" s="232">
        <v>171.5</v>
      </c>
      <c r="I392" s="232">
        <v>173.75</v>
      </c>
      <c r="J392" s="232">
        <v>177.75</v>
      </c>
      <c r="K392" s="231">
        <v>169.75</v>
      </c>
      <c r="L392" s="231">
        <v>163.5</v>
      </c>
      <c r="M392" s="231">
        <v>17.691549999999999</v>
      </c>
      <c r="N392" s="1"/>
      <c r="O392" s="1"/>
    </row>
    <row r="393" spans="1:15" ht="12.75" customHeight="1">
      <c r="A393" s="30">
        <v>383</v>
      </c>
      <c r="B393" s="217" t="s">
        <v>454</v>
      </c>
      <c r="C393" s="231">
        <v>841.2</v>
      </c>
      <c r="D393" s="232">
        <v>832.73333333333323</v>
      </c>
      <c r="E393" s="232">
        <v>818.46666666666647</v>
      </c>
      <c r="F393" s="232">
        <v>795.73333333333323</v>
      </c>
      <c r="G393" s="232">
        <v>781.46666666666647</v>
      </c>
      <c r="H393" s="232">
        <v>855.46666666666647</v>
      </c>
      <c r="I393" s="232">
        <v>869.73333333333312</v>
      </c>
      <c r="J393" s="232">
        <v>892.46666666666647</v>
      </c>
      <c r="K393" s="231">
        <v>847</v>
      </c>
      <c r="L393" s="231">
        <v>810</v>
      </c>
      <c r="M393" s="231">
        <v>1.9526300000000001</v>
      </c>
      <c r="N393" s="1"/>
      <c r="O393" s="1"/>
    </row>
    <row r="394" spans="1:15" ht="12.75" customHeight="1">
      <c r="A394" s="30">
        <v>384</v>
      </c>
      <c r="B394" s="217" t="s">
        <v>183</v>
      </c>
      <c r="C394" s="231">
        <v>2234.6999999999998</v>
      </c>
      <c r="D394" s="232">
        <v>2230.2000000000003</v>
      </c>
      <c r="E394" s="232">
        <v>2215.6000000000004</v>
      </c>
      <c r="F394" s="232">
        <v>2196.5</v>
      </c>
      <c r="G394" s="232">
        <v>2181.9</v>
      </c>
      <c r="H394" s="232">
        <v>2249.3000000000006</v>
      </c>
      <c r="I394" s="232">
        <v>2263.9</v>
      </c>
      <c r="J394" s="232">
        <v>2283.0000000000009</v>
      </c>
      <c r="K394" s="231">
        <v>2244.8000000000002</v>
      </c>
      <c r="L394" s="231">
        <v>2211.1</v>
      </c>
      <c r="M394" s="231">
        <v>86.780730000000005</v>
      </c>
      <c r="N394" s="1"/>
      <c r="O394" s="1"/>
    </row>
    <row r="395" spans="1:15" ht="12.75" customHeight="1">
      <c r="A395" s="30">
        <v>385</v>
      </c>
      <c r="B395" s="217" t="s">
        <v>795</v>
      </c>
      <c r="C395" s="231">
        <v>87.05</v>
      </c>
      <c r="D395" s="232">
        <v>86.5</v>
      </c>
      <c r="E395" s="232">
        <v>85.05</v>
      </c>
      <c r="F395" s="232">
        <v>83.05</v>
      </c>
      <c r="G395" s="232">
        <v>81.599999999999994</v>
      </c>
      <c r="H395" s="232">
        <v>88.5</v>
      </c>
      <c r="I395" s="232">
        <v>89.949999999999989</v>
      </c>
      <c r="J395" s="232">
        <v>91.95</v>
      </c>
      <c r="K395" s="231">
        <v>87.95</v>
      </c>
      <c r="L395" s="231">
        <v>84.5</v>
      </c>
      <c r="M395" s="231">
        <v>8.4052000000000007</v>
      </c>
      <c r="N395" s="1"/>
      <c r="O395" s="1"/>
    </row>
    <row r="396" spans="1:15" ht="12.75" customHeight="1">
      <c r="A396" s="30">
        <v>386</v>
      </c>
      <c r="B396" s="217" t="s">
        <v>455</v>
      </c>
      <c r="C396" s="231">
        <v>592.1</v>
      </c>
      <c r="D396" s="232">
        <v>591.66666666666663</v>
      </c>
      <c r="E396" s="232">
        <v>586.93333333333328</v>
      </c>
      <c r="F396" s="232">
        <v>581.76666666666665</v>
      </c>
      <c r="G396" s="232">
        <v>577.0333333333333</v>
      </c>
      <c r="H396" s="232">
        <v>596.83333333333326</v>
      </c>
      <c r="I396" s="232">
        <v>601.56666666666661</v>
      </c>
      <c r="J396" s="232">
        <v>606.73333333333323</v>
      </c>
      <c r="K396" s="231">
        <v>596.4</v>
      </c>
      <c r="L396" s="231">
        <v>586.5</v>
      </c>
      <c r="M396" s="231">
        <v>0.60407</v>
      </c>
      <c r="N396" s="1"/>
      <c r="O396" s="1"/>
    </row>
    <row r="397" spans="1:15" ht="12.75" customHeight="1">
      <c r="A397" s="30">
        <v>387</v>
      </c>
      <c r="B397" s="217" t="s">
        <v>456</v>
      </c>
      <c r="C397" s="231">
        <v>1350.9</v>
      </c>
      <c r="D397" s="232">
        <v>1359.6833333333334</v>
      </c>
      <c r="E397" s="232">
        <v>1334.2166666666667</v>
      </c>
      <c r="F397" s="232">
        <v>1317.5333333333333</v>
      </c>
      <c r="G397" s="232">
        <v>1292.0666666666666</v>
      </c>
      <c r="H397" s="232">
        <v>1376.3666666666668</v>
      </c>
      <c r="I397" s="232">
        <v>1401.8333333333335</v>
      </c>
      <c r="J397" s="232">
        <v>1418.5166666666669</v>
      </c>
      <c r="K397" s="231">
        <v>1385.15</v>
      </c>
      <c r="L397" s="231">
        <v>1343</v>
      </c>
      <c r="M397" s="231">
        <v>3.0571000000000002</v>
      </c>
      <c r="N397" s="1"/>
      <c r="O397" s="1"/>
    </row>
    <row r="398" spans="1:15" ht="12.75" customHeight="1">
      <c r="A398" s="30">
        <v>388</v>
      </c>
      <c r="B398" s="217" t="s">
        <v>270</v>
      </c>
      <c r="C398" s="231">
        <v>720.15</v>
      </c>
      <c r="D398" s="232">
        <v>719.15</v>
      </c>
      <c r="E398" s="232">
        <v>712.3</v>
      </c>
      <c r="F398" s="232">
        <v>704.44999999999993</v>
      </c>
      <c r="G398" s="232">
        <v>697.59999999999991</v>
      </c>
      <c r="H398" s="232">
        <v>727</v>
      </c>
      <c r="I398" s="232">
        <v>733.85000000000014</v>
      </c>
      <c r="J398" s="232">
        <v>741.7</v>
      </c>
      <c r="K398" s="231">
        <v>726</v>
      </c>
      <c r="L398" s="231">
        <v>711.3</v>
      </c>
      <c r="M398" s="231">
        <v>8.8709299999999995</v>
      </c>
      <c r="N398" s="1"/>
      <c r="O398" s="1"/>
    </row>
    <row r="399" spans="1:15" ht="12.75" customHeight="1">
      <c r="A399" s="30">
        <v>389</v>
      </c>
      <c r="B399" s="217" t="s">
        <v>185</v>
      </c>
      <c r="C399" s="231">
        <v>1098.7</v>
      </c>
      <c r="D399" s="232">
        <v>1095.9833333333333</v>
      </c>
      <c r="E399" s="232">
        <v>1085.9666666666667</v>
      </c>
      <c r="F399" s="232">
        <v>1073.2333333333333</v>
      </c>
      <c r="G399" s="232">
        <v>1063.2166666666667</v>
      </c>
      <c r="H399" s="232">
        <v>1108.7166666666667</v>
      </c>
      <c r="I399" s="232">
        <v>1118.7333333333336</v>
      </c>
      <c r="J399" s="232">
        <v>1131.4666666666667</v>
      </c>
      <c r="K399" s="231">
        <v>1106</v>
      </c>
      <c r="L399" s="231">
        <v>1083.25</v>
      </c>
      <c r="M399" s="231">
        <v>8.90212</v>
      </c>
      <c r="N399" s="1"/>
      <c r="O399" s="1"/>
    </row>
    <row r="400" spans="1:15" ht="12.75" customHeight="1">
      <c r="A400" s="30">
        <v>390</v>
      </c>
      <c r="B400" s="217" t="s">
        <v>457</v>
      </c>
      <c r="C400" s="231">
        <v>325.85000000000002</v>
      </c>
      <c r="D400" s="232">
        <v>329.26666666666665</v>
      </c>
      <c r="E400" s="232">
        <v>317.58333333333331</v>
      </c>
      <c r="F400" s="232">
        <v>309.31666666666666</v>
      </c>
      <c r="G400" s="232">
        <v>297.63333333333333</v>
      </c>
      <c r="H400" s="232">
        <v>337.5333333333333</v>
      </c>
      <c r="I400" s="232">
        <v>349.2166666666667</v>
      </c>
      <c r="J400" s="232">
        <v>357.48333333333329</v>
      </c>
      <c r="K400" s="231">
        <v>340.95</v>
      </c>
      <c r="L400" s="231">
        <v>321</v>
      </c>
      <c r="M400" s="231">
        <v>1.6439299999999999</v>
      </c>
      <c r="N400" s="1"/>
      <c r="O400" s="1"/>
    </row>
    <row r="401" spans="1:15" ht="12.75" customHeight="1">
      <c r="A401" s="30">
        <v>391</v>
      </c>
      <c r="B401" s="217" t="s">
        <v>458</v>
      </c>
      <c r="C401" s="231">
        <v>32.700000000000003</v>
      </c>
      <c r="D401" s="232">
        <v>32.283333333333331</v>
      </c>
      <c r="E401" s="232">
        <v>31.166666666666664</v>
      </c>
      <c r="F401" s="232">
        <v>29.633333333333333</v>
      </c>
      <c r="G401" s="232">
        <v>28.516666666666666</v>
      </c>
      <c r="H401" s="232">
        <v>33.816666666666663</v>
      </c>
      <c r="I401" s="232">
        <v>34.933333333333337</v>
      </c>
      <c r="J401" s="232">
        <v>36.466666666666661</v>
      </c>
      <c r="K401" s="231">
        <v>33.4</v>
      </c>
      <c r="L401" s="231">
        <v>30.75</v>
      </c>
      <c r="M401" s="231">
        <v>70.301199999999994</v>
      </c>
      <c r="N401" s="1"/>
      <c r="O401" s="1"/>
    </row>
    <row r="402" spans="1:15" ht="12.75" customHeight="1">
      <c r="A402" s="30">
        <v>392</v>
      </c>
      <c r="B402" s="217" t="s">
        <v>459</v>
      </c>
      <c r="C402" s="231">
        <v>4117.1499999999996</v>
      </c>
      <c r="D402" s="232">
        <v>4093.5333333333328</v>
      </c>
      <c r="E402" s="232">
        <v>4053.3666666666659</v>
      </c>
      <c r="F402" s="232">
        <v>3989.583333333333</v>
      </c>
      <c r="G402" s="232">
        <v>3949.4166666666661</v>
      </c>
      <c r="H402" s="232">
        <v>4157.3166666666657</v>
      </c>
      <c r="I402" s="232">
        <v>4197.4833333333336</v>
      </c>
      <c r="J402" s="232">
        <v>4261.2666666666655</v>
      </c>
      <c r="K402" s="231">
        <v>4133.7</v>
      </c>
      <c r="L402" s="231">
        <v>4029.75</v>
      </c>
      <c r="M402" s="231">
        <v>0.19583</v>
      </c>
      <c r="N402" s="1"/>
      <c r="O402" s="1"/>
    </row>
    <row r="403" spans="1:15" ht="12.75" customHeight="1">
      <c r="A403" s="30">
        <v>393</v>
      </c>
      <c r="B403" s="217" t="s">
        <v>189</v>
      </c>
      <c r="C403" s="231">
        <v>2399.1</v>
      </c>
      <c r="D403" s="232">
        <v>2393.7166666666667</v>
      </c>
      <c r="E403" s="232">
        <v>2375.4333333333334</v>
      </c>
      <c r="F403" s="232">
        <v>2351.7666666666669</v>
      </c>
      <c r="G403" s="232">
        <v>2333.4833333333336</v>
      </c>
      <c r="H403" s="232">
        <v>2417.3833333333332</v>
      </c>
      <c r="I403" s="232">
        <v>2435.666666666667</v>
      </c>
      <c r="J403" s="232">
        <v>2459.333333333333</v>
      </c>
      <c r="K403" s="231">
        <v>2412</v>
      </c>
      <c r="L403" s="231">
        <v>2370.0500000000002</v>
      </c>
      <c r="M403" s="231">
        <v>3.1300599999999998</v>
      </c>
      <c r="N403" s="1"/>
      <c r="O403" s="1"/>
    </row>
    <row r="404" spans="1:15" ht="12.75" customHeight="1">
      <c r="A404" s="30">
        <v>394</v>
      </c>
      <c r="B404" s="217" t="s">
        <v>801</v>
      </c>
      <c r="C404" s="231">
        <v>64.55</v>
      </c>
      <c r="D404" s="232">
        <v>64.066666666666677</v>
      </c>
      <c r="E404" s="232">
        <v>63.133333333333354</v>
      </c>
      <c r="F404" s="232">
        <v>61.716666666666676</v>
      </c>
      <c r="G404" s="232">
        <v>60.783333333333353</v>
      </c>
      <c r="H404" s="232">
        <v>65.483333333333348</v>
      </c>
      <c r="I404" s="232">
        <v>66.416666666666657</v>
      </c>
      <c r="J404" s="232">
        <v>67.833333333333357</v>
      </c>
      <c r="K404" s="231">
        <v>65</v>
      </c>
      <c r="L404" s="231">
        <v>62.65</v>
      </c>
      <c r="M404" s="231">
        <v>201.79302000000001</v>
      </c>
      <c r="N404" s="1"/>
      <c r="O404" s="1"/>
    </row>
    <row r="405" spans="1:15" ht="12.75" customHeight="1">
      <c r="A405" s="30">
        <v>395</v>
      </c>
      <c r="B405" s="217" t="s">
        <v>271</v>
      </c>
      <c r="C405" s="231">
        <v>5613.65</v>
      </c>
      <c r="D405" s="232">
        <v>5621.2166666666672</v>
      </c>
      <c r="E405" s="232">
        <v>5592.4333333333343</v>
      </c>
      <c r="F405" s="232">
        <v>5571.2166666666672</v>
      </c>
      <c r="G405" s="232">
        <v>5542.4333333333343</v>
      </c>
      <c r="H405" s="232">
        <v>5642.4333333333343</v>
      </c>
      <c r="I405" s="232">
        <v>5671.2166666666672</v>
      </c>
      <c r="J405" s="232">
        <v>5692.4333333333343</v>
      </c>
      <c r="K405" s="231">
        <v>5650</v>
      </c>
      <c r="L405" s="231">
        <v>5600</v>
      </c>
      <c r="M405" s="231">
        <v>0.37984000000000001</v>
      </c>
      <c r="N405" s="1"/>
      <c r="O405" s="1"/>
    </row>
    <row r="406" spans="1:15" ht="12.75" customHeight="1">
      <c r="A406" s="30">
        <v>396</v>
      </c>
      <c r="B406" s="217" t="s">
        <v>825</v>
      </c>
      <c r="C406" s="231">
        <v>1220.3</v>
      </c>
      <c r="D406" s="232">
        <v>1205.5333333333335</v>
      </c>
      <c r="E406" s="232">
        <v>1171.0666666666671</v>
      </c>
      <c r="F406" s="232">
        <v>1121.8333333333335</v>
      </c>
      <c r="G406" s="232">
        <v>1087.366666666667</v>
      </c>
      <c r="H406" s="232">
        <v>1254.7666666666671</v>
      </c>
      <c r="I406" s="232">
        <v>1289.2333333333338</v>
      </c>
      <c r="J406" s="232">
        <v>1338.4666666666672</v>
      </c>
      <c r="K406" s="231">
        <v>1240</v>
      </c>
      <c r="L406" s="231">
        <v>1156.3</v>
      </c>
      <c r="M406" s="231">
        <v>0.58253999999999995</v>
      </c>
      <c r="N406" s="1"/>
      <c r="O406" s="1"/>
    </row>
    <row r="407" spans="1:15" ht="12.75" customHeight="1">
      <c r="A407" s="30">
        <v>397</v>
      </c>
      <c r="B407" s="217" t="s">
        <v>460</v>
      </c>
      <c r="C407" s="231">
        <v>2836.15</v>
      </c>
      <c r="D407" s="232">
        <v>2835.0499999999997</v>
      </c>
      <c r="E407" s="232">
        <v>2781.0999999999995</v>
      </c>
      <c r="F407" s="232">
        <v>2726.0499999999997</v>
      </c>
      <c r="G407" s="232">
        <v>2672.0999999999995</v>
      </c>
      <c r="H407" s="232">
        <v>2890.0999999999995</v>
      </c>
      <c r="I407" s="232">
        <v>2944.0499999999993</v>
      </c>
      <c r="J407" s="232">
        <v>2999.0999999999995</v>
      </c>
      <c r="K407" s="231">
        <v>2889</v>
      </c>
      <c r="L407" s="231">
        <v>2780</v>
      </c>
      <c r="M407" s="231">
        <v>0.67930999999999997</v>
      </c>
      <c r="N407" s="1"/>
      <c r="O407" s="1"/>
    </row>
    <row r="408" spans="1:15" ht="12.75" customHeight="1">
      <c r="A408" s="30">
        <v>398</v>
      </c>
      <c r="B408" s="217" t="s">
        <v>856</v>
      </c>
      <c r="C408" s="231">
        <v>476.1</v>
      </c>
      <c r="D408" s="232">
        <v>467.05</v>
      </c>
      <c r="E408" s="232">
        <v>449.20000000000005</v>
      </c>
      <c r="F408" s="232">
        <v>422.3</v>
      </c>
      <c r="G408" s="232">
        <v>404.45000000000005</v>
      </c>
      <c r="H408" s="232">
        <v>493.95000000000005</v>
      </c>
      <c r="I408" s="232">
        <v>511.80000000000007</v>
      </c>
      <c r="J408" s="232">
        <v>538.70000000000005</v>
      </c>
      <c r="K408" s="231">
        <v>484.9</v>
      </c>
      <c r="L408" s="231">
        <v>440.15</v>
      </c>
      <c r="M408" s="231">
        <v>2.5318200000000002</v>
      </c>
      <c r="N408" s="1"/>
      <c r="O408" s="1"/>
    </row>
    <row r="409" spans="1:15" ht="12.75" customHeight="1">
      <c r="A409" s="30">
        <v>399</v>
      </c>
      <c r="B409" s="217" t="s">
        <v>461</v>
      </c>
      <c r="C409" s="231">
        <v>951.4</v>
      </c>
      <c r="D409" s="232">
        <v>960.30000000000007</v>
      </c>
      <c r="E409" s="232">
        <v>897.70000000000016</v>
      </c>
      <c r="F409" s="232">
        <v>844.00000000000011</v>
      </c>
      <c r="G409" s="232">
        <v>781.4000000000002</v>
      </c>
      <c r="H409" s="232">
        <v>1014.0000000000001</v>
      </c>
      <c r="I409" s="232">
        <v>1076.5999999999999</v>
      </c>
      <c r="J409" s="232">
        <v>1130.3000000000002</v>
      </c>
      <c r="K409" s="231">
        <v>1022.9</v>
      </c>
      <c r="L409" s="231">
        <v>906.6</v>
      </c>
      <c r="M409" s="231">
        <v>0.87314000000000003</v>
      </c>
      <c r="N409" s="1"/>
      <c r="O409" s="1"/>
    </row>
    <row r="410" spans="1:15" ht="12.75" customHeight="1">
      <c r="A410" s="30">
        <v>400</v>
      </c>
      <c r="B410" s="217" t="s">
        <v>462</v>
      </c>
      <c r="C410" s="231">
        <v>228.2</v>
      </c>
      <c r="D410" s="232">
        <v>228.19999999999996</v>
      </c>
      <c r="E410" s="232">
        <v>223.19999999999993</v>
      </c>
      <c r="F410" s="232">
        <v>218.19999999999996</v>
      </c>
      <c r="G410" s="232">
        <v>213.19999999999993</v>
      </c>
      <c r="H410" s="232">
        <v>233.19999999999993</v>
      </c>
      <c r="I410" s="232">
        <v>238.2</v>
      </c>
      <c r="J410" s="232">
        <v>243.19999999999993</v>
      </c>
      <c r="K410" s="231">
        <v>233.2</v>
      </c>
      <c r="L410" s="231">
        <v>223.2</v>
      </c>
      <c r="M410" s="231">
        <v>11.43905</v>
      </c>
      <c r="N410" s="1"/>
      <c r="O410" s="1"/>
    </row>
    <row r="411" spans="1:15" ht="12.75" customHeight="1">
      <c r="A411" s="30">
        <v>401</v>
      </c>
      <c r="B411" s="217" t="s">
        <v>857</v>
      </c>
      <c r="C411" s="231">
        <v>648</v>
      </c>
      <c r="D411" s="232">
        <v>644.81666666666672</v>
      </c>
      <c r="E411" s="232">
        <v>638.63333333333344</v>
      </c>
      <c r="F411" s="232">
        <v>629.26666666666677</v>
      </c>
      <c r="G411" s="232">
        <v>623.08333333333348</v>
      </c>
      <c r="H411" s="232">
        <v>654.18333333333339</v>
      </c>
      <c r="I411" s="232">
        <v>660.36666666666656</v>
      </c>
      <c r="J411" s="232">
        <v>669.73333333333335</v>
      </c>
      <c r="K411" s="231">
        <v>651</v>
      </c>
      <c r="L411" s="231">
        <v>635.45000000000005</v>
      </c>
      <c r="M411" s="231">
        <v>0.31281999999999999</v>
      </c>
      <c r="N411" s="1"/>
      <c r="O411" s="1"/>
    </row>
    <row r="412" spans="1:15" ht="12.75" customHeight="1">
      <c r="A412" s="30">
        <v>402</v>
      </c>
      <c r="B412" s="217" t="s">
        <v>187</v>
      </c>
      <c r="C412" s="231">
        <v>25804.7</v>
      </c>
      <c r="D412" s="232">
        <v>25616.633333333331</v>
      </c>
      <c r="E412" s="232">
        <v>25219.066666666662</v>
      </c>
      <c r="F412" s="232">
        <v>24633.433333333331</v>
      </c>
      <c r="G412" s="232">
        <v>24235.866666666661</v>
      </c>
      <c r="H412" s="232">
        <v>26202.266666666663</v>
      </c>
      <c r="I412" s="232">
        <v>26599.833333333328</v>
      </c>
      <c r="J412" s="232">
        <v>27185.466666666664</v>
      </c>
      <c r="K412" s="231">
        <v>26014.2</v>
      </c>
      <c r="L412" s="231">
        <v>25031</v>
      </c>
      <c r="M412" s="231">
        <v>0.41315000000000002</v>
      </c>
      <c r="N412" s="1"/>
      <c r="O412" s="1"/>
    </row>
    <row r="413" spans="1:15" ht="12.75" customHeight="1">
      <c r="A413" s="30">
        <v>403</v>
      </c>
      <c r="B413" s="217" t="s">
        <v>826</v>
      </c>
      <c r="C413" s="231">
        <v>42.75</v>
      </c>
      <c r="D413" s="232">
        <v>41.9</v>
      </c>
      <c r="E413" s="232">
        <v>40.65</v>
      </c>
      <c r="F413" s="232">
        <v>38.549999999999997</v>
      </c>
      <c r="G413" s="232">
        <v>37.299999999999997</v>
      </c>
      <c r="H413" s="232">
        <v>44</v>
      </c>
      <c r="I413" s="232">
        <v>45.25</v>
      </c>
      <c r="J413" s="232">
        <v>47.35</v>
      </c>
      <c r="K413" s="231">
        <v>43.15</v>
      </c>
      <c r="L413" s="231">
        <v>39.799999999999997</v>
      </c>
      <c r="M413" s="231">
        <v>119.27936</v>
      </c>
      <c r="N413" s="1"/>
      <c r="O413" s="1"/>
    </row>
    <row r="414" spans="1:15" ht="12.75" customHeight="1">
      <c r="A414" s="30">
        <v>404</v>
      </c>
      <c r="B414" s="217" t="s">
        <v>866</v>
      </c>
      <c r="C414" s="231">
        <v>1251.8</v>
      </c>
      <c r="D414" s="232">
        <v>1244.4333333333334</v>
      </c>
      <c r="E414" s="232">
        <v>1228.8666666666668</v>
      </c>
      <c r="F414" s="232">
        <v>1205.9333333333334</v>
      </c>
      <c r="G414" s="232">
        <v>1190.3666666666668</v>
      </c>
      <c r="H414" s="232">
        <v>1267.3666666666668</v>
      </c>
      <c r="I414" s="232">
        <v>1282.9333333333334</v>
      </c>
      <c r="J414" s="232">
        <v>1305.8666666666668</v>
      </c>
      <c r="K414" s="231">
        <v>1260</v>
      </c>
      <c r="L414" s="231">
        <v>1221.5</v>
      </c>
      <c r="M414" s="231">
        <v>3.29827</v>
      </c>
      <c r="N414" s="1"/>
      <c r="O414" s="1"/>
    </row>
    <row r="415" spans="1:15" ht="12.75" customHeight="1">
      <c r="A415" s="30">
        <v>405</v>
      </c>
      <c r="B415" t="s">
        <v>827</v>
      </c>
      <c r="C415" s="278">
        <v>264.2</v>
      </c>
      <c r="D415" s="279">
        <v>261.90000000000003</v>
      </c>
      <c r="E415" s="279">
        <v>256.85000000000008</v>
      </c>
      <c r="F415" s="279">
        <v>249.50000000000006</v>
      </c>
      <c r="G415" s="279">
        <v>244.4500000000001</v>
      </c>
      <c r="H415" s="279">
        <v>269.25000000000006</v>
      </c>
      <c r="I415" s="279">
        <v>274.3</v>
      </c>
      <c r="J415" s="279">
        <v>281.65000000000003</v>
      </c>
      <c r="K415" s="278">
        <v>266.95</v>
      </c>
      <c r="L415" s="278">
        <v>254.55</v>
      </c>
      <c r="M415" s="278">
        <v>2.20268</v>
      </c>
      <c r="N415" s="1"/>
      <c r="O415" s="1"/>
    </row>
    <row r="416" spans="1:15" ht="12.75" customHeight="1">
      <c r="A416" s="30">
        <v>406</v>
      </c>
      <c r="B416" s="217" t="s">
        <v>188</v>
      </c>
      <c r="C416" s="231">
        <v>3325.85</v>
      </c>
      <c r="D416" s="232">
        <v>3316.9333333333329</v>
      </c>
      <c r="E416" s="232">
        <v>3284.8666666666659</v>
      </c>
      <c r="F416" s="232">
        <v>3243.8833333333328</v>
      </c>
      <c r="G416" s="232">
        <v>3211.8166666666657</v>
      </c>
      <c r="H416" s="232">
        <v>3357.9166666666661</v>
      </c>
      <c r="I416" s="232">
        <v>3389.9833333333327</v>
      </c>
      <c r="J416" s="232">
        <v>3430.9666666666662</v>
      </c>
      <c r="K416" s="231">
        <v>3349</v>
      </c>
      <c r="L416" s="231">
        <v>3275.95</v>
      </c>
      <c r="M416" s="231">
        <v>3.5576300000000001</v>
      </c>
      <c r="N416" s="1"/>
      <c r="O416" s="1"/>
    </row>
    <row r="417" spans="1:15" ht="12.75" customHeight="1">
      <c r="A417" s="30">
        <v>407</v>
      </c>
      <c r="B417" s="217" t="s">
        <v>463</v>
      </c>
      <c r="C417" s="231">
        <v>421.65</v>
      </c>
      <c r="D417" s="232">
        <v>419.91666666666669</v>
      </c>
      <c r="E417" s="232">
        <v>413.83333333333337</v>
      </c>
      <c r="F417" s="232">
        <v>406.01666666666671</v>
      </c>
      <c r="G417" s="232">
        <v>399.93333333333339</v>
      </c>
      <c r="H417" s="232">
        <v>427.73333333333335</v>
      </c>
      <c r="I417" s="232">
        <v>433.81666666666672</v>
      </c>
      <c r="J417" s="232">
        <v>441.63333333333333</v>
      </c>
      <c r="K417" s="231">
        <v>426</v>
      </c>
      <c r="L417" s="231">
        <v>412.1</v>
      </c>
      <c r="M417" s="231">
        <v>5.8822000000000001</v>
      </c>
      <c r="N417" s="1"/>
      <c r="O417" s="1"/>
    </row>
    <row r="418" spans="1:15" ht="12.75" customHeight="1">
      <c r="A418" s="30">
        <v>408</v>
      </c>
      <c r="B418" s="217" t="s">
        <v>464</v>
      </c>
      <c r="C418" s="231">
        <v>3779.45</v>
      </c>
      <c r="D418" s="232">
        <v>3741.1833333333329</v>
      </c>
      <c r="E418" s="232">
        <v>3693.266666666666</v>
      </c>
      <c r="F418" s="232">
        <v>3607.083333333333</v>
      </c>
      <c r="G418" s="232">
        <v>3559.1666666666661</v>
      </c>
      <c r="H418" s="232">
        <v>3827.3666666666659</v>
      </c>
      <c r="I418" s="232">
        <v>3875.2833333333328</v>
      </c>
      <c r="J418" s="232">
        <v>3961.4666666666658</v>
      </c>
      <c r="K418" s="231">
        <v>3789.1</v>
      </c>
      <c r="L418" s="231">
        <v>3655</v>
      </c>
      <c r="M418" s="231">
        <v>0.28726000000000002</v>
      </c>
      <c r="N418" s="1"/>
      <c r="O418" s="1"/>
    </row>
    <row r="419" spans="1:15" ht="12.75" customHeight="1">
      <c r="A419" s="30">
        <v>409</v>
      </c>
      <c r="B419" s="217" t="s">
        <v>796</v>
      </c>
      <c r="C419" s="231">
        <v>414.75</v>
      </c>
      <c r="D419" s="232">
        <v>411.91666666666669</v>
      </c>
      <c r="E419" s="232">
        <v>407.83333333333337</v>
      </c>
      <c r="F419" s="232">
        <v>400.91666666666669</v>
      </c>
      <c r="G419" s="232">
        <v>396.83333333333337</v>
      </c>
      <c r="H419" s="232">
        <v>418.83333333333337</v>
      </c>
      <c r="I419" s="232">
        <v>422.91666666666674</v>
      </c>
      <c r="J419" s="232">
        <v>429.83333333333337</v>
      </c>
      <c r="K419" s="231">
        <v>416</v>
      </c>
      <c r="L419" s="231">
        <v>405</v>
      </c>
      <c r="M419" s="231">
        <v>17.818339999999999</v>
      </c>
      <c r="N419" s="1"/>
      <c r="O419" s="1"/>
    </row>
    <row r="420" spans="1:15" ht="12.75" customHeight="1">
      <c r="A420" s="30">
        <v>410</v>
      </c>
      <c r="B420" s="217" t="s">
        <v>465</v>
      </c>
      <c r="C420" s="231">
        <v>751.65</v>
      </c>
      <c r="D420" s="232">
        <v>751.81666666666661</v>
      </c>
      <c r="E420" s="232">
        <v>737.83333333333326</v>
      </c>
      <c r="F420" s="232">
        <v>724.01666666666665</v>
      </c>
      <c r="G420" s="232">
        <v>710.0333333333333</v>
      </c>
      <c r="H420" s="232">
        <v>765.63333333333321</v>
      </c>
      <c r="I420" s="232">
        <v>779.61666666666656</v>
      </c>
      <c r="J420" s="232">
        <v>793.43333333333317</v>
      </c>
      <c r="K420" s="231">
        <v>765.8</v>
      </c>
      <c r="L420" s="231">
        <v>738</v>
      </c>
      <c r="M420" s="231">
        <v>7.2574899999999998</v>
      </c>
      <c r="N420" s="1"/>
      <c r="O420" s="1"/>
    </row>
    <row r="421" spans="1:15" ht="12.75" customHeight="1">
      <c r="A421" s="30">
        <v>411</v>
      </c>
      <c r="B421" s="217" t="s">
        <v>828</v>
      </c>
      <c r="C421" s="231">
        <v>527</v>
      </c>
      <c r="D421" s="232">
        <v>525.23333333333335</v>
      </c>
      <c r="E421" s="232">
        <v>519.26666666666665</v>
      </c>
      <c r="F421" s="232">
        <v>511.5333333333333</v>
      </c>
      <c r="G421" s="232">
        <v>505.56666666666661</v>
      </c>
      <c r="H421" s="232">
        <v>532.9666666666667</v>
      </c>
      <c r="I421" s="232">
        <v>538.93333333333339</v>
      </c>
      <c r="J421" s="232">
        <v>546.66666666666674</v>
      </c>
      <c r="K421" s="231">
        <v>531.20000000000005</v>
      </c>
      <c r="L421" s="231">
        <v>517.5</v>
      </c>
      <c r="M421" s="231">
        <v>2.7544400000000002</v>
      </c>
      <c r="N421" s="1"/>
      <c r="O421" s="1"/>
    </row>
    <row r="422" spans="1:15" ht="12.75" customHeight="1">
      <c r="A422" s="30">
        <v>412</v>
      </c>
      <c r="B422" s="217" t="s">
        <v>186</v>
      </c>
      <c r="C422" s="231">
        <v>516.5</v>
      </c>
      <c r="D422" s="232">
        <v>513.6</v>
      </c>
      <c r="E422" s="232">
        <v>509.20000000000005</v>
      </c>
      <c r="F422" s="232">
        <v>501.90000000000003</v>
      </c>
      <c r="G422" s="232">
        <v>497.50000000000006</v>
      </c>
      <c r="H422" s="232">
        <v>520.90000000000009</v>
      </c>
      <c r="I422" s="232">
        <v>525.29999999999995</v>
      </c>
      <c r="J422" s="232">
        <v>532.6</v>
      </c>
      <c r="K422" s="231">
        <v>518</v>
      </c>
      <c r="L422" s="231">
        <v>506.3</v>
      </c>
      <c r="M422" s="231">
        <v>242.03789</v>
      </c>
      <c r="N422" s="1"/>
      <c r="O422" s="1"/>
    </row>
    <row r="423" spans="1:15" ht="12.75" customHeight="1">
      <c r="A423" s="30">
        <v>413</v>
      </c>
      <c r="B423" s="217" t="s">
        <v>184</v>
      </c>
      <c r="C423" s="231">
        <v>82.55</v>
      </c>
      <c r="D423" s="232">
        <v>82.033333333333331</v>
      </c>
      <c r="E423" s="232">
        <v>81.11666666666666</v>
      </c>
      <c r="F423" s="232">
        <v>79.683333333333323</v>
      </c>
      <c r="G423" s="232">
        <v>78.766666666666652</v>
      </c>
      <c r="H423" s="232">
        <v>83.466666666666669</v>
      </c>
      <c r="I423" s="232">
        <v>84.383333333333354</v>
      </c>
      <c r="J423" s="232">
        <v>85.816666666666677</v>
      </c>
      <c r="K423" s="231">
        <v>82.95</v>
      </c>
      <c r="L423" s="231">
        <v>80.599999999999994</v>
      </c>
      <c r="M423" s="231">
        <v>136.16946999999999</v>
      </c>
      <c r="N423" s="1"/>
      <c r="O423" s="1"/>
    </row>
    <row r="424" spans="1:15" ht="12.75" customHeight="1">
      <c r="A424" s="30">
        <v>414</v>
      </c>
      <c r="B424" s="217" t="s">
        <v>466</v>
      </c>
      <c r="C424" s="231">
        <v>308.75</v>
      </c>
      <c r="D424" s="232">
        <v>307.25</v>
      </c>
      <c r="E424" s="232">
        <v>300.5</v>
      </c>
      <c r="F424" s="232">
        <v>292.25</v>
      </c>
      <c r="G424" s="232">
        <v>285.5</v>
      </c>
      <c r="H424" s="232">
        <v>315.5</v>
      </c>
      <c r="I424" s="232">
        <v>322.25</v>
      </c>
      <c r="J424" s="232">
        <v>330.5</v>
      </c>
      <c r="K424" s="231">
        <v>314</v>
      </c>
      <c r="L424" s="231">
        <v>299</v>
      </c>
      <c r="M424" s="231">
        <v>4.0887399999999996</v>
      </c>
      <c r="N424" s="1"/>
      <c r="O424" s="1"/>
    </row>
    <row r="425" spans="1:15" ht="12.75" customHeight="1">
      <c r="A425" s="30">
        <v>415</v>
      </c>
      <c r="B425" s="217" t="s">
        <v>467</v>
      </c>
      <c r="C425" s="231">
        <v>145.19999999999999</v>
      </c>
      <c r="D425" s="232">
        <v>145.9</v>
      </c>
      <c r="E425" s="232">
        <v>142.35000000000002</v>
      </c>
      <c r="F425" s="232">
        <v>139.50000000000003</v>
      </c>
      <c r="G425" s="232">
        <v>135.95000000000005</v>
      </c>
      <c r="H425" s="232">
        <v>148.75</v>
      </c>
      <c r="I425" s="232">
        <v>152.30000000000001</v>
      </c>
      <c r="J425" s="232">
        <v>155.14999999999998</v>
      </c>
      <c r="K425" s="231">
        <v>149.44999999999999</v>
      </c>
      <c r="L425" s="231">
        <v>143.05000000000001</v>
      </c>
      <c r="M425" s="231">
        <v>9.7384000000000004</v>
      </c>
      <c r="N425" s="1"/>
      <c r="O425" s="1"/>
    </row>
    <row r="426" spans="1:15" ht="12.75" customHeight="1">
      <c r="A426" s="30">
        <v>416</v>
      </c>
      <c r="B426" s="217" t="s">
        <v>468</v>
      </c>
      <c r="C426" s="231">
        <v>379.75</v>
      </c>
      <c r="D426" s="232">
        <v>381.40000000000003</v>
      </c>
      <c r="E426" s="232">
        <v>374.45000000000005</v>
      </c>
      <c r="F426" s="232">
        <v>369.15000000000003</v>
      </c>
      <c r="G426" s="232">
        <v>362.20000000000005</v>
      </c>
      <c r="H426" s="232">
        <v>386.70000000000005</v>
      </c>
      <c r="I426" s="232">
        <v>393.65</v>
      </c>
      <c r="J426" s="232">
        <v>398.95000000000005</v>
      </c>
      <c r="K426" s="231">
        <v>388.35</v>
      </c>
      <c r="L426" s="231">
        <v>376.1</v>
      </c>
      <c r="M426" s="231">
        <v>1.65327</v>
      </c>
      <c r="N426" s="1"/>
      <c r="O426" s="1"/>
    </row>
    <row r="427" spans="1:15" ht="12.75" customHeight="1">
      <c r="A427" s="30">
        <v>417</v>
      </c>
      <c r="B427" s="217" t="s">
        <v>469</v>
      </c>
      <c r="C427" s="231">
        <v>419.35</v>
      </c>
      <c r="D427" s="232">
        <v>414.55</v>
      </c>
      <c r="E427" s="232">
        <v>407.25</v>
      </c>
      <c r="F427" s="232">
        <v>395.15</v>
      </c>
      <c r="G427" s="232">
        <v>387.84999999999997</v>
      </c>
      <c r="H427" s="232">
        <v>426.65000000000003</v>
      </c>
      <c r="I427" s="232">
        <v>433.9500000000001</v>
      </c>
      <c r="J427" s="232">
        <v>446.05000000000007</v>
      </c>
      <c r="K427" s="231">
        <v>421.85</v>
      </c>
      <c r="L427" s="231">
        <v>402.45</v>
      </c>
      <c r="M427" s="231">
        <v>7.5655799999999997</v>
      </c>
      <c r="N427" s="1"/>
      <c r="O427" s="1"/>
    </row>
    <row r="428" spans="1:15" ht="12.75" customHeight="1">
      <c r="A428" s="30">
        <v>418</v>
      </c>
      <c r="B428" s="217" t="s">
        <v>470</v>
      </c>
      <c r="C428" s="231">
        <v>177.9</v>
      </c>
      <c r="D428" s="232">
        <v>178.11666666666665</v>
      </c>
      <c r="E428" s="232">
        <v>174.48333333333329</v>
      </c>
      <c r="F428" s="232">
        <v>171.06666666666663</v>
      </c>
      <c r="G428" s="232">
        <v>167.43333333333328</v>
      </c>
      <c r="H428" s="232">
        <v>181.5333333333333</v>
      </c>
      <c r="I428" s="232">
        <v>185.16666666666669</v>
      </c>
      <c r="J428" s="232">
        <v>188.58333333333331</v>
      </c>
      <c r="K428" s="231">
        <v>181.75</v>
      </c>
      <c r="L428" s="231">
        <v>174.7</v>
      </c>
      <c r="M428" s="231">
        <v>14.046010000000001</v>
      </c>
      <c r="N428" s="1"/>
      <c r="O428" s="1"/>
    </row>
    <row r="429" spans="1:15" ht="12.75" customHeight="1">
      <c r="A429" s="30">
        <v>419</v>
      </c>
      <c r="B429" s="217" t="s">
        <v>190</v>
      </c>
      <c r="C429" s="231">
        <v>991.9</v>
      </c>
      <c r="D429" s="232">
        <v>989.13333333333333</v>
      </c>
      <c r="E429" s="232">
        <v>981.76666666666665</v>
      </c>
      <c r="F429" s="232">
        <v>971.63333333333333</v>
      </c>
      <c r="G429" s="232">
        <v>964.26666666666665</v>
      </c>
      <c r="H429" s="232">
        <v>999.26666666666665</v>
      </c>
      <c r="I429" s="232">
        <v>1006.6333333333332</v>
      </c>
      <c r="J429" s="232">
        <v>1016.7666666666667</v>
      </c>
      <c r="K429" s="231">
        <v>996.5</v>
      </c>
      <c r="L429" s="231">
        <v>979</v>
      </c>
      <c r="M429" s="231">
        <v>30.45795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406.15</v>
      </c>
      <c r="D430" s="232">
        <v>403.26666666666665</v>
      </c>
      <c r="E430" s="232">
        <v>399.5333333333333</v>
      </c>
      <c r="F430" s="232">
        <v>392.91666666666663</v>
      </c>
      <c r="G430" s="232">
        <v>389.18333333333328</v>
      </c>
      <c r="H430" s="232">
        <v>409.88333333333333</v>
      </c>
      <c r="I430" s="232">
        <v>413.61666666666667</v>
      </c>
      <c r="J430" s="232">
        <v>420.23333333333335</v>
      </c>
      <c r="K430" s="231">
        <v>407</v>
      </c>
      <c r="L430" s="231">
        <v>396.65</v>
      </c>
      <c r="M430" s="231">
        <v>4.9554</v>
      </c>
      <c r="N430" s="1"/>
      <c r="O430" s="1"/>
    </row>
    <row r="431" spans="1:15" ht="12.75" customHeight="1">
      <c r="A431" s="30">
        <v>421</v>
      </c>
      <c r="B431" s="217" t="s">
        <v>471</v>
      </c>
      <c r="C431" s="231">
        <v>2277.4</v>
      </c>
      <c r="D431" s="232">
        <v>2268.4666666666667</v>
      </c>
      <c r="E431" s="232">
        <v>2241.9333333333334</v>
      </c>
      <c r="F431" s="232">
        <v>2206.4666666666667</v>
      </c>
      <c r="G431" s="232">
        <v>2179.9333333333334</v>
      </c>
      <c r="H431" s="232">
        <v>2303.9333333333334</v>
      </c>
      <c r="I431" s="232">
        <v>2330.4666666666672</v>
      </c>
      <c r="J431" s="232">
        <v>2365.9333333333334</v>
      </c>
      <c r="K431" s="231">
        <v>2295</v>
      </c>
      <c r="L431" s="231">
        <v>2233</v>
      </c>
      <c r="M431" s="231">
        <v>0.32468000000000002</v>
      </c>
      <c r="N431" s="1"/>
      <c r="O431" s="1"/>
    </row>
    <row r="432" spans="1:15" ht="12.75" customHeight="1">
      <c r="A432" s="30">
        <v>422</v>
      </c>
      <c r="B432" s="217" t="s">
        <v>472</v>
      </c>
      <c r="C432" s="231">
        <v>970.95</v>
      </c>
      <c r="D432" s="232">
        <v>970.48333333333323</v>
      </c>
      <c r="E432" s="232">
        <v>963.31666666666649</v>
      </c>
      <c r="F432" s="232">
        <v>955.68333333333328</v>
      </c>
      <c r="G432" s="232">
        <v>948.51666666666654</v>
      </c>
      <c r="H432" s="232">
        <v>978.11666666666645</v>
      </c>
      <c r="I432" s="232">
        <v>985.28333333333319</v>
      </c>
      <c r="J432" s="232">
        <v>992.9166666666664</v>
      </c>
      <c r="K432" s="231">
        <v>977.65</v>
      </c>
      <c r="L432" s="231">
        <v>962.85</v>
      </c>
      <c r="M432" s="231">
        <v>1.3768499999999999</v>
      </c>
      <c r="N432" s="1"/>
      <c r="O432" s="1"/>
    </row>
    <row r="433" spans="1:15" ht="12.75" customHeight="1">
      <c r="A433" s="30">
        <v>423</v>
      </c>
      <c r="B433" s="217" t="s">
        <v>473</v>
      </c>
      <c r="C433" s="231">
        <v>272.95</v>
      </c>
      <c r="D433" s="232">
        <v>274.41666666666669</v>
      </c>
      <c r="E433" s="232">
        <v>270.03333333333336</v>
      </c>
      <c r="F433" s="232">
        <v>267.11666666666667</v>
      </c>
      <c r="G433" s="232">
        <v>262.73333333333335</v>
      </c>
      <c r="H433" s="232">
        <v>277.33333333333337</v>
      </c>
      <c r="I433" s="232">
        <v>281.7166666666667</v>
      </c>
      <c r="J433" s="232">
        <v>284.63333333333338</v>
      </c>
      <c r="K433" s="231">
        <v>278.8</v>
      </c>
      <c r="L433" s="231">
        <v>271.5</v>
      </c>
      <c r="M433" s="231">
        <v>2.0647199999999999</v>
      </c>
      <c r="N433" s="1"/>
      <c r="O433" s="1"/>
    </row>
    <row r="434" spans="1:15" ht="12.75" customHeight="1">
      <c r="A434" s="30">
        <v>424</v>
      </c>
      <c r="B434" s="217" t="s">
        <v>474</v>
      </c>
      <c r="C434" s="231">
        <v>332.3</v>
      </c>
      <c r="D434" s="232">
        <v>331.6</v>
      </c>
      <c r="E434" s="232">
        <v>328.35</v>
      </c>
      <c r="F434" s="232">
        <v>324.39999999999998</v>
      </c>
      <c r="G434" s="232">
        <v>321.14999999999998</v>
      </c>
      <c r="H434" s="232">
        <v>335.55000000000007</v>
      </c>
      <c r="I434" s="232">
        <v>338.80000000000007</v>
      </c>
      <c r="J434" s="232">
        <v>342.75000000000011</v>
      </c>
      <c r="K434" s="231">
        <v>334.85</v>
      </c>
      <c r="L434" s="231">
        <v>327.64999999999998</v>
      </c>
      <c r="M434" s="231">
        <v>1.3962399999999999</v>
      </c>
      <c r="N434" s="1"/>
      <c r="O434" s="1"/>
    </row>
    <row r="435" spans="1:15" ht="12.75" customHeight="1">
      <c r="A435" s="30">
        <v>425</v>
      </c>
      <c r="B435" s="217" t="s">
        <v>475</v>
      </c>
      <c r="C435" s="231">
        <v>2525.3000000000002</v>
      </c>
      <c r="D435" s="232">
        <v>2506.7166666666667</v>
      </c>
      <c r="E435" s="232">
        <v>2467.3833333333332</v>
      </c>
      <c r="F435" s="232">
        <v>2409.4666666666667</v>
      </c>
      <c r="G435" s="232">
        <v>2370.1333333333332</v>
      </c>
      <c r="H435" s="232">
        <v>2564.6333333333332</v>
      </c>
      <c r="I435" s="232">
        <v>2603.9666666666662</v>
      </c>
      <c r="J435" s="232">
        <v>2661.8833333333332</v>
      </c>
      <c r="K435" s="231">
        <v>2546.0500000000002</v>
      </c>
      <c r="L435" s="231">
        <v>2448.8000000000002</v>
      </c>
      <c r="M435" s="231">
        <v>0.64393</v>
      </c>
      <c r="N435" s="1"/>
      <c r="O435" s="1"/>
    </row>
    <row r="436" spans="1:15" ht="12.75" customHeight="1">
      <c r="A436" s="30">
        <v>426</v>
      </c>
      <c r="B436" s="217" t="s">
        <v>476</v>
      </c>
      <c r="C436" s="231">
        <v>472.3</v>
      </c>
      <c r="D436" s="232">
        <v>470.98333333333335</v>
      </c>
      <c r="E436" s="232">
        <v>468.86666666666667</v>
      </c>
      <c r="F436" s="232">
        <v>465.43333333333334</v>
      </c>
      <c r="G436" s="232">
        <v>463.31666666666666</v>
      </c>
      <c r="H436" s="232">
        <v>474.41666666666669</v>
      </c>
      <c r="I436" s="232">
        <v>476.53333333333336</v>
      </c>
      <c r="J436" s="232">
        <v>479.9666666666667</v>
      </c>
      <c r="K436" s="231">
        <v>473.1</v>
      </c>
      <c r="L436" s="231">
        <v>467.55</v>
      </c>
      <c r="M436" s="231">
        <v>1.6773800000000001</v>
      </c>
      <c r="N436" s="1"/>
      <c r="O436" s="1"/>
    </row>
    <row r="437" spans="1:15" ht="12.75" customHeight="1">
      <c r="A437" s="30">
        <v>427</v>
      </c>
      <c r="B437" s="217" t="s">
        <v>477</v>
      </c>
      <c r="C437" s="231">
        <v>7.95</v>
      </c>
      <c r="D437" s="232">
        <v>7.7</v>
      </c>
      <c r="E437" s="232">
        <v>7.3000000000000007</v>
      </c>
      <c r="F437" s="232">
        <v>6.65</v>
      </c>
      <c r="G437" s="232">
        <v>6.2500000000000009</v>
      </c>
      <c r="H437" s="232">
        <v>8.3500000000000014</v>
      </c>
      <c r="I437" s="232">
        <v>8.75</v>
      </c>
      <c r="J437" s="232">
        <v>9.4</v>
      </c>
      <c r="K437" s="231">
        <v>8.1</v>
      </c>
      <c r="L437" s="231">
        <v>7.05</v>
      </c>
      <c r="M437" s="231">
        <v>1317.8732299999999</v>
      </c>
      <c r="N437" s="1"/>
      <c r="O437" s="1"/>
    </row>
    <row r="438" spans="1:15" ht="12.75" customHeight="1">
      <c r="A438" s="30">
        <v>428</v>
      </c>
      <c r="B438" s="217" t="s">
        <v>858</v>
      </c>
      <c r="C438" s="231">
        <v>207.35</v>
      </c>
      <c r="D438" s="232">
        <v>206.68333333333331</v>
      </c>
      <c r="E438" s="232">
        <v>201.41666666666663</v>
      </c>
      <c r="F438" s="232">
        <v>195.48333333333332</v>
      </c>
      <c r="G438" s="232">
        <v>190.21666666666664</v>
      </c>
      <c r="H438" s="232">
        <v>212.61666666666662</v>
      </c>
      <c r="I438" s="232">
        <v>217.88333333333333</v>
      </c>
      <c r="J438" s="232">
        <v>223.81666666666661</v>
      </c>
      <c r="K438" s="231">
        <v>211.95</v>
      </c>
      <c r="L438" s="231">
        <v>200.75</v>
      </c>
      <c r="M438" s="231">
        <v>13.077059999999999</v>
      </c>
      <c r="N438" s="1"/>
      <c r="O438" s="1"/>
    </row>
    <row r="439" spans="1:15" ht="12.75" customHeight="1">
      <c r="A439" s="30">
        <v>429</v>
      </c>
      <c r="B439" s="217" t="s">
        <v>478</v>
      </c>
      <c r="C439" s="231">
        <v>1022.55</v>
      </c>
      <c r="D439" s="232">
        <v>1022.0166666666665</v>
      </c>
      <c r="E439" s="232">
        <v>1000.6833333333332</v>
      </c>
      <c r="F439" s="232">
        <v>978.81666666666661</v>
      </c>
      <c r="G439" s="232">
        <v>957.48333333333323</v>
      </c>
      <c r="H439" s="232">
        <v>1043.8833333333332</v>
      </c>
      <c r="I439" s="232">
        <v>1065.2166666666662</v>
      </c>
      <c r="J439" s="232">
        <v>1087.083333333333</v>
      </c>
      <c r="K439" s="231">
        <v>1043.3499999999999</v>
      </c>
      <c r="L439" s="231">
        <v>1000.15</v>
      </c>
      <c r="M439" s="231">
        <v>2.7332800000000002</v>
      </c>
      <c r="N439" s="1"/>
      <c r="O439" s="1"/>
    </row>
    <row r="440" spans="1:15" ht="12.75" customHeight="1">
      <c r="A440" s="30">
        <v>430</v>
      </c>
      <c r="B440" s="217" t="s">
        <v>272</v>
      </c>
      <c r="C440" s="231">
        <v>578.95000000000005</v>
      </c>
      <c r="D440" s="232">
        <v>577.68333333333339</v>
      </c>
      <c r="E440" s="232">
        <v>574.86666666666679</v>
      </c>
      <c r="F440" s="232">
        <v>570.78333333333342</v>
      </c>
      <c r="G440" s="232">
        <v>567.96666666666681</v>
      </c>
      <c r="H440" s="232">
        <v>581.76666666666677</v>
      </c>
      <c r="I440" s="232">
        <v>584.58333333333337</v>
      </c>
      <c r="J440" s="232">
        <v>588.66666666666674</v>
      </c>
      <c r="K440" s="231">
        <v>580.5</v>
      </c>
      <c r="L440" s="231">
        <v>573.6</v>
      </c>
      <c r="M440" s="231">
        <v>2.2743500000000001</v>
      </c>
      <c r="N440" s="1"/>
      <c r="O440" s="1"/>
    </row>
    <row r="441" spans="1:15" ht="12.75" customHeight="1">
      <c r="A441" s="30">
        <v>431</v>
      </c>
      <c r="B441" s="217" t="s">
        <v>479</v>
      </c>
      <c r="C441" s="231">
        <v>1440.35</v>
      </c>
      <c r="D441" s="232">
        <v>1441.75</v>
      </c>
      <c r="E441" s="232">
        <v>1413.6</v>
      </c>
      <c r="F441" s="232">
        <v>1386.85</v>
      </c>
      <c r="G441" s="232">
        <v>1358.6999999999998</v>
      </c>
      <c r="H441" s="232">
        <v>1468.5</v>
      </c>
      <c r="I441" s="232">
        <v>1496.65</v>
      </c>
      <c r="J441" s="232">
        <v>1523.4</v>
      </c>
      <c r="K441" s="231">
        <v>1469.9</v>
      </c>
      <c r="L441" s="231">
        <v>1415</v>
      </c>
      <c r="M441" s="231">
        <v>0.12086</v>
      </c>
      <c r="N441" s="1"/>
      <c r="O441" s="1"/>
    </row>
    <row r="442" spans="1:15" ht="12.75" customHeight="1">
      <c r="A442" s="30">
        <v>432</v>
      </c>
      <c r="B442" s="217" t="s">
        <v>480</v>
      </c>
      <c r="C442" s="231">
        <v>422.35</v>
      </c>
      <c r="D442" s="232">
        <v>424.7166666666667</v>
      </c>
      <c r="E442" s="232">
        <v>413.63333333333338</v>
      </c>
      <c r="F442" s="232">
        <v>404.91666666666669</v>
      </c>
      <c r="G442" s="232">
        <v>393.83333333333337</v>
      </c>
      <c r="H442" s="232">
        <v>433.43333333333339</v>
      </c>
      <c r="I442" s="232">
        <v>444.51666666666665</v>
      </c>
      <c r="J442" s="232">
        <v>453.23333333333341</v>
      </c>
      <c r="K442" s="231">
        <v>435.8</v>
      </c>
      <c r="L442" s="231">
        <v>416</v>
      </c>
      <c r="M442" s="231">
        <v>1.2577</v>
      </c>
      <c r="N442" s="1"/>
      <c r="O442" s="1"/>
    </row>
    <row r="443" spans="1:15" ht="12.75" customHeight="1">
      <c r="A443" s="30">
        <v>433</v>
      </c>
      <c r="B443" s="217" t="s">
        <v>481</v>
      </c>
      <c r="C443" s="231">
        <v>670.95</v>
      </c>
      <c r="D443" s="232">
        <v>669.31666666666672</v>
      </c>
      <c r="E443" s="232">
        <v>658.43333333333339</v>
      </c>
      <c r="F443" s="232">
        <v>645.91666666666663</v>
      </c>
      <c r="G443" s="232">
        <v>635.0333333333333</v>
      </c>
      <c r="H443" s="232">
        <v>681.83333333333348</v>
      </c>
      <c r="I443" s="232">
        <v>692.71666666666692</v>
      </c>
      <c r="J443" s="232">
        <v>705.23333333333358</v>
      </c>
      <c r="K443" s="231">
        <v>680.2</v>
      </c>
      <c r="L443" s="231">
        <v>656.8</v>
      </c>
      <c r="M443" s="231">
        <v>1.20123</v>
      </c>
      <c r="N443" s="1"/>
      <c r="O443" s="1"/>
    </row>
    <row r="444" spans="1:15" ht="12.75" customHeight="1">
      <c r="A444" s="30">
        <v>434</v>
      </c>
      <c r="B444" s="217" t="s">
        <v>482</v>
      </c>
      <c r="C444" s="231">
        <v>28.2</v>
      </c>
      <c r="D444" s="232">
        <v>28.083333333333332</v>
      </c>
      <c r="E444" s="232">
        <v>27.566666666666663</v>
      </c>
      <c r="F444" s="232">
        <v>26.93333333333333</v>
      </c>
      <c r="G444" s="232">
        <v>26.416666666666661</v>
      </c>
      <c r="H444" s="232">
        <v>28.716666666666665</v>
      </c>
      <c r="I444" s="232">
        <v>29.233333333333338</v>
      </c>
      <c r="J444" s="232">
        <v>29.866666666666667</v>
      </c>
      <c r="K444" s="231">
        <v>28.6</v>
      </c>
      <c r="L444" s="231">
        <v>27.45</v>
      </c>
      <c r="M444" s="231">
        <v>99.100999999999999</v>
      </c>
      <c r="N444" s="1"/>
      <c r="O444" s="1"/>
    </row>
    <row r="445" spans="1:15" ht="12.75" customHeight="1">
      <c r="A445" s="30">
        <v>435</v>
      </c>
      <c r="B445" s="217" t="s">
        <v>203</v>
      </c>
      <c r="C445" s="231">
        <v>1079.2</v>
      </c>
      <c r="D445" s="232">
        <v>1063.5666666666666</v>
      </c>
      <c r="E445" s="232">
        <v>1045.6333333333332</v>
      </c>
      <c r="F445" s="232">
        <v>1012.0666666666666</v>
      </c>
      <c r="G445" s="232">
        <v>994.13333333333321</v>
      </c>
      <c r="H445" s="232">
        <v>1097.1333333333332</v>
      </c>
      <c r="I445" s="232">
        <v>1115.0666666666666</v>
      </c>
      <c r="J445" s="232">
        <v>1148.6333333333332</v>
      </c>
      <c r="K445" s="231">
        <v>1081.5</v>
      </c>
      <c r="L445" s="231">
        <v>1030</v>
      </c>
      <c r="M445" s="231">
        <v>9.7721599999999995</v>
      </c>
      <c r="N445" s="1"/>
      <c r="O445" s="1"/>
    </row>
    <row r="446" spans="1:15" ht="12.75" customHeight="1">
      <c r="A446" s="30">
        <v>436</v>
      </c>
      <c r="B446" s="217" t="s">
        <v>483</v>
      </c>
      <c r="C446" s="231">
        <v>529.20000000000005</v>
      </c>
      <c r="D446" s="232">
        <v>527.5</v>
      </c>
      <c r="E446" s="232">
        <v>518.04999999999995</v>
      </c>
      <c r="F446" s="232">
        <v>506.9</v>
      </c>
      <c r="G446" s="232">
        <v>497.44999999999993</v>
      </c>
      <c r="H446" s="232">
        <v>538.65</v>
      </c>
      <c r="I446" s="232">
        <v>548.1</v>
      </c>
      <c r="J446" s="232">
        <v>559.25</v>
      </c>
      <c r="K446" s="231">
        <v>536.95000000000005</v>
      </c>
      <c r="L446" s="231">
        <v>516.35</v>
      </c>
      <c r="M446" s="231">
        <v>5.1383799999999997</v>
      </c>
      <c r="N446" s="1"/>
      <c r="O446" s="1"/>
    </row>
    <row r="447" spans="1:15" ht="12.75" customHeight="1">
      <c r="A447" s="30">
        <v>437</v>
      </c>
      <c r="B447" s="217" t="s">
        <v>192</v>
      </c>
      <c r="C447" s="231">
        <v>954.75</v>
      </c>
      <c r="D447" s="232">
        <v>953.58333333333337</v>
      </c>
      <c r="E447" s="232">
        <v>946.16666666666674</v>
      </c>
      <c r="F447" s="232">
        <v>937.58333333333337</v>
      </c>
      <c r="G447" s="232">
        <v>930.16666666666674</v>
      </c>
      <c r="H447" s="232">
        <v>962.16666666666674</v>
      </c>
      <c r="I447" s="232">
        <v>969.58333333333348</v>
      </c>
      <c r="J447" s="232">
        <v>978.16666666666674</v>
      </c>
      <c r="K447" s="231">
        <v>961</v>
      </c>
      <c r="L447" s="231">
        <v>945</v>
      </c>
      <c r="M447" s="231">
        <v>6.0801699999999999</v>
      </c>
      <c r="N447" s="1"/>
      <c r="O447" s="1"/>
    </row>
    <row r="448" spans="1:15" ht="12.75" customHeight="1">
      <c r="A448" s="30">
        <v>438</v>
      </c>
      <c r="B448" s="217" t="s">
        <v>484</v>
      </c>
      <c r="C448" s="231">
        <v>201.9</v>
      </c>
      <c r="D448" s="232">
        <v>201.9</v>
      </c>
      <c r="E448" s="232">
        <v>199.5</v>
      </c>
      <c r="F448" s="232">
        <v>197.1</v>
      </c>
      <c r="G448" s="232">
        <v>194.7</v>
      </c>
      <c r="H448" s="232">
        <v>204.3</v>
      </c>
      <c r="I448" s="232">
        <v>206.70000000000005</v>
      </c>
      <c r="J448" s="232">
        <v>209.10000000000002</v>
      </c>
      <c r="K448" s="231">
        <v>204.3</v>
      </c>
      <c r="L448" s="231">
        <v>199.5</v>
      </c>
      <c r="M448" s="231">
        <v>5.1043700000000003</v>
      </c>
      <c r="N448" s="1"/>
      <c r="O448" s="1"/>
    </row>
    <row r="449" spans="1:15" ht="12.75" customHeight="1">
      <c r="A449" s="30">
        <v>439</v>
      </c>
      <c r="B449" s="217" t="s">
        <v>485</v>
      </c>
      <c r="C449" s="231">
        <v>1229.1500000000001</v>
      </c>
      <c r="D449" s="232">
        <v>1224.3833333333334</v>
      </c>
      <c r="E449" s="232">
        <v>1214.7666666666669</v>
      </c>
      <c r="F449" s="232">
        <v>1200.3833333333334</v>
      </c>
      <c r="G449" s="232">
        <v>1190.7666666666669</v>
      </c>
      <c r="H449" s="232">
        <v>1238.7666666666669</v>
      </c>
      <c r="I449" s="232">
        <v>1248.3833333333332</v>
      </c>
      <c r="J449" s="232">
        <v>1262.7666666666669</v>
      </c>
      <c r="K449" s="231">
        <v>1234</v>
      </c>
      <c r="L449" s="231">
        <v>1210</v>
      </c>
      <c r="M449" s="231">
        <v>1.92892</v>
      </c>
      <c r="N449" s="1"/>
      <c r="O449" s="1"/>
    </row>
    <row r="450" spans="1:15" ht="12.75" customHeight="1">
      <c r="A450" s="30">
        <v>440</v>
      </c>
      <c r="B450" s="217" t="s">
        <v>197</v>
      </c>
      <c r="C450" s="231">
        <v>3138.9</v>
      </c>
      <c r="D450" s="232">
        <v>3131</v>
      </c>
      <c r="E450" s="232">
        <v>3112</v>
      </c>
      <c r="F450" s="232">
        <v>3085.1</v>
      </c>
      <c r="G450" s="232">
        <v>3066.1</v>
      </c>
      <c r="H450" s="232">
        <v>3157.9</v>
      </c>
      <c r="I450" s="232">
        <v>3176.9</v>
      </c>
      <c r="J450" s="232">
        <v>3203.8</v>
      </c>
      <c r="K450" s="231">
        <v>3150</v>
      </c>
      <c r="L450" s="231">
        <v>3104.1</v>
      </c>
      <c r="M450" s="231">
        <v>17.40616</v>
      </c>
      <c r="N450" s="1"/>
      <c r="O450" s="1"/>
    </row>
    <row r="451" spans="1:15" ht="12.75" customHeight="1">
      <c r="A451" s="30">
        <v>441</v>
      </c>
      <c r="B451" s="217" t="s">
        <v>193</v>
      </c>
      <c r="C451" s="231">
        <v>697.55</v>
      </c>
      <c r="D451" s="232">
        <v>698.44999999999993</v>
      </c>
      <c r="E451" s="232">
        <v>693.89999999999986</v>
      </c>
      <c r="F451" s="232">
        <v>690.24999999999989</v>
      </c>
      <c r="G451" s="232">
        <v>685.69999999999982</v>
      </c>
      <c r="H451" s="232">
        <v>702.09999999999991</v>
      </c>
      <c r="I451" s="232">
        <v>706.64999999999986</v>
      </c>
      <c r="J451" s="232">
        <v>710.3</v>
      </c>
      <c r="K451" s="231">
        <v>703</v>
      </c>
      <c r="L451" s="231">
        <v>694.8</v>
      </c>
      <c r="M451" s="231">
        <v>11.608320000000001</v>
      </c>
      <c r="N451" s="1"/>
      <c r="O451" s="1"/>
    </row>
    <row r="452" spans="1:15" ht="12.75" customHeight="1">
      <c r="A452" s="30">
        <v>442</v>
      </c>
      <c r="B452" s="217" t="s">
        <v>273</v>
      </c>
      <c r="C452" s="231">
        <v>5956.05</v>
      </c>
      <c r="D452" s="232">
        <v>5944.0333333333328</v>
      </c>
      <c r="E452" s="232">
        <v>5912.0666666666657</v>
      </c>
      <c r="F452" s="232">
        <v>5868.083333333333</v>
      </c>
      <c r="G452" s="232">
        <v>5836.1166666666659</v>
      </c>
      <c r="H452" s="232">
        <v>5988.0166666666655</v>
      </c>
      <c r="I452" s="232">
        <v>6019.9833333333327</v>
      </c>
      <c r="J452" s="232">
        <v>6063.9666666666653</v>
      </c>
      <c r="K452" s="231">
        <v>5976</v>
      </c>
      <c r="L452" s="231">
        <v>5900.05</v>
      </c>
      <c r="M452" s="231">
        <v>0.98538999999999999</v>
      </c>
      <c r="N452" s="1"/>
      <c r="O452" s="1"/>
    </row>
    <row r="453" spans="1:15" ht="12.75" customHeight="1">
      <c r="A453" s="30">
        <v>443</v>
      </c>
      <c r="B453" s="217" t="s">
        <v>829</v>
      </c>
      <c r="C453" s="231">
        <v>1752.4</v>
      </c>
      <c r="D453" s="232">
        <v>1767.2</v>
      </c>
      <c r="E453" s="232">
        <v>1732.2</v>
      </c>
      <c r="F453" s="232">
        <v>1712</v>
      </c>
      <c r="G453" s="232">
        <v>1677</v>
      </c>
      <c r="H453" s="232">
        <v>1787.4</v>
      </c>
      <c r="I453" s="232">
        <v>1822.4</v>
      </c>
      <c r="J453" s="232">
        <v>1842.6000000000001</v>
      </c>
      <c r="K453" s="231">
        <v>1802.2</v>
      </c>
      <c r="L453" s="231">
        <v>1747</v>
      </c>
      <c r="M453" s="231">
        <v>0.77686999999999995</v>
      </c>
      <c r="N453" s="1"/>
      <c r="O453" s="1"/>
    </row>
    <row r="454" spans="1:15" ht="12.75" customHeight="1">
      <c r="A454" s="30">
        <v>444</v>
      </c>
      <c r="B454" s="217" t="s">
        <v>486</v>
      </c>
      <c r="C454" s="231">
        <v>204.3</v>
      </c>
      <c r="D454" s="232">
        <v>204.43333333333331</v>
      </c>
      <c r="E454" s="232">
        <v>202.36666666666662</v>
      </c>
      <c r="F454" s="232">
        <v>200.43333333333331</v>
      </c>
      <c r="G454" s="232">
        <v>198.36666666666662</v>
      </c>
      <c r="H454" s="232">
        <v>206.36666666666662</v>
      </c>
      <c r="I454" s="232">
        <v>208.43333333333328</v>
      </c>
      <c r="J454" s="232">
        <v>210.36666666666662</v>
      </c>
      <c r="K454" s="231">
        <v>206.5</v>
      </c>
      <c r="L454" s="231">
        <v>202.5</v>
      </c>
      <c r="M454" s="231">
        <v>22.752610000000001</v>
      </c>
      <c r="N454" s="1"/>
      <c r="O454" s="1"/>
    </row>
    <row r="455" spans="1:15" ht="12.75" customHeight="1">
      <c r="A455" s="30">
        <v>445</v>
      </c>
      <c r="B455" s="217" t="s">
        <v>194</v>
      </c>
      <c r="C455" s="231">
        <v>409.2</v>
      </c>
      <c r="D455" s="232">
        <v>407.13333333333338</v>
      </c>
      <c r="E455" s="232">
        <v>403.66666666666674</v>
      </c>
      <c r="F455" s="232">
        <v>398.13333333333338</v>
      </c>
      <c r="G455" s="232">
        <v>394.66666666666674</v>
      </c>
      <c r="H455" s="232">
        <v>412.66666666666674</v>
      </c>
      <c r="I455" s="232">
        <v>416.13333333333333</v>
      </c>
      <c r="J455" s="232">
        <v>421.66666666666674</v>
      </c>
      <c r="K455" s="231">
        <v>410.6</v>
      </c>
      <c r="L455" s="231">
        <v>401.6</v>
      </c>
      <c r="M455" s="231">
        <v>104.78506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185.5</v>
      </c>
      <c r="D456" s="232">
        <v>185.5</v>
      </c>
      <c r="E456" s="232">
        <v>183.3</v>
      </c>
      <c r="F456" s="232">
        <v>181.10000000000002</v>
      </c>
      <c r="G456" s="232">
        <v>178.90000000000003</v>
      </c>
      <c r="H456" s="232">
        <v>187.7</v>
      </c>
      <c r="I456" s="232">
        <v>189.89999999999998</v>
      </c>
      <c r="J456" s="232">
        <v>192.09999999999997</v>
      </c>
      <c r="K456" s="231">
        <v>187.7</v>
      </c>
      <c r="L456" s="231">
        <v>183.3</v>
      </c>
      <c r="M456" s="231">
        <v>174.80941000000001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103.6</v>
      </c>
      <c r="D457" s="232">
        <v>103.25</v>
      </c>
      <c r="E457" s="232">
        <v>102</v>
      </c>
      <c r="F457" s="232">
        <v>100.4</v>
      </c>
      <c r="G457" s="232">
        <v>99.15</v>
      </c>
      <c r="H457" s="232">
        <v>104.85</v>
      </c>
      <c r="I457" s="232">
        <v>106.1</v>
      </c>
      <c r="J457" s="232">
        <v>107.69999999999999</v>
      </c>
      <c r="K457" s="231">
        <v>104.5</v>
      </c>
      <c r="L457" s="231">
        <v>101.65</v>
      </c>
      <c r="M457" s="231">
        <v>372.21123999999998</v>
      </c>
      <c r="N457" s="1"/>
      <c r="O457" s="1"/>
    </row>
    <row r="458" spans="1:15" ht="12.75" customHeight="1">
      <c r="A458" s="30">
        <v>448</v>
      </c>
      <c r="B458" s="217" t="s">
        <v>785</v>
      </c>
      <c r="C458" s="231">
        <v>52.85</v>
      </c>
      <c r="D458" s="232">
        <v>51.783333333333331</v>
      </c>
      <c r="E458" s="232">
        <v>50.716666666666661</v>
      </c>
      <c r="F458" s="232">
        <v>48.583333333333329</v>
      </c>
      <c r="G458" s="232">
        <v>47.516666666666659</v>
      </c>
      <c r="H458" s="232">
        <v>53.916666666666664</v>
      </c>
      <c r="I458" s="232">
        <v>54.983333333333327</v>
      </c>
      <c r="J458" s="232">
        <v>57.116666666666667</v>
      </c>
      <c r="K458" s="231">
        <v>52.85</v>
      </c>
      <c r="L458" s="231">
        <v>49.65</v>
      </c>
      <c r="M458" s="231">
        <v>20.418790000000001</v>
      </c>
      <c r="N458" s="1"/>
      <c r="O458" s="1"/>
    </row>
    <row r="459" spans="1:15" ht="12.75" customHeight="1">
      <c r="A459" s="30">
        <v>449</v>
      </c>
      <c r="B459" s="217" t="s">
        <v>487</v>
      </c>
      <c r="C459" s="231">
        <v>2210.85</v>
      </c>
      <c r="D459" s="232">
        <v>2211.9500000000003</v>
      </c>
      <c r="E459" s="232">
        <v>2198.9000000000005</v>
      </c>
      <c r="F459" s="232">
        <v>2186.9500000000003</v>
      </c>
      <c r="G459" s="232">
        <v>2173.9000000000005</v>
      </c>
      <c r="H459" s="232">
        <v>2223.9000000000005</v>
      </c>
      <c r="I459" s="232">
        <v>2236.9500000000007</v>
      </c>
      <c r="J459" s="232">
        <v>2248.9000000000005</v>
      </c>
      <c r="K459" s="231">
        <v>2225</v>
      </c>
      <c r="L459" s="231">
        <v>2200</v>
      </c>
      <c r="M459" s="231">
        <v>0.55359999999999998</v>
      </c>
      <c r="N459" s="1"/>
      <c r="O459" s="1"/>
    </row>
    <row r="460" spans="1:15" ht="12.75" customHeight="1">
      <c r="A460" s="30">
        <v>450</v>
      </c>
      <c r="B460" s="217" t="s">
        <v>198</v>
      </c>
      <c r="C460" s="231">
        <v>1081.0999999999999</v>
      </c>
      <c r="D460" s="232">
        <v>1077.8666666666666</v>
      </c>
      <c r="E460" s="232">
        <v>1068.333333333333</v>
      </c>
      <c r="F460" s="232">
        <v>1055.5666666666664</v>
      </c>
      <c r="G460" s="232">
        <v>1046.0333333333328</v>
      </c>
      <c r="H460" s="232">
        <v>1090.6333333333332</v>
      </c>
      <c r="I460" s="232">
        <v>1100.1666666666665</v>
      </c>
      <c r="J460" s="232">
        <v>1112.9333333333334</v>
      </c>
      <c r="K460" s="231">
        <v>1087.4000000000001</v>
      </c>
      <c r="L460" s="231">
        <v>1065.0999999999999</v>
      </c>
      <c r="M460" s="231">
        <v>16.422779999999999</v>
      </c>
      <c r="N460" s="1"/>
      <c r="O460" s="1"/>
    </row>
    <row r="461" spans="1:15" ht="12.75" customHeight="1">
      <c r="A461" s="30">
        <v>451</v>
      </c>
      <c r="B461" s="217" t="s">
        <v>859</v>
      </c>
      <c r="C461" s="231">
        <v>569.25</v>
      </c>
      <c r="D461" s="232">
        <v>570.08333333333337</v>
      </c>
      <c r="E461" s="232">
        <v>564.86666666666679</v>
      </c>
      <c r="F461" s="232">
        <v>560.48333333333346</v>
      </c>
      <c r="G461" s="232">
        <v>555.26666666666688</v>
      </c>
      <c r="H461" s="232">
        <v>574.4666666666667</v>
      </c>
      <c r="I461" s="232">
        <v>579.68333333333317</v>
      </c>
      <c r="J461" s="232">
        <v>584.06666666666661</v>
      </c>
      <c r="K461" s="231">
        <v>575.29999999999995</v>
      </c>
      <c r="L461" s="231">
        <v>565.70000000000005</v>
      </c>
      <c r="M461" s="231">
        <v>3.01708</v>
      </c>
      <c r="N461" s="1"/>
      <c r="O461" s="1"/>
    </row>
    <row r="462" spans="1:15" ht="12.75" customHeight="1">
      <c r="A462" s="30">
        <v>452</v>
      </c>
      <c r="B462" s="217" t="s">
        <v>488</v>
      </c>
      <c r="C462" s="231">
        <v>97.85</v>
      </c>
      <c r="D462" s="232">
        <v>97.216666666666654</v>
      </c>
      <c r="E462" s="232">
        <v>95.433333333333309</v>
      </c>
      <c r="F462" s="232">
        <v>93.016666666666652</v>
      </c>
      <c r="G462" s="232">
        <v>91.233333333333306</v>
      </c>
      <c r="H462" s="232">
        <v>99.633333333333312</v>
      </c>
      <c r="I462" s="232">
        <v>101.41666666666664</v>
      </c>
      <c r="J462" s="232">
        <v>103.83333333333331</v>
      </c>
      <c r="K462" s="231">
        <v>99</v>
      </c>
      <c r="L462" s="231">
        <v>94.8</v>
      </c>
      <c r="M462" s="231">
        <v>4.2080500000000001</v>
      </c>
      <c r="N462" s="1"/>
      <c r="O462" s="1"/>
    </row>
    <row r="463" spans="1:15" ht="12.75" customHeight="1">
      <c r="A463" s="30">
        <v>453</v>
      </c>
      <c r="B463" s="217" t="s">
        <v>180</v>
      </c>
      <c r="C463" s="231">
        <v>749.65</v>
      </c>
      <c r="D463" s="232">
        <v>748.48333333333323</v>
      </c>
      <c r="E463" s="232">
        <v>741.16666666666652</v>
      </c>
      <c r="F463" s="232">
        <v>732.68333333333328</v>
      </c>
      <c r="G463" s="232">
        <v>725.36666666666656</v>
      </c>
      <c r="H463" s="232">
        <v>756.96666666666647</v>
      </c>
      <c r="I463" s="232">
        <v>764.2833333333333</v>
      </c>
      <c r="J463" s="232">
        <v>772.76666666666642</v>
      </c>
      <c r="K463" s="231">
        <v>755.8</v>
      </c>
      <c r="L463" s="231">
        <v>740</v>
      </c>
      <c r="M463" s="231">
        <v>7.4965200000000003</v>
      </c>
      <c r="N463" s="1"/>
      <c r="O463" s="1"/>
    </row>
    <row r="464" spans="1:15" ht="12.75" customHeight="1">
      <c r="A464" s="30">
        <v>454</v>
      </c>
      <c r="B464" s="217" t="s">
        <v>489</v>
      </c>
      <c r="C464" s="231">
        <v>2261.35</v>
      </c>
      <c r="D464" s="232">
        <v>2255.9833333333336</v>
      </c>
      <c r="E464" s="232">
        <v>2218.7166666666672</v>
      </c>
      <c r="F464" s="232">
        <v>2176.0833333333335</v>
      </c>
      <c r="G464" s="232">
        <v>2138.8166666666671</v>
      </c>
      <c r="H464" s="232">
        <v>2298.6166666666672</v>
      </c>
      <c r="I464" s="232">
        <v>2335.8833333333337</v>
      </c>
      <c r="J464" s="232">
        <v>2378.5166666666673</v>
      </c>
      <c r="K464" s="231">
        <v>2293.25</v>
      </c>
      <c r="L464" s="231">
        <v>2213.35</v>
      </c>
      <c r="M464" s="231">
        <v>0.29333999999999999</v>
      </c>
      <c r="N464" s="1"/>
      <c r="O464" s="1"/>
    </row>
    <row r="465" spans="1:15" ht="12.75" customHeight="1">
      <c r="A465" s="30">
        <v>455</v>
      </c>
      <c r="B465" s="217" t="s">
        <v>490</v>
      </c>
      <c r="C465" s="231">
        <v>421.25</v>
      </c>
      <c r="D465" s="232">
        <v>422.2166666666667</v>
      </c>
      <c r="E465" s="232">
        <v>414.43333333333339</v>
      </c>
      <c r="F465" s="232">
        <v>407.61666666666667</v>
      </c>
      <c r="G465" s="232">
        <v>399.83333333333337</v>
      </c>
      <c r="H465" s="232">
        <v>429.03333333333342</v>
      </c>
      <c r="I465" s="232">
        <v>436.81666666666672</v>
      </c>
      <c r="J465" s="232">
        <v>443.63333333333344</v>
      </c>
      <c r="K465" s="231">
        <v>430</v>
      </c>
      <c r="L465" s="231">
        <v>415.4</v>
      </c>
      <c r="M465" s="231">
        <v>1.2978700000000001</v>
      </c>
      <c r="N465" s="1"/>
      <c r="O465" s="1"/>
    </row>
    <row r="466" spans="1:15" ht="12.75" customHeight="1">
      <c r="A466" s="30">
        <v>456</v>
      </c>
      <c r="B466" s="217" t="s">
        <v>491</v>
      </c>
      <c r="C466" s="231">
        <v>2769.6</v>
      </c>
      <c r="D466" s="232">
        <v>2750.25</v>
      </c>
      <c r="E466" s="232">
        <v>2679.35</v>
      </c>
      <c r="F466" s="232">
        <v>2589.1</v>
      </c>
      <c r="G466" s="232">
        <v>2518.1999999999998</v>
      </c>
      <c r="H466" s="232">
        <v>2840.5</v>
      </c>
      <c r="I466" s="232">
        <v>2911.3999999999996</v>
      </c>
      <c r="J466" s="232">
        <v>3001.65</v>
      </c>
      <c r="K466" s="231">
        <v>2821.15</v>
      </c>
      <c r="L466" s="231">
        <v>2660</v>
      </c>
      <c r="M466" s="231">
        <v>1.9688399999999999</v>
      </c>
      <c r="N466" s="1"/>
      <c r="O466" s="1"/>
    </row>
    <row r="467" spans="1:15" ht="12.75" customHeight="1">
      <c r="A467" s="30">
        <v>457</v>
      </c>
      <c r="B467" s="217" t="s">
        <v>199</v>
      </c>
      <c r="C467" s="231">
        <v>2515.0500000000002</v>
      </c>
      <c r="D467" s="232">
        <v>2511.35</v>
      </c>
      <c r="E467" s="232">
        <v>2497.6999999999998</v>
      </c>
      <c r="F467" s="232">
        <v>2480.35</v>
      </c>
      <c r="G467" s="232">
        <v>2466.6999999999998</v>
      </c>
      <c r="H467" s="232">
        <v>2528.6999999999998</v>
      </c>
      <c r="I467" s="232">
        <v>2542.3500000000004</v>
      </c>
      <c r="J467" s="232">
        <v>2559.6999999999998</v>
      </c>
      <c r="K467" s="231">
        <v>2525</v>
      </c>
      <c r="L467" s="231">
        <v>2494</v>
      </c>
      <c r="M467" s="231">
        <v>7.1060299999999996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1539.5</v>
      </c>
      <c r="D468" s="232">
        <v>1540.8500000000001</v>
      </c>
      <c r="E468" s="232">
        <v>1521.7000000000003</v>
      </c>
      <c r="F468" s="232">
        <v>1503.9</v>
      </c>
      <c r="G468" s="232">
        <v>1484.7500000000002</v>
      </c>
      <c r="H468" s="232">
        <v>1558.6500000000003</v>
      </c>
      <c r="I468" s="232">
        <v>1577.8000000000004</v>
      </c>
      <c r="J468" s="232">
        <v>1595.6000000000004</v>
      </c>
      <c r="K468" s="231">
        <v>1560</v>
      </c>
      <c r="L468" s="231">
        <v>1523.05</v>
      </c>
      <c r="M468" s="231">
        <v>1.85137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530.25</v>
      </c>
      <c r="D469" s="232">
        <v>524.05000000000007</v>
      </c>
      <c r="E469" s="232">
        <v>513.60000000000014</v>
      </c>
      <c r="F469" s="232">
        <v>496.95000000000005</v>
      </c>
      <c r="G469" s="232">
        <v>486.50000000000011</v>
      </c>
      <c r="H469" s="232">
        <v>540.70000000000016</v>
      </c>
      <c r="I469" s="232">
        <v>551.1500000000002</v>
      </c>
      <c r="J469" s="232">
        <v>567.80000000000018</v>
      </c>
      <c r="K469" s="231">
        <v>534.5</v>
      </c>
      <c r="L469" s="231">
        <v>507.4</v>
      </c>
      <c r="M469" s="231">
        <v>23.901879999999998</v>
      </c>
      <c r="N469" s="1"/>
      <c r="O469" s="1"/>
    </row>
    <row r="470" spans="1:15" ht="12.75" customHeight="1">
      <c r="A470" s="30">
        <v>460</v>
      </c>
      <c r="B470" s="217" t="s">
        <v>615</v>
      </c>
      <c r="C470" s="231">
        <v>625.04999999999995</v>
      </c>
      <c r="D470" s="232">
        <v>617.98333333333323</v>
      </c>
      <c r="E470" s="232">
        <v>605.96666666666647</v>
      </c>
      <c r="F470" s="232">
        <v>586.88333333333321</v>
      </c>
      <c r="G470" s="232">
        <v>574.86666666666645</v>
      </c>
      <c r="H470" s="232">
        <v>637.06666666666649</v>
      </c>
      <c r="I470" s="232">
        <v>649.08333333333314</v>
      </c>
      <c r="J470" s="232">
        <v>668.16666666666652</v>
      </c>
      <c r="K470" s="231">
        <v>630</v>
      </c>
      <c r="L470" s="231">
        <v>598.9</v>
      </c>
      <c r="M470" s="231">
        <v>0.46471000000000001</v>
      </c>
      <c r="N470" s="1"/>
      <c r="O470" s="1"/>
    </row>
    <row r="471" spans="1:15" ht="12.75" customHeight="1">
      <c r="A471" s="30">
        <v>461</v>
      </c>
      <c r="B471" s="217" t="s">
        <v>202</v>
      </c>
      <c r="C471" s="231">
        <v>1335.85</v>
      </c>
      <c r="D471" s="232">
        <v>1321.6166666666666</v>
      </c>
      <c r="E471" s="232">
        <v>1302.2333333333331</v>
      </c>
      <c r="F471" s="232">
        <v>1268.6166666666666</v>
      </c>
      <c r="G471" s="232">
        <v>1249.2333333333331</v>
      </c>
      <c r="H471" s="232">
        <v>1355.2333333333331</v>
      </c>
      <c r="I471" s="232">
        <v>1374.6166666666668</v>
      </c>
      <c r="J471" s="232">
        <v>1408.2333333333331</v>
      </c>
      <c r="K471" s="231">
        <v>1341</v>
      </c>
      <c r="L471" s="231">
        <v>1288</v>
      </c>
      <c r="M471" s="231">
        <v>5.0882899999999998</v>
      </c>
      <c r="N471" s="1"/>
      <c r="O471" s="1"/>
    </row>
    <row r="472" spans="1:15" ht="12.75" customHeight="1">
      <c r="A472" s="30">
        <v>462</v>
      </c>
      <c r="B472" s="217" t="s">
        <v>492</v>
      </c>
      <c r="C472" s="231">
        <v>26.25</v>
      </c>
      <c r="D472" s="232">
        <v>26.116666666666664</v>
      </c>
      <c r="E472" s="232">
        <v>25.683333333333326</v>
      </c>
      <c r="F472" s="232">
        <v>25.116666666666664</v>
      </c>
      <c r="G472" s="232">
        <v>24.683333333333326</v>
      </c>
      <c r="H472" s="232">
        <v>26.683333333333326</v>
      </c>
      <c r="I472" s="232">
        <v>27.116666666666664</v>
      </c>
      <c r="J472" s="232">
        <v>27.683333333333326</v>
      </c>
      <c r="K472" s="231">
        <v>26.55</v>
      </c>
      <c r="L472" s="231">
        <v>25.55</v>
      </c>
      <c r="M472" s="231">
        <v>113.40718</v>
      </c>
      <c r="N472" s="1"/>
      <c r="O472" s="1"/>
    </row>
    <row r="473" spans="1:15" ht="12.75" customHeight="1">
      <c r="A473" s="30">
        <v>463</v>
      </c>
      <c r="B473" s="217" t="s">
        <v>830</v>
      </c>
      <c r="C473" s="231">
        <v>270.35000000000002</v>
      </c>
      <c r="D473" s="232">
        <v>265.78333333333336</v>
      </c>
      <c r="E473" s="232">
        <v>259.56666666666672</v>
      </c>
      <c r="F473" s="232">
        <v>248.78333333333336</v>
      </c>
      <c r="G473" s="232">
        <v>242.56666666666672</v>
      </c>
      <c r="H473" s="232">
        <v>276.56666666666672</v>
      </c>
      <c r="I473" s="232">
        <v>282.7833333333333</v>
      </c>
      <c r="J473" s="232">
        <v>293.56666666666672</v>
      </c>
      <c r="K473" s="231">
        <v>272</v>
      </c>
      <c r="L473" s="231">
        <v>255</v>
      </c>
      <c r="M473" s="231">
        <v>6.9329099999999997</v>
      </c>
      <c r="N473" s="1"/>
      <c r="O473" s="1"/>
    </row>
    <row r="474" spans="1:15" ht="12.75" customHeight="1">
      <c r="A474" s="30">
        <v>464</v>
      </c>
      <c r="B474" s="217" t="s">
        <v>493</v>
      </c>
      <c r="C474" s="231">
        <v>321.35000000000002</v>
      </c>
      <c r="D474" s="232">
        <v>318.09999999999997</v>
      </c>
      <c r="E474" s="232">
        <v>311.29999999999995</v>
      </c>
      <c r="F474" s="232">
        <v>301.25</v>
      </c>
      <c r="G474" s="232">
        <v>294.45</v>
      </c>
      <c r="H474" s="232">
        <v>328.14999999999992</v>
      </c>
      <c r="I474" s="232">
        <v>334.95</v>
      </c>
      <c r="J474" s="232">
        <v>344.99999999999989</v>
      </c>
      <c r="K474" s="231">
        <v>324.89999999999998</v>
      </c>
      <c r="L474" s="231">
        <v>308.05</v>
      </c>
      <c r="M474" s="231">
        <v>7.8327</v>
      </c>
      <c r="N474" s="1"/>
      <c r="O474" s="1"/>
    </row>
    <row r="475" spans="1:15" ht="12.75" customHeight="1">
      <c r="A475" s="30">
        <v>465</v>
      </c>
      <c r="B475" s="217" t="s">
        <v>494</v>
      </c>
      <c r="C475" s="231">
        <v>2570.65</v>
      </c>
      <c r="D475" s="232">
        <v>2563.4666666666667</v>
      </c>
      <c r="E475" s="232">
        <v>2545.9333333333334</v>
      </c>
      <c r="F475" s="232">
        <v>2521.2166666666667</v>
      </c>
      <c r="G475" s="232">
        <v>2503.6833333333334</v>
      </c>
      <c r="H475" s="232">
        <v>2588.1833333333334</v>
      </c>
      <c r="I475" s="232">
        <v>2605.7166666666672</v>
      </c>
      <c r="J475" s="232">
        <v>2630.4333333333334</v>
      </c>
      <c r="K475" s="231">
        <v>2581</v>
      </c>
      <c r="L475" s="231">
        <v>2538.75</v>
      </c>
      <c r="M475" s="231">
        <v>4.8496699999999997</v>
      </c>
      <c r="N475" s="1"/>
      <c r="O475" s="1"/>
    </row>
    <row r="476" spans="1:15" ht="12.75" customHeight="1">
      <c r="A476" s="30">
        <v>466</v>
      </c>
      <c r="B476" s="217" t="s">
        <v>1008</v>
      </c>
      <c r="C476" s="231">
        <v>24.55</v>
      </c>
      <c r="D476" s="232">
        <v>23.866666666666664</v>
      </c>
      <c r="E476" s="232">
        <v>22.933333333333326</v>
      </c>
      <c r="F476" s="232">
        <v>21.316666666666663</v>
      </c>
      <c r="G476" s="232">
        <v>20.383333333333326</v>
      </c>
      <c r="H476" s="232">
        <v>25.483333333333327</v>
      </c>
      <c r="I476" s="232">
        <v>26.416666666666664</v>
      </c>
      <c r="J476" s="232">
        <v>28.033333333333328</v>
      </c>
      <c r="K476" s="231">
        <v>24.8</v>
      </c>
      <c r="L476" s="231">
        <v>22.25</v>
      </c>
      <c r="M476" s="231">
        <v>230.14053999999999</v>
      </c>
      <c r="N476" s="1"/>
      <c r="O476" s="1"/>
    </row>
    <row r="477" spans="1:15" ht="12.75" customHeight="1">
      <c r="A477" s="30">
        <v>467</v>
      </c>
      <c r="B477" s="217" t="s">
        <v>495</v>
      </c>
      <c r="C477" s="231">
        <v>332.25</v>
      </c>
      <c r="D477" s="232">
        <v>331.06666666666666</v>
      </c>
      <c r="E477" s="232">
        <v>326.5333333333333</v>
      </c>
      <c r="F477" s="232">
        <v>320.81666666666666</v>
      </c>
      <c r="G477" s="232">
        <v>316.2833333333333</v>
      </c>
      <c r="H477" s="232">
        <v>336.7833333333333</v>
      </c>
      <c r="I477" s="232">
        <v>341.31666666666672</v>
      </c>
      <c r="J477" s="232">
        <v>347.0333333333333</v>
      </c>
      <c r="K477" s="231">
        <v>335.6</v>
      </c>
      <c r="L477" s="231">
        <v>325.35000000000002</v>
      </c>
      <c r="M477" s="231">
        <v>2.7629899999999998</v>
      </c>
      <c r="N477" s="1"/>
      <c r="O477" s="1"/>
    </row>
    <row r="478" spans="1:15" ht="12.75" customHeight="1">
      <c r="A478" s="30">
        <v>468</v>
      </c>
      <c r="B478" s="217" t="s">
        <v>860</v>
      </c>
      <c r="C478" s="231">
        <v>466.2</v>
      </c>
      <c r="D478" s="232">
        <v>463.13333333333338</v>
      </c>
      <c r="E478" s="232">
        <v>456.56666666666678</v>
      </c>
      <c r="F478" s="232">
        <v>446.93333333333339</v>
      </c>
      <c r="G478" s="232">
        <v>440.36666666666679</v>
      </c>
      <c r="H478" s="232">
        <v>472.76666666666677</v>
      </c>
      <c r="I478" s="232">
        <v>479.33333333333337</v>
      </c>
      <c r="J478" s="232">
        <v>488.96666666666675</v>
      </c>
      <c r="K478" s="231">
        <v>469.7</v>
      </c>
      <c r="L478" s="231">
        <v>453.5</v>
      </c>
      <c r="M478" s="231">
        <v>5.6632899999999999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707.4</v>
      </c>
      <c r="D479" s="232">
        <v>707.93333333333339</v>
      </c>
      <c r="E479" s="232">
        <v>697.86666666666679</v>
      </c>
      <c r="F479" s="232">
        <v>688.33333333333337</v>
      </c>
      <c r="G479" s="232">
        <v>678.26666666666677</v>
      </c>
      <c r="H479" s="232">
        <v>717.46666666666681</v>
      </c>
      <c r="I479" s="232">
        <v>727.53333333333342</v>
      </c>
      <c r="J479" s="232">
        <v>737.06666666666683</v>
      </c>
      <c r="K479" s="231">
        <v>718</v>
      </c>
      <c r="L479" s="231">
        <v>698.4</v>
      </c>
      <c r="M479" s="231">
        <v>28.715319999999998</v>
      </c>
      <c r="N479" s="1"/>
      <c r="O479" s="1"/>
    </row>
    <row r="480" spans="1:15" ht="12.75" customHeight="1">
      <c r="A480" s="30">
        <v>470</v>
      </c>
      <c r="B480" s="217" t="s">
        <v>496</v>
      </c>
      <c r="C480" s="231">
        <v>615.70000000000005</v>
      </c>
      <c r="D480" s="232">
        <v>621.85</v>
      </c>
      <c r="E480" s="232">
        <v>601.85</v>
      </c>
      <c r="F480" s="232">
        <v>588</v>
      </c>
      <c r="G480" s="232">
        <v>568</v>
      </c>
      <c r="H480" s="232">
        <v>635.70000000000005</v>
      </c>
      <c r="I480" s="232">
        <v>655.7</v>
      </c>
      <c r="J480" s="232">
        <v>669.55000000000007</v>
      </c>
      <c r="K480" s="231">
        <v>641.85</v>
      </c>
      <c r="L480" s="231">
        <v>608</v>
      </c>
      <c r="M480" s="231">
        <v>2.21143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7570.75</v>
      </c>
      <c r="D481" s="232">
        <v>7523.583333333333</v>
      </c>
      <c r="E481" s="232">
        <v>7447.1666666666661</v>
      </c>
      <c r="F481" s="232">
        <v>7323.583333333333</v>
      </c>
      <c r="G481" s="232">
        <v>7247.1666666666661</v>
      </c>
      <c r="H481" s="232">
        <v>7647.1666666666661</v>
      </c>
      <c r="I481" s="232">
        <v>7723.5833333333321</v>
      </c>
      <c r="J481" s="232">
        <v>7847.1666666666661</v>
      </c>
      <c r="K481" s="231">
        <v>7600</v>
      </c>
      <c r="L481" s="231">
        <v>7400</v>
      </c>
      <c r="M481" s="231">
        <v>4.4534599999999998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66.400000000000006</v>
      </c>
      <c r="D482" s="232">
        <v>65.149999999999991</v>
      </c>
      <c r="E482" s="232">
        <v>62.549999999999983</v>
      </c>
      <c r="F482" s="232">
        <v>58.699999999999989</v>
      </c>
      <c r="G482" s="232">
        <v>56.09999999999998</v>
      </c>
      <c r="H482" s="232">
        <v>68.999999999999986</v>
      </c>
      <c r="I482" s="232">
        <v>71.59999999999998</v>
      </c>
      <c r="J482" s="232">
        <v>75.449999999999989</v>
      </c>
      <c r="K482" s="231">
        <v>67.75</v>
      </c>
      <c r="L482" s="231">
        <v>61.3</v>
      </c>
      <c r="M482" s="231">
        <v>144.62638000000001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1406.7</v>
      </c>
      <c r="D483" s="232">
        <v>1410.5166666666667</v>
      </c>
      <c r="E483" s="232">
        <v>1398.1833333333334</v>
      </c>
      <c r="F483" s="232">
        <v>1389.6666666666667</v>
      </c>
      <c r="G483" s="232">
        <v>1377.3333333333335</v>
      </c>
      <c r="H483" s="232">
        <v>1419.0333333333333</v>
      </c>
      <c r="I483" s="232">
        <v>1431.3666666666668</v>
      </c>
      <c r="J483" s="232">
        <v>1439.8833333333332</v>
      </c>
      <c r="K483" s="231">
        <v>1422.85</v>
      </c>
      <c r="L483" s="231">
        <v>1402</v>
      </c>
      <c r="M483" s="231">
        <v>3.4361700000000002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740.95</v>
      </c>
      <c r="D484" s="242">
        <v>741.2833333333333</v>
      </c>
      <c r="E484" s="242">
        <v>735.56666666666661</v>
      </c>
      <c r="F484" s="242">
        <v>730.18333333333328</v>
      </c>
      <c r="G484" s="242">
        <v>724.46666666666658</v>
      </c>
      <c r="H484" s="242">
        <v>746.66666666666663</v>
      </c>
      <c r="I484" s="242">
        <v>752.38333333333333</v>
      </c>
      <c r="J484" s="241">
        <v>757.76666666666665</v>
      </c>
      <c r="K484" s="241">
        <v>747</v>
      </c>
      <c r="L484" s="241">
        <v>735.9</v>
      </c>
      <c r="M484" s="217">
        <v>8.2456999999999994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247.85</v>
      </c>
      <c r="D485" s="242">
        <v>246.08333333333334</v>
      </c>
      <c r="E485" s="242">
        <v>243.66666666666669</v>
      </c>
      <c r="F485" s="242">
        <v>239.48333333333335</v>
      </c>
      <c r="G485" s="242">
        <v>237.06666666666669</v>
      </c>
      <c r="H485" s="242">
        <v>250.26666666666668</v>
      </c>
      <c r="I485" s="242">
        <v>252.68333333333337</v>
      </c>
      <c r="J485" s="241">
        <v>256.86666666666667</v>
      </c>
      <c r="K485" s="241">
        <v>248.5</v>
      </c>
      <c r="L485" s="241">
        <v>241.9</v>
      </c>
      <c r="M485" s="217">
        <v>1.3455999999999999</v>
      </c>
      <c r="N485" s="1"/>
      <c r="O485" s="1"/>
    </row>
    <row r="486" spans="1:15" ht="12.75" customHeight="1">
      <c r="A486" s="30">
        <v>476</v>
      </c>
      <c r="B486" s="241" t="s">
        <v>497</v>
      </c>
      <c r="C486" s="231">
        <v>2136.35</v>
      </c>
      <c r="D486" s="232">
        <v>2147.7666666666664</v>
      </c>
      <c r="E486" s="232">
        <v>2105.583333333333</v>
      </c>
      <c r="F486" s="232">
        <v>2074.8166666666666</v>
      </c>
      <c r="G486" s="232">
        <v>2032.6333333333332</v>
      </c>
      <c r="H486" s="232">
        <v>2178.5333333333328</v>
      </c>
      <c r="I486" s="232">
        <v>2220.7166666666662</v>
      </c>
      <c r="J486" s="232">
        <v>2251.4833333333327</v>
      </c>
      <c r="K486" s="231">
        <v>2189.9499999999998</v>
      </c>
      <c r="L486" s="231">
        <v>2117</v>
      </c>
      <c r="M486" s="231">
        <v>0.11635</v>
      </c>
      <c r="N486" s="1"/>
      <c r="O486" s="1"/>
    </row>
    <row r="487" spans="1:15" ht="12.75" customHeight="1">
      <c r="A487" s="30">
        <v>477</v>
      </c>
      <c r="B487" s="241" t="s">
        <v>498</v>
      </c>
      <c r="C487" s="242">
        <v>575.75</v>
      </c>
      <c r="D487" s="242">
        <v>568.25</v>
      </c>
      <c r="E487" s="242">
        <v>557.5</v>
      </c>
      <c r="F487" s="242">
        <v>539.25</v>
      </c>
      <c r="G487" s="242">
        <v>528.5</v>
      </c>
      <c r="H487" s="242">
        <v>586.5</v>
      </c>
      <c r="I487" s="242">
        <v>597.25</v>
      </c>
      <c r="J487" s="241">
        <v>615.5</v>
      </c>
      <c r="K487" s="241">
        <v>579</v>
      </c>
      <c r="L487" s="241">
        <v>550</v>
      </c>
      <c r="M487" s="217">
        <v>3.8514499999999998</v>
      </c>
      <c r="N487" s="1"/>
      <c r="O487" s="1"/>
    </row>
    <row r="488" spans="1:15" ht="12.75" customHeight="1">
      <c r="A488" s="30">
        <v>478</v>
      </c>
      <c r="B488" s="241" t="s">
        <v>499</v>
      </c>
      <c r="C488" s="231">
        <v>271.25</v>
      </c>
      <c r="D488" s="232">
        <v>273.98333333333335</v>
      </c>
      <c r="E488" s="232">
        <v>265.9666666666667</v>
      </c>
      <c r="F488" s="232">
        <v>260.68333333333334</v>
      </c>
      <c r="G488" s="232">
        <v>252.66666666666669</v>
      </c>
      <c r="H488" s="232">
        <v>279.26666666666671</v>
      </c>
      <c r="I488" s="232">
        <v>287.28333333333336</v>
      </c>
      <c r="J488" s="232">
        <v>292.56666666666672</v>
      </c>
      <c r="K488" s="231">
        <v>282</v>
      </c>
      <c r="L488" s="231">
        <v>268.7</v>
      </c>
      <c r="M488" s="231">
        <v>3.1732499999999999</v>
      </c>
      <c r="N488" s="1"/>
      <c r="O488" s="1"/>
    </row>
    <row r="489" spans="1:15" ht="12.75" customHeight="1">
      <c r="A489" s="30">
        <v>479</v>
      </c>
      <c r="B489" s="241" t="s">
        <v>500</v>
      </c>
      <c r="C489" s="242">
        <v>288.8</v>
      </c>
      <c r="D489" s="242">
        <v>285.45</v>
      </c>
      <c r="E489" s="232">
        <v>278.64999999999998</v>
      </c>
      <c r="F489" s="232">
        <v>268.5</v>
      </c>
      <c r="G489" s="232">
        <v>261.7</v>
      </c>
      <c r="H489" s="232">
        <v>295.59999999999997</v>
      </c>
      <c r="I489" s="232">
        <v>302.40000000000003</v>
      </c>
      <c r="J489" s="232">
        <v>312.54999999999995</v>
      </c>
      <c r="K489" s="231">
        <v>292.25</v>
      </c>
      <c r="L489" s="231">
        <v>275.3</v>
      </c>
      <c r="M489" s="231">
        <v>3.8515199999999998</v>
      </c>
      <c r="N489" s="1"/>
      <c r="O489" s="1"/>
    </row>
    <row r="490" spans="1:15" ht="12.75" customHeight="1">
      <c r="A490" s="30">
        <v>480</v>
      </c>
      <c r="B490" s="241" t="s">
        <v>501</v>
      </c>
      <c r="C490" s="231">
        <v>242.85</v>
      </c>
      <c r="D490" s="232">
        <v>242.48333333333335</v>
      </c>
      <c r="E490" s="232">
        <v>239.9666666666667</v>
      </c>
      <c r="F490" s="232">
        <v>237.08333333333334</v>
      </c>
      <c r="G490" s="232">
        <v>234.56666666666669</v>
      </c>
      <c r="H490" s="232">
        <v>245.3666666666667</v>
      </c>
      <c r="I490" s="232">
        <v>247.88333333333335</v>
      </c>
      <c r="J490" s="232">
        <v>250.76666666666671</v>
      </c>
      <c r="K490" s="231">
        <v>245</v>
      </c>
      <c r="L490" s="231">
        <v>239.6</v>
      </c>
      <c r="M490" s="231">
        <v>1.2340100000000001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1357.45</v>
      </c>
      <c r="D491" s="242">
        <v>1360.75</v>
      </c>
      <c r="E491" s="232">
        <v>1331.7</v>
      </c>
      <c r="F491" s="232">
        <v>1305.95</v>
      </c>
      <c r="G491" s="232">
        <v>1276.9000000000001</v>
      </c>
      <c r="H491" s="232">
        <v>1386.5</v>
      </c>
      <c r="I491" s="232">
        <v>1415.5500000000002</v>
      </c>
      <c r="J491" s="232">
        <v>1441.3</v>
      </c>
      <c r="K491" s="231">
        <v>1389.8</v>
      </c>
      <c r="L491" s="231">
        <v>1335</v>
      </c>
      <c r="M491" s="231">
        <v>33.737969999999997</v>
      </c>
      <c r="N491" s="1"/>
      <c r="O491" s="1"/>
    </row>
    <row r="492" spans="1:15" ht="12.75" customHeight="1">
      <c r="A492" s="30">
        <v>482</v>
      </c>
      <c r="B492" s="217" t="s">
        <v>861</v>
      </c>
      <c r="C492" s="231">
        <v>1104.3499999999999</v>
      </c>
      <c r="D492" s="232">
        <v>1106.9666666666667</v>
      </c>
      <c r="E492" s="232">
        <v>1089.7333333333333</v>
      </c>
      <c r="F492" s="232">
        <v>1075.1166666666666</v>
      </c>
      <c r="G492" s="232">
        <v>1057.8833333333332</v>
      </c>
      <c r="H492" s="232">
        <v>1121.5833333333335</v>
      </c>
      <c r="I492" s="232">
        <v>1138.8166666666671</v>
      </c>
      <c r="J492" s="232">
        <v>1153.4333333333336</v>
      </c>
      <c r="K492" s="231">
        <v>1124.2</v>
      </c>
      <c r="L492" s="231">
        <v>1092.3499999999999</v>
      </c>
      <c r="M492" s="231">
        <v>0.84838000000000002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281.75</v>
      </c>
      <c r="D493" s="242">
        <v>279.03333333333336</v>
      </c>
      <c r="E493" s="232">
        <v>275.61666666666673</v>
      </c>
      <c r="F493" s="232">
        <v>269.48333333333335</v>
      </c>
      <c r="G493" s="232">
        <v>266.06666666666672</v>
      </c>
      <c r="H493" s="232">
        <v>285.16666666666674</v>
      </c>
      <c r="I493" s="232">
        <v>288.58333333333337</v>
      </c>
      <c r="J493" s="232">
        <v>294.71666666666675</v>
      </c>
      <c r="K493" s="231">
        <v>282.45</v>
      </c>
      <c r="L493" s="231">
        <v>272.89999999999998</v>
      </c>
      <c r="M493" s="231">
        <v>247.28157999999999</v>
      </c>
      <c r="N493" s="1"/>
      <c r="O493" s="1"/>
    </row>
    <row r="494" spans="1:15" ht="12.75" customHeight="1">
      <c r="A494" s="30">
        <v>484</v>
      </c>
      <c r="B494" s="217" t="s">
        <v>831</v>
      </c>
      <c r="C494" s="231">
        <v>398.8</v>
      </c>
      <c r="D494" s="232">
        <v>402.25</v>
      </c>
      <c r="E494" s="232">
        <v>385.55</v>
      </c>
      <c r="F494" s="232">
        <v>372.3</v>
      </c>
      <c r="G494" s="232">
        <v>355.6</v>
      </c>
      <c r="H494" s="232">
        <v>415.5</v>
      </c>
      <c r="I494" s="232">
        <v>432.20000000000005</v>
      </c>
      <c r="J494" s="232">
        <v>445.45</v>
      </c>
      <c r="K494" s="231">
        <v>418.95</v>
      </c>
      <c r="L494" s="231">
        <v>389</v>
      </c>
      <c r="M494" s="231">
        <v>8.2055699999999998</v>
      </c>
      <c r="N494" s="1"/>
      <c r="O494" s="1"/>
    </row>
    <row r="495" spans="1:15" ht="12.75" customHeight="1">
      <c r="A495" s="30">
        <v>485</v>
      </c>
      <c r="B495" s="217" t="s">
        <v>502</v>
      </c>
      <c r="C495" s="242">
        <v>1778.05</v>
      </c>
      <c r="D495" s="242">
        <v>1764.8500000000001</v>
      </c>
      <c r="E495" s="232">
        <v>1729.7000000000003</v>
      </c>
      <c r="F495" s="232">
        <v>1681.3500000000001</v>
      </c>
      <c r="G495" s="232">
        <v>1646.2000000000003</v>
      </c>
      <c r="H495" s="232">
        <v>1813.2000000000003</v>
      </c>
      <c r="I495" s="232">
        <v>1848.3500000000004</v>
      </c>
      <c r="J495" s="232">
        <v>1896.7000000000003</v>
      </c>
      <c r="K495" s="231">
        <v>1800</v>
      </c>
      <c r="L495" s="231">
        <v>1716.5</v>
      </c>
      <c r="M495" s="231">
        <v>0.53988999999999998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5.9</v>
      </c>
      <c r="D496" s="242">
        <v>5.916666666666667</v>
      </c>
      <c r="E496" s="232">
        <v>5.7833333333333341</v>
      </c>
      <c r="F496" s="232">
        <v>5.666666666666667</v>
      </c>
      <c r="G496" s="232">
        <v>5.5333333333333341</v>
      </c>
      <c r="H496" s="232">
        <v>6.0333333333333341</v>
      </c>
      <c r="I496" s="232">
        <v>6.166666666666667</v>
      </c>
      <c r="J496" s="232">
        <v>6.2833333333333341</v>
      </c>
      <c r="K496" s="231">
        <v>6.05</v>
      </c>
      <c r="L496" s="231">
        <v>5.8</v>
      </c>
      <c r="M496" s="231">
        <v>951.62410999999997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811.55</v>
      </c>
      <c r="D497" s="242">
        <v>811.4</v>
      </c>
      <c r="E497" s="232">
        <v>805.65</v>
      </c>
      <c r="F497" s="232">
        <v>799.75</v>
      </c>
      <c r="G497" s="232">
        <v>794</v>
      </c>
      <c r="H497" s="232">
        <v>817.3</v>
      </c>
      <c r="I497" s="232">
        <v>823.05</v>
      </c>
      <c r="J497" s="232">
        <v>828.94999999999993</v>
      </c>
      <c r="K497" s="231">
        <v>817.15</v>
      </c>
      <c r="L497" s="231">
        <v>805.5</v>
      </c>
      <c r="M497" s="231">
        <v>9.3438099999999995</v>
      </c>
      <c r="N497" s="1"/>
      <c r="O497" s="1"/>
    </row>
    <row r="498" spans="1:15" ht="12.75" customHeight="1">
      <c r="A498" s="30">
        <v>488</v>
      </c>
      <c r="B498" s="217" t="s">
        <v>503</v>
      </c>
      <c r="C498" s="242">
        <v>197.45</v>
      </c>
      <c r="D498" s="242">
        <v>194.31666666666669</v>
      </c>
      <c r="E498" s="232">
        <v>189.13333333333338</v>
      </c>
      <c r="F498" s="232">
        <v>180.81666666666669</v>
      </c>
      <c r="G498" s="232">
        <v>175.63333333333338</v>
      </c>
      <c r="H498" s="232">
        <v>202.63333333333338</v>
      </c>
      <c r="I498" s="232">
        <v>207.81666666666672</v>
      </c>
      <c r="J498" s="232">
        <v>216.13333333333338</v>
      </c>
      <c r="K498" s="231">
        <v>199.5</v>
      </c>
      <c r="L498" s="231">
        <v>186</v>
      </c>
      <c r="M498" s="231">
        <v>6.6671899999999997</v>
      </c>
      <c r="N498" s="1"/>
      <c r="O498" s="1"/>
    </row>
    <row r="499" spans="1:15" ht="12.75" customHeight="1">
      <c r="A499" s="30">
        <v>489</v>
      </c>
      <c r="B499" s="217" t="s">
        <v>504</v>
      </c>
      <c r="C499" s="242">
        <v>63.55</v>
      </c>
      <c r="D499" s="242">
        <v>63.266666666666673</v>
      </c>
      <c r="E499" s="232">
        <v>62.333333333333343</v>
      </c>
      <c r="F499" s="232">
        <v>61.116666666666667</v>
      </c>
      <c r="G499" s="232">
        <v>60.183333333333337</v>
      </c>
      <c r="H499" s="232">
        <v>64.483333333333348</v>
      </c>
      <c r="I499" s="232">
        <v>65.416666666666671</v>
      </c>
      <c r="J499" s="232">
        <v>66.633333333333354</v>
      </c>
      <c r="K499" s="231">
        <v>64.2</v>
      </c>
      <c r="L499" s="231">
        <v>62.05</v>
      </c>
      <c r="M499" s="231">
        <v>10.5997</v>
      </c>
      <c r="N499" s="1"/>
      <c r="O499" s="1"/>
    </row>
    <row r="500" spans="1:15" ht="12.75" customHeight="1">
      <c r="A500" s="30">
        <v>490</v>
      </c>
      <c r="B500" s="217" t="s">
        <v>505</v>
      </c>
      <c r="C500" s="242">
        <v>669.8</v>
      </c>
      <c r="D500" s="242">
        <v>669.35</v>
      </c>
      <c r="E500" s="232">
        <v>662.5</v>
      </c>
      <c r="F500" s="232">
        <v>655.19999999999993</v>
      </c>
      <c r="G500" s="232">
        <v>648.34999999999991</v>
      </c>
      <c r="H500" s="232">
        <v>676.65000000000009</v>
      </c>
      <c r="I500" s="232">
        <v>683.50000000000023</v>
      </c>
      <c r="J500" s="232">
        <v>690.80000000000018</v>
      </c>
      <c r="K500" s="231">
        <v>676.2</v>
      </c>
      <c r="L500" s="231">
        <v>662.05</v>
      </c>
      <c r="M500" s="231">
        <v>1.8060499999999999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1294.2</v>
      </c>
      <c r="D501" s="242">
        <v>1303.5166666666667</v>
      </c>
      <c r="E501" s="232">
        <v>1278.6833333333334</v>
      </c>
      <c r="F501" s="232">
        <v>1263.1666666666667</v>
      </c>
      <c r="G501" s="232">
        <v>1238.3333333333335</v>
      </c>
      <c r="H501" s="232">
        <v>1319.0333333333333</v>
      </c>
      <c r="I501" s="232">
        <v>1343.8666666666668</v>
      </c>
      <c r="J501" s="232">
        <v>1359.3833333333332</v>
      </c>
      <c r="K501" s="231">
        <v>1328.35</v>
      </c>
      <c r="L501" s="231">
        <v>1288</v>
      </c>
      <c r="M501" s="231">
        <v>1.1317699999999999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359.05</v>
      </c>
      <c r="D502" s="242">
        <v>358.26666666666665</v>
      </c>
      <c r="E502" s="232">
        <v>355.7833333333333</v>
      </c>
      <c r="F502" s="232">
        <v>352.51666666666665</v>
      </c>
      <c r="G502" s="232">
        <v>350.0333333333333</v>
      </c>
      <c r="H502" s="232">
        <v>361.5333333333333</v>
      </c>
      <c r="I502" s="232">
        <v>364.01666666666665</v>
      </c>
      <c r="J502" s="232">
        <v>367.2833333333333</v>
      </c>
      <c r="K502" s="231">
        <v>360.75</v>
      </c>
      <c r="L502" s="231">
        <v>355</v>
      </c>
      <c r="M502" s="231">
        <v>44.119199999999999</v>
      </c>
      <c r="N502" s="1"/>
      <c r="O502" s="1"/>
    </row>
    <row r="503" spans="1:15" ht="12.75" customHeight="1">
      <c r="A503" s="30">
        <v>493</v>
      </c>
      <c r="B503" s="217" t="s">
        <v>506</v>
      </c>
      <c r="C503" s="217">
        <v>150.9</v>
      </c>
      <c r="D503" s="242">
        <v>149.93333333333331</v>
      </c>
      <c r="E503" s="232">
        <v>146.11666666666662</v>
      </c>
      <c r="F503" s="232">
        <v>141.33333333333331</v>
      </c>
      <c r="G503" s="232">
        <v>137.51666666666662</v>
      </c>
      <c r="H503" s="232">
        <v>154.71666666666661</v>
      </c>
      <c r="I503" s="232">
        <v>158.53333333333327</v>
      </c>
      <c r="J503" s="232">
        <v>163.31666666666661</v>
      </c>
      <c r="K503" s="231">
        <v>153.75</v>
      </c>
      <c r="L503" s="231">
        <v>145.15</v>
      </c>
      <c r="M503" s="231">
        <v>16.27712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14.95</v>
      </c>
      <c r="D504" s="242">
        <v>14.933333333333332</v>
      </c>
      <c r="E504" s="232">
        <v>14.766666666666664</v>
      </c>
      <c r="F504" s="232">
        <v>14.583333333333332</v>
      </c>
      <c r="G504" s="232">
        <v>14.416666666666664</v>
      </c>
      <c r="H504" s="232">
        <v>15.116666666666664</v>
      </c>
      <c r="I504" s="232">
        <v>15.283333333333331</v>
      </c>
      <c r="J504" s="232">
        <v>15.466666666666663</v>
      </c>
      <c r="K504" s="231">
        <v>15.1</v>
      </c>
      <c r="L504" s="231">
        <v>14.75</v>
      </c>
      <c r="M504" s="231">
        <v>1119.67037</v>
      </c>
      <c r="N504" s="1"/>
      <c r="O504" s="1"/>
    </row>
    <row r="505" spans="1:15" ht="12.75" customHeight="1">
      <c r="A505" s="30">
        <v>495</v>
      </c>
      <c r="B505" s="217" t="s">
        <v>832</v>
      </c>
      <c r="C505" s="217">
        <v>10180.5</v>
      </c>
      <c r="D505" s="242">
        <v>10121.4</v>
      </c>
      <c r="E505" s="232">
        <v>10017.799999999999</v>
      </c>
      <c r="F505" s="232">
        <v>9855.1</v>
      </c>
      <c r="G505" s="232">
        <v>9751.5</v>
      </c>
      <c r="H505" s="232">
        <v>10284.099999999999</v>
      </c>
      <c r="I505" s="232">
        <v>10387.700000000001</v>
      </c>
      <c r="J505" s="232">
        <v>10550.399999999998</v>
      </c>
      <c r="K505" s="231">
        <v>10225</v>
      </c>
      <c r="L505" s="231">
        <v>9958.7000000000007</v>
      </c>
      <c r="M505" s="231">
        <v>3.261E-2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216.05</v>
      </c>
      <c r="D506" s="232">
        <v>214.7166666666667</v>
      </c>
      <c r="E506" s="232">
        <v>209.78333333333339</v>
      </c>
      <c r="F506" s="232">
        <v>203.51666666666668</v>
      </c>
      <c r="G506" s="232">
        <v>198.58333333333337</v>
      </c>
      <c r="H506" s="232">
        <v>220.98333333333341</v>
      </c>
      <c r="I506" s="232">
        <v>225.91666666666669</v>
      </c>
      <c r="J506" s="231">
        <v>232.18333333333342</v>
      </c>
      <c r="K506" s="231">
        <v>219.65</v>
      </c>
      <c r="L506" s="231">
        <v>208.45</v>
      </c>
      <c r="M506" s="217">
        <v>156.52099000000001</v>
      </c>
      <c r="N506" s="1"/>
      <c r="O506" s="1"/>
    </row>
    <row r="507" spans="1:15" ht="12.75" customHeight="1">
      <c r="A507" s="30">
        <v>497</v>
      </c>
      <c r="B507" s="217" t="s">
        <v>507</v>
      </c>
      <c r="C507" s="242">
        <v>266.64999999999998</v>
      </c>
      <c r="D507" s="232">
        <v>266.86666666666662</v>
      </c>
      <c r="E507" s="232">
        <v>263.78333333333325</v>
      </c>
      <c r="F507" s="232">
        <v>260.91666666666663</v>
      </c>
      <c r="G507" s="232">
        <v>257.83333333333326</v>
      </c>
      <c r="H507" s="232">
        <v>269.73333333333323</v>
      </c>
      <c r="I507" s="232">
        <v>272.81666666666661</v>
      </c>
      <c r="J507" s="231">
        <v>275.68333333333322</v>
      </c>
      <c r="K507" s="231">
        <v>269.95</v>
      </c>
      <c r="L507" s="231">
        <v>264</v>
      </c>
      <c r="M507" s="217">
        <v>7.8650900000000004</v>
      </c>
      <c r="N507" s="1"/>
      <c r="O507" s="1"/>
    </row>
    <row r="508" spans="1:15" ht="12.75" customHeight="1">
      <c r="A508" s="30">
        <v>498</v>
      </c>
      <c r="B508" s="217" t="s">
        <v>806</v>
      </c>
      <c r="C508" s="217">
        <v>51.25</v>
      </c>
      <c r="D508" s="242">
        <v>50.866666666666667</v>
      </c>
      <c r="E508" s="232">
        <v>49.983333333333334</v>
      </c>
      <c r="F508" s="232">
        <v>48.716666666666669</v>
      </c>
      <c r="G508" s="232">
        <v>47.833333333333336</v>
      </c>
      <c r="H508" s="232">
        <v>52.133333333333333</v>
      </c>
      <c r="I508" s="232">
        <v>53.016666666666673</v>
      </c>
      <c r="J508" s="232">
        <v>54.283333333333331</v>
      </c>
      <c r="K508" s="231">
        <v>51.75</v>
      </c>
      <c r="L508" s="231">
        <v>49.6</v>
      </c>
      <c r="M508" s="231">
        <v>414.64386999999999</v>
      </c>
      <c r="N508" s="1"/>
      <c r="O508" s="1"/>
    </row>
    <row r="509" spans="1:15" ht="12.75" customHeight="1">
      <c r="A509" s="30">
        <v>499</v>
      </c>
      <c r="B509" s="217" t="s">
        <v>797</v>
      </c>
      <c r="C509" s="217">
        <v>490.35</v>
      </c>
      <c r="D509" s="242">
        <v>489</v>
      </c>
      <c r="E509" s="232">
        <v>484.85</v>
      </c>
      <c r="F509" s="232">
        <v>479.35</v>
      </c>
      <c r="G509" s="232">
        <v>475.20000000000005</v>
      </c>
      <c r="H509" s="232">
        <v>494.5</v>
      </c>
      <c r="I509" s="232">
        <v>498.65</v>
      </c>
      <c r="J509" s="232">
        <v>504.15</v>
      </c>
      <c r="K509" s="231">
        <v>493.15</v>
      </c>
      <c r="L509" s="231">
        <v>483.5</v>
      </c>
      <c r="M509" s="231">
        <v>12.753170000000001</v>
      </c>
      <c r="N509" s="1"/>
      <c r="O509" s="1"/>
    </row>
    <row r="510" spans="1:15" ht="12.75" customHeight="1">
      <c r="A510" s="265">
        <v>500</v>
      </c>
      <c r="B510" s="217" t="s">
        <v>508</v>
      </c>
      <c r="C510" s="242">
        <v>1535.45</v>
      </c>
      <c r="D510" s="232">
        <v>1527.25</v>
      </c>
      <c r="E510" s="232">
        <v>1514.35</v>
      </c>
      <c r="F510" s="232">
        <v>1493.25</v>
      </c>
      <c r="G510" s="232">
        <v>1480.35</v>
      </c>
      <c r="H510" s="232">
        <v>1548.35</v>
      </c>
      <c r="I510" s="232">
        <v>1561.25</v>
      </c>
      <c r="J510" s="231">
        <v>1582.35</v>
      </c>
      <c r="K510" s="231">
        <v>1540.15</v>
      </c>
      <c r="L510" s="231">
        <v>1506.15</v>
      </c>
      <c r="M510" s="217">
        <v>0.19744999999999999</v>
      </c>
      <c r="N510" s="1"/>
      <c r="O510" s="1"/>
    </row>
    <row r="511" spans="1:15" ht="12.75" customHeight="1">
      <c r="A511" s="217">
        <v>501</v>
      </c>
      <c r="B511" s="217" t="s">
        <v>509</v>
      </c>
      <c r="C511" s="217">
        <v>1298.8</v>
      </c>
      <c r="D511" s="242">
        <v>1299.3166666666668</v>
      </c>
      <c r="E511" s="232">
        <v>1285.6333333333337</v>
      </c>
      <c r="F511" s="232">
        <v>1272.4666666666669</v>
      </c>
      <c r="G511" s="232">
        <v>1258.7833333333338</v>
      </c>
      <c r="H511" s="232">
        <v>1312.4833333333336</v>
      </c>
      <c r="I511" s="232">
        <v>1326.1666666666665</v>
      </c>
      <c r="J511" s="232">
        <v>1339.3333333333335</v>
      </c>
      <c r="K511" s="231">
        <v>1313</v>
      </c>
      <c r="L511" s="231">
        <v>1286.1500000000001</v>
      </c>
      <c r="M511" s="231">
        <v>0.63841000000000003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2"/>
      <c r="B5" s="393"/>
      <c r="C5" s="392"/>
      <c r="D5" s="39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94" t="s">
        <v>511</v>
      </c>
      <c r="C7" s="393"/>
      <c r="D7" s="7">
        <f>Main!B10</f>
        <v>45016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45014</v>
      </c>
      <c r="B10" s="29">
        <v>531156</v>
      </c>
      <c r="C10" s="28" t="s">
        <v>1088</v>
      </c>
      <c r="D10" s="28" t="s">
        <v>1151</v>
      </c>
      <c r="E10" s="28" t="s">
        <v>521</v>
      </c>
      <c r="F10" s="85">
        <v>240530</v>
      </c>
      <c r="G10" s="29">
        <v>10.25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45014</v>
      </c>
      <c r="B11" s="29">
        <v>531156</v>
      </c>
      <c r="C11" s="28" t="s">
        <v>1088</v>
      </c>
      <c r="D11" s="28" t="s">
        <v>1089</v>
      </c>
      <c r="E11" s="28" t="s">
        <v>520</v>
      </c>
      <c r="F11" s="85">
        <v>256696</v>
      </c>
      <c r="G11" s="29">
        <v>10.31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45014</v>
      </c>
      <c r="B12" s="29">
        <v>543453</v>
      </c>
      <c r="C12" s="28" t="s">
        <v>1111</v>
      </c>
      <c r="D12" s="28" t="s">
        <v>1152</v>
      </c>
      <c r="E12" s="28" t="s">
        <v>520</v>
      </c>
      <c r="F12" s="85">
        <v>30000</v>
      </c>
      <c r="G12" s="29">
        <v>76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45014</v>
      </c>
      <c r="B13" s="29">
        <v>500023</v>
      </c>
      <c r="C13" s="28" t="s">
        <v>1093</v>
      </c>
      <c r="D13" s="28" t="s">
        <v>1153</v>
      </c>
      <c r="E13" s="28" t="s">
        <v>520</v>
      </c>
      <c r="F13" s="85">
        <v>100000</v>
      </c>
      <c r="G13" s="29">
        <v>99.95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45014</v>
      </c>
      <c r="B14" s="29">
        <v>513642</v>
      </c>
      <c r="C14" s="28" t="s">
        <v>1154</v>
      </c>
      <c r="D14" s="28" t="s">
        <v>1155</v>
      </c>
      <c r="E14" s="28" t="s">
        <v>520</v>
      </c>
      <c r="F14" s="85">
        <v>49000</v>
      </c>
      <c r="G14" s="29">
        <v>39.869999999999997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45014</v>
      </c>
      <c r="B15" s="29">
        <v>513642</v>
      </c>
      <c r="C15" s="28" t="s">
        <v>1154</v>
      </c>
      <c r="D15" s="28" t="s">
        <v>1156</v>
      </c>
      <c r="E15" s="28" t="s">
        <v>521</v>
      </c>
      <c r="F15" s="85">
        <v>48999</v>
      </c>
      <c r="G15" s="29">
        <v>39.869999999999997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45014</v>
      </c>
      <c r="B16" s="29">
        <v>543497</v>
      </c>
      <c r="C16" s="28" t="s">
        <v>1112</v>
      </c>
      <c r="D16" s="28" t="s">
        <v>1072</v>
      </c>
      <c r="E16" s="28" t="s">
        <v>520</v>
      </c>
      <c r="F16" s="85">
        <v>88000</v>
      </c>
      <c r="G16" s="29">
        <v>42.99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45014</v>
      </c>
      <c r="B17" s="29">
        <v>543497</v>
      </c>
      <c r="C17" s="28" t="s">
        <v>1112</v>
      </c>
      <c r="D17" s="28" t="s">
        <v>1072</v>
      </c>
      <c r="E17" s="28" t="s">
        <v>521</v>
      </c>
      <c r="F17" s="85">
        <v>27200</v>
      </c>
      <c r="G17" s="29">
        <v>44.94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45014</v>
      </c>
      <c r="B18" s="29">
        <v>543497</v>
      </c>
      <c r="C18" s="28" t="s">
        <v>1112</v>
      </c>
      <c r="D18" s="28" t="s">
        <v>1113</v>
      </c>
      <c r="E18" s="28" t="s">
        <v>521</v>
      </c>
      <c r="F18" s="85">
        <v>84800</v>
      </c>
      <c r="G18" s="29">
        <v>43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45014</v>
      </c>
      <c r="B19" s="29">
        <v>543831</v>
      </c>
      <c r="C19" s="28" t="s">
        <v>1157</v>
      </c>
      <c r="D19" s="28" t="s">
        <v>1152</v>
      </c>
      <c r="E19" s="28" t="s">
        <v>520</v>
      </c>
      <c r="F19" s="85">
        <v>134000</v>
      </c>
      <c r="G19" s="29">
        <v>151.44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45014</v>
      </c>
      <c r="B20" s="29">
        <v>543831</v>
      </c>
      <c r="C20" s="28" t="s">
        <v>1157</v>
      </c>
      <c r="D20" s="28" t="s">
        <v>1152</v>
      </c>
      <c r="E20" s="28" t="s">
        <v>521</v>
      </c>
      <c r="F20" s="85">
        <v>8000</v>
      </c>
      <c r="G20" s="29">
        <v>152.02000000000001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45014</v>
      </c>
      <c r="B21" s="29">
        <v>540681</v>
      </c>
      <c r="C21" s="28" t="s">
        <v>1158</v>
      </c>
      <c r="D21" s="28" t="s">
        <v>1159</v>
      </c>
      <c r="E21" s="28" t="s">
        <v>521</v>
      </c>
      <c r="F21" s="85">
        <v>90000</v>
      </c>
      <c r="G21" s="29">
        <v>16.5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45014</v>
      </c>
      <c r="B22" s="29">
        <v>540681</v>
      </c>
      <c r="C22" s="28" t="s">
        <v>1158</v>
      </c>
      <c r="D22" s="28" t="s">
        <v>1160</v>
      </c>
      <c r="E22" s="28" t="s">
        <v>520</v>
      </c>
      <c r="F22" s="85">
        <v>90000</v>
      </c>
      <c r="G22" s="29">
        <v>16.5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45014</v>
      </c>
      <c r="B23" s="29">
        <v>540403</v>
      </c>
      <c r="C23" s="28" t="s">
        <v>1161</v>
      </c>
      <c r="D23" s="28" t="s">
        <v>1162</v>
      </c>
      <c r="E23" s="28" t="s">
        <v>520</v>
      </c>
      <c r="F23" s="85">
        <v>942648</v>
      </c>
      <c r="G23" s="29">
        <v>49.7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45014</v>
      </c>
      <c r="B24" s="29">
        <v>540403</v>
      </c>
      <c r="C24" s="28" t="s">
        <v>1161</v>
      </c>
      <c r="D24" s="28" t="s">
        <v>1163</v>
      </c>
      <c r="E24" s="28" t="s">
        <v>521</v>
      </c>
      <c r="F24" s="85">
        <v>942648</v>
      </c>
      <c r="G24" s="29">
        <v>49.7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45014</v>
      </c>
      <c r="B25" s="29">
        <v>535267</v>
      </c>
      <c r="C25" s="28" t="s">
        <v>1164</v>
      </c>
      <c r="D25" s="28" t="s">
        <v>1165</v>
      </c>
      <c r="E25" s="28" t="s">
        <v>520</v>
      </c>
      <c r="F25" s="85">
        <v>54400</v>
      </c>
      <c r="G25" s="29">
        <v>37.119999999999997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45014</v>
      </c>
      <c r="B26" s="29">
        <v>535267</v>
      </c>
      <c r="C26" s="28" t="s">
        <v>1164</v>
      </c>
      <c r="D26" s="28" t="s">
        <v>1166</v>
      </c>
      <c r="E26" s="28" t="s">
        <v>521</v>
      </c>
      <c r="F26" s="85">
        <v>61308</v>
      </c>
      <c r="G26" s="29">
        <v>37.65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45014</v>
      </c>
      <c r="B27" s="29">
        <v>543843</v>
      </c>
      <c r="C27" s="28" t="s">
        <v>1167</v>
      </c>
      <c r="D27" s="28" t="s">
        <v>1168</v>
      </c>
      <c r="E27" s="28" t="s">
        <v>520</v>
      </c>
      <c r="F27" s="85">
        <v>52000</v>
      </c>
      <c r="G27" s="29">
        <v>26.5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45014</v>
      </c>
      <c r="B28" s="29">
        <v>543843</v>
      </c>
      <c r="C28" s="28" t="s">
        <v>1167</v>
      </c>
      <c r="D28" s="28" t="s">
        <v>1169</v>
      </c>
      <c r="E28" s="28" t="s">
        <v>520</v>
      </c>
      <c r="F28" s="85">
        <v>176000</v>
      </c>
      <c r="G28" s="29">
        <v>26.6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45014</v>
      </c>
      <c r="B29" s="29">
        <v>543843</v>
      </c>
      <c r="C29" s="28" t="s">
        <v>1167</v>
      </c>
      <c r="D29" s="28" t="s">
        <v>1170</v>
      </c>
      <c r="E29" s="28" t="s">
        <v>520</v>
      </c>
      <c r="F29" s="85">
        <v>92000</v>
      </c>
      <c r="G29" s="29">
        <v>26.5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45014</v>
      </c>
      <c r="B30" s="29">
        <v>543843</v>
      </c>
      <c r="C30" s="28" t="s">
        <v>1167</v>
      </c>
      <c r="D30" s="28" t="s">
        <v>1171</v>
      </c>
      <c r="E30" s="28" t="s">
        <v>520</v>
      </c>
      <c r="F30" s="85">
        <v>92000</v>
      </c>
      <c r="G30" s="29">
        <v>26.5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45014</v>
      </c>
      <c r="B31" s="29">
        <v>543848</v>
      </c>
      <c r="C31" s="28" t="s">
        <v>1172</v>
      </c>
      <c r="D31" s="28" t="s">
        <v>1173</v>
      </c>
      <c r="E31" s="28" t="s">
        <v>520</v>
      </c>
      <c r="F31" s="85">
        <v>248000</v>
      </c>
      <c r="G31" s="29">
        <v>50.32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45014</v>
      </c>
      <c r="B32" s="29">
        <v>543848</v>
      </c>
      <c r="C32" s="28" t="s">
        <v>1172</v>
      </c>
      <c r="D32" s="28" t="s">
        <v>1174</v>
      </c>
      <c r="E32" s="28" t="s">
        <v>520</v>
      </c>
      <c r="F32" s="85">
        <v>180000</v>
      </c>
      <c r="G32" s="29">
        <v>50.51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45014</v>
      </c>
      <c r="B33" s="29">
        <v>531237</v>
      </c>
      <c r="C33" s="28" t="s">
        <v>1175</v>
      </c>
      <c r="D33" s="28" t="s">
        <v>1176</v>
      </c>
      <c r="E33" s="28" t="s">
        <v>520</v>
      </c>
      <c r="F33" s="85">
        <v>24745</v>
      </c>
      <c r="G33" s="29">
        <v>36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45014</v>
      </c>
      <c r="B34" s="29">
        <v>531237</v>
      </c>
      <c r="C34" s="28" t="s">
        <v>1175</v>
      </c>
      <c r="D34" s="28" t="s">
        <v>1177</v>
      </c>
      <c r="E34" s="28" t="s">
        <v>521</v>
      </c>
      <c r="F34" s="85">
        <v>24745</v>
      </c>
      <c r="G34" s="29">
        <v>36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45014</v>
      </c>
      <c r="B35" s="29">
        <v>543516</v>
      </c>
      <c r="C35" s="28" t="s">
        <v>1178</v>
      </c>
      <c r="D35" s="28" t="s">
        <v>1179</v>
      </c>
      <c r="E35" s="28" t="s">
        <v>521</v>
      </c>
      <c r="F35" s="85">
        <v>16000</v>
      </c>
      <c r="G35" s="29">
        <v>165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45014</v>
      </c>
      <c r="B36" s="29">
        <v>543516</v>
      </c>
      <c r="C36" s="28" t="s">
        <v>1178</v>
      </c>
      <c r="D36" s="28" t="s">
        <v>1180</v>
      </c>
      <c r="E36" s="28" t="s">
        <v>521</v>
      </c>
      <c r="F36" s="85">
        <v>8000</v>
      </c>
      <c r="G36" s="29">
        <v>151.85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45014</v>
      </c>
      <c r="B37" s="29">
        <v>543516</v>
      </c>
      <c r="C37" s="28" t="s">
        <v>1178</v>
      </c>
      <c r="D37" s="28" t="s">
        <v>1181</v>
      </c>
      <c r="E37" s="28" t="s">
        <v>520</v>
      </c>
      <c r="F37" s="85">
        <v>16000</v>
      </c>
      <c r="G37" s="29">
        <v>165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45014</v>
      </c>
      <c r="B38" s="29">
        <v>540006</v>
      </c>
      <c r="C38" s="28" t="s">
        <v>1182</v>
      </c>
      <c r="D38" s="28" t="s">
        <v>1183</v>
      </c>
      <c r="E38" s="28" t="s">
        <v>521</v>
      </c>
      <c r="F38" s="85">
        <v>2500</v>
      </c>
      <c r="G38" s="29">
        <v>3.9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45014</v>
      </c>
      <c r="B39" s="29">
        <v>540006</v>
      </c>
      <c r="C39" s="28" t="s">
        <v>1182</v>
      </c>
      <c r="D39" s="28" t="s">
        <v>1183</v>
      </c>
      <c r="E39" s="28" t="s">
        <v>520</v>
      </c>
      <c r="F39" s="85">
        <v>616777</v>
      </c>
      <c r="G39" s="29">
        <v>3.87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45014</v>
      </c>
      <c r="B40" s="29">
        <v>500246</v>
      </c>
      <c r="C40" s="28" t="s">
        <v>1184</v>
      </c>
      <c r="D40" s="28" t="s">
        <v>1185</v>
      </c>
      <c r="E40" s="28" t="s">
        <v>520</v>
      </c>
      <c r="F40" s="85">
        <v>99701</v>
      </c>
      <c r="G40" s="29">
        <v>55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45014</v>
      </c>
      <c r="B41" s="29">
        <v>500246</v>
      </c>
      <c r="C41" s="28" t="s">
        <v>1184</v>
      </c>
      <c r="D41" s="28" t="s">
        <v>1186</v>
      </c>
      <c r="E41" s="28" t="s">
        <v>521</v>
      </c>
      <c r="F41" s="85">
        <v>184500</v>
      </c>
      <c r="G41" s="29">
        <v>55.98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45014</v>
      </c>
      <c r="B42" s="29">
        <v>500246</v>
      </c>
      <c r="C42" s="28" t="s">
        <v>1184</v>
      </c>
      <c r="D42" s="28" t="s">
        <v>1187</v>
      </c>
      <c r="E42" s="28" t="s">
        <v>520</v>
      </c>
      <c r="F42" s="85">
        <v>84350</v>
      </c>
      <c r="G42" s="29">
        <v>57.15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45014</v>
      </c>
      <c r="B43" s="29">
        <v>532767</v>
      </c>
      <c r="C43" s="28" t="s">
        <v>1188</v>
      </c>
      <c r="D43" s="28" t="s">
        <v>1189</v>
      </c>
      <c r="E43" s="28" t="s">
        <v>521</v>
      </c>
      <c r="F43" s="85">
        <v>1000000</v>
      </c>
      <c r="G43" s="29">
        <v>5.17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45014</v>
      </c>
      <c r="B44" s="29">
        <v>532767</v>
      </c>
      <c r="C44" s="28" t="s">
        <v>1188</v>
      </c>
      <c r="D44" s="28" t="s">
        <v>1190</v>
      </c>
      <c r="E44" s="28" t="s">
        <v>520</v>
      </c>
      <c r="F44" s="85">
        <v>1000000</v>
      </c>
      <c r="G44" s="29">
        <v>5.17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45014</v>
      </c>
      <c r="B45" s="29">
        <v>543324</v>
      </c>
      <c r="C45" s="28" t="s">
        <v>1191</v>
      </c>
      <c r="D45" s="28" t="s">
        <v>1192</v>
      </c>
      <c r="E45" s="28" t="s">
        <v>520</v>
      </c>
      <c r="F45" s="85">
        <v>72000</v>
      </c>
      <c r="G45" s="29">
        <v>190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45014</v>
      </c>
      <c r="B46" s="29">
        <v>543324</v>
      </c>
      <c r="C46" s="28" t="s">
        <v>1191</v>
      </c>
      <c r="D46" s="28" t="s">
        <v>1193</v>
      </c>
      <c r="E46" s="28" t="s">
        <v>521</v>
      </c>
      <c r="F46" s="85">
        <v>72000</v>
      </c>
      <c r="G46" s="29">
        <v>190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45014</v>
      </c>
      <c r="B47" s="29">
        <v>542918</v>
      </c>
      <c r="C47" s="28" t="s">
        <v>1194</v>
      </c>
      <c r="D47" s="28" t="s">
        <v>1195</v>
      </c>
      <c r="E47" s="28" t="s">
        <v>521</v>
      </c>
      <c r="F47" s="85">
        <v>73815</v>
      </c>
      <c r="G47" s="29">
        <v>17.91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45014</v>
      </c>
      <c r="B48" s="29">
        <v>531600</v>
      </c>
      <c r="C48" s="28" t="s">
        <v>1196</v>
      </c>
      <c r="D48" s="28" t="s">
        <v>1197</v>
      </c>
      <c r="E48" s="28" t="s">
        <v>520</v>
      </c>
      <c r="F48" s="85">
        <v>1056951</v>
      </c>
      <c r="G48" s="29">
        <v>58.52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45014</v>
      </c>
      <c r="B49" s="29">
        <v>531600</v>
      </c>
      <c r="C49" s="28" t="s">
        <v>1196</v>
      </c>
      <c r="D49" s="28" t="s">
        <v>1198</v>
      </c>
      <c r="E49" s="28" t="s">
        <v>521</v>
      </c>
      <c r="F49" s="85">
        <v>1058202</v>
      </c>
      <c r="G49" s="29">
        <v>58.52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45014</v>
      </c>
      <c r="B50" s="29">
        <v>530315</v>
      </c>
      <c r="C50" s="28" t="s">
        <v>1199</v>
      </c>
      <c r="D50" s="28" t="s">
        <v>1200</v>
      </c>
      <c r="E50" s="28" t="s">
        <v>520</v>
      </c>
      <c r="F50" s="85">
        <v>65000</v>
      </c>
      <c r="G50" s="29">
        <v>89.5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45014</v>
      </c>
      <c r="B51" s="29">
        <v>530315</v>
      </c>
      <c r="C51" s="28" t="s">
        <v>1199</v>
      </c>
      <c r="D51" s="28" t="s">
        <v>1201</v>
      </c>
      <c r="E51" s="28" t="s">
        <v>521</v>
      </c>
      <c r="F51" s="85">
        <v>64517</v>
      </c>
      <c r="G51" s="29">
        <v>89.5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45014</v>
      </c>
      <c r="B52" s="29">
        <v>535667</v>
      </c>
      <c r="C52" s="28" t="s">
        <v>1114</v>
      </c>
      <c r="D52" s="28" t="s">
        <v>1202</v>
      </c>
      <c r="E52" s="28" t="s">
        <v>520</v>
      </c>
      <c r="F52" s="85">
        <v>213479</v>
      </c>
      <c r="G52" s="29">
        <v>20.7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45014</v>
      </c>
      <c r="B53" s="29">
        <v>535667</v>
      </c>
      <c r="C53" s="28" t="s">
        <v>1114</v>
      </c>
      <c r="D53" s="28" t="s">
        <v>1115</v>
      </c>
      <c r="E53" s="28" t="s">
        <v>521</v>
      </c>
      <c r="F53" s="85">
        <v>213479</v>
      </c>
      <c r="G53" s="29">
        <v>20.7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45014</v>
      </c>
      <c r="B54" s="29">
        <v>508918</v>
      </c>
      <c r="C54" s="28" t="s">
        <v>1203</v>
      </c>
      <c r="D54" s="28" t="s">
        <v>1204</v>
      </c>
      <c r="E54" s="28" t="s">
        <v>520</v>
      </c>
      <c r="F54" s="85">
        <v>51998</v>
      </c>
      <c r="G54" s="29">
        <v>28.24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45014</v>
      </c>
      <c r="B55" s="29">
        <v>543806</v>
      </c>
      <c r="C55" s="28" t="s">
        <v>1205</v>
      </c>
      <c r="D55" s="28" t="s">
        <v>1206</v>
      </c>
      <c r="E55" s="28" t="s">
        <v>520</v>
      </c>
      <c r="F55" s="85">
        <v>26000</v>
      </c>
      <c r="G55" s="29">
        <v>40.49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45014</v>
      </c>
      <c r="B56" s="29">
        <v>543286</v>
      </c>
      <c r="C56" s="28" t="s">
        <v>1116</v>
      </c>
      <c r="D56" s="28" t="s">
        <v>1117</v>
      </c>
      <c r="E56" s="28" t="s">
        <v>520</v>
      </c>
      <c r="F56" s="85">
        <v>30000</v>
      </c>
      <c r="G56" s="29">
        <v>25.5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45014</v>
      </c>
      <c r="B57" s="29">
        <v>543286</v>
      </c>
      <c r="C57" s="28" t="s">
        <v>1116</v>
      </c>
      <c r="D57" s="28" t="s">
        <v>1207</v>
      </c>
      <c r="E57" s="28" t="s">
        <v>520</v>
      </c>
      <c r="F57" s="85">
        <v>96000</v>
      </c>
      <c r="G57" s="29">
        <v>25.92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45014</v>
      </c>
      <c r="B58" s="29">
        <v>543286</v>
      </c>
      <c r="C58" s="28" t="s">
        <v>1116</v>
      </c>
      <c r="D58" s="28" t="s">
        <v>1207</v>
      </c>
      <c r="E58" s="28" t="s">
        <v>521</v>
      </c>
      <c r="F58" s="85">
        <v>18000</v>
      </c>
      <c r="G58" s="29">
        <v>23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45014</v>
      </c>
      <c r="B59" s="29">
        <v>543286</v>
      </c>
      <c r="C59" s="28" t="s">
        <v>1116</v>
      </c>
      <c r="D59" s="28" t="s">
        <v>1208</v>
      </c>
      <c r="E59" s="28" t="s">
        <v>521</v>
      </c>
      <c r="F59" s="85">
        <v>72000</v>
      </c>
      <c r="G59" s="29">
        <v>24.4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45014</v>
      </c>
      <c r="B60" s="29">
        <v>543286</v>
      </c>
      <c r="C60" s="28" t="s">
        <v>1116</v>
      </c>
      <c r="D60" s="28" t="s">
        <v>1209</v>
      </c>
      <c r="E60" s="28" t="s">
        <v>521</v>
      </c>
      <c r="F60" s="85">
        <v>60000</v>
      </c>
      <c r="G60" s="29">
        <v>25.9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45014</v>
      </c>
      <c r="B61" s="29">
        <v>513456</v>
      </c>
      <c r="C61" s="28" t="s">
        <v>1210</v>
      </c>
      <c r="D61" s="28" t="s">
        <v>1211</v>
      </c>
      <c r="E61" s="28" t="s">
        <v>520</v>
      </c>
      <c r="F61" s="85">
        <v>248703</v>
      </c>
      <c r="G61" s="29">
        <v>23.13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45014</v>
      </c>
      <c r="B62" s="29">
        <v>513456</v>
      </c>
      <c r="C62" s="28" t="s">
        <v>1210</v>
      </c>
      <c r="D62" s="28" t="s">
        <v>1212</v>
      </c>
      <c r="E62" s="28" t="s">
        <v>520</v>
      </c>
      <c r="F62" s="85">
        <v>200000</v>
      </c>
      <c r="G62" s="29">
        <v>23.46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45014</v>
      </c>
      <c r="B63" s="29">
        <v>513456</v>
      </c>
      <c r="C63" s="28" t="s">
        <v>1210</v>
      </c>
      <c r="D63" s="28" t="s">
        <v>1213</v>
      </c>
      <c r="E63" s="28" t="s">
        <v>520</v>
      </c>
      <c r="F63" s="85">
        <v>200000</v>
      </c>
      <c r="G63" s="29">
        <v>23.34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45014</v>
      </c>
      <c r="B64" s="29">
        <v>513456</v>
      </c>
      <c r="C64" s="28" t="s">
        <v>1210</v>
      </c>
      <c r="D64" s="28" t="s">
        <v>1214</v>
      </c>
      <c r="E64" s="28" t="s">
        <v>521</v>
      </c>
      <c r="F64" s="85">
        <v>277000</v>
      </c>
      <c r="G64" s="29">
        <v>23.35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45014</v>
      </c>
      <c r="B65" s="29">
        <v>513456</v>
      </c>
      <c r="C65" s="28" t="s">
        <v>1210</v>
      </c>
      <c r="D65" s="28" t="s">
        <v>1215</v>
      </c>
      <c r="E65" s="28" t="s">
        <v>521</v>
      </c>
      <c r="F65" s="85">
        <v>377000</v>
      </c>
      <c r="G65" s="29">
        <v>23.25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45014</v>
      </c>
      <c r="B66" s="29">
        <v>540385</v>
      </c>
      <c r="C66" s="28" t="s">
        <v>1216</v>
      </c>
      <c r="D66" s="28" t="s">
        <v>1217</v>
      </c>
      <c r="E66" s="28" t="s">
        <v>521</v>
      </c>
      <c r="F66" s="85">
        <v>72964</v>
      </c>
      <c r="G66" s="29">
        <v>8.65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45014</v>
      </c>
      <c r="B67" s="29">
        <v>540385</v>
      </c>
      <c r="C67" s="28" t="s">
        <v>1216</v>
      </c>
      <c r="D67" s="28" t="s">
        <v>1218</v>
      </c>
      <c r="E67" s="28" t="s">
        <v>520</v>
      </c>
      <c r="F67" s="85">
        <v>72964</v>
      </c>
      <c r="G67" s="29">
        <v>8.65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45014</v>
      </c>
      <c r="B68" s="29">
        <v>512329</v>
      </c>
      <c r="C68" s="28" t="s">
        <v>1219</v>
      </c>
      <c r="D68" s="28" t="s">
        <v>1220</v>
      </c>
      <c r="E68" s="28" t="s">
        <v>521</v>
      </c>
      <c r="F68" s="85">
        <v>23451</v>
      </c>
      <c r="G68" s="29">
        <v>492.8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45014</v>
      </c>
      <c r="B69" s="29">
        <v>512329</v>
      </c>
      <c r="C69" s="28" t="s">
        <v>1219</v>
      </c>
      <c r="D69" s="28" t="s">
        <v>1221</v>
      </c>
      <c r="E69" s="28" t="s">
        <v>521</v>
      </c>
      <c r="F69" s="85">
        <v>37500</v>
      </c>
      <c r="G69" s="29">
        <v>492.8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45014</v>
      </c>
      <c r="B70" s="29">
        <v>512329</v>
      </c>
      <c r="C70" s="28" t="s">
        <v>1219</v>
      </c>
      <c r="D70" s="28" t="s">
        <v>1222</v>
      </c>
      <c r="E70" s="28" t="s">
        <v>520</v>
      </c>
      <c r="F70" s="85">
        <v>59804</v>
      </c>
      <c r="G70" s="29">
        <v>492.8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45014</v>
      </c>
      <c r="B71" s="29">
        <v>543830</v>
      </c>
      <c r="C71" s="28" t="s">
        <v>1062</v>
      </c>
      <c r="D71" s="28" t="s">
        <v>1091</v>
      </c>
      <c r="E71" s="28" t="s">
        <v>520</v>
      </c>
      <c r="F71" s="85">
        <v>30000</v>
      </c>
      <c r="G71" s="29">
        <v>54.89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45014</v>
      </c>
      <c r="B72" s="29">
        <v>541352</v>
      </c>
      <c r="C72" s="28" t="s">
        <v>1223</v>
      </c>
      <c r="D72" s="28" t="s">
        <v>1224</v>
      </c>
      <c r="E72" s="28" t="s">
        <v>521</v>
      </c>
      <c r="F72" s="85">
        <v>108000</v>
      </c>
      <c r="G72" s="29">
        <v>204.05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45014</v>
      </c>
      <c r="B73" s="29">
        <v>541352</v>
      </c>
      <c r="C73" s="28" t="s">
        <v>1223</v>
      </c>
      <c r="D73" s="28" t="s">
        <v>1173</v>
      </c>
      <c r="E73" s="28" t="s">
        <v>520</v>
      </c>
      <c r="F73" s="85">
        <v>108000</v>
      </c>
      <c r="G73" s="29">
        <v>204.05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45014</v>
      </c>
      <c r="B74" s="29">
        <v>500271</v>
      </c>
      <c r="C74" s="28" t="s">
        <v>155</v>
      </c>
      <c r="D74" s="28" t="s">
        <v>1225</v>
      </c>
      <c r="E74" s="28" t="s">
        <v>521</v>
      </c>
      <c r="F74" s="85">
        <v>3000000</v>
      </c>
      <c r="G74" s="29">
        <v>606.6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45014</v>
      </c>
      <c r="B75" s="29">
        <v>500271</v>
      </c>
      <c r="C75" s="28" t="s">
        <v>155</v>
      </c>
      <c r="D75" s="28" t="s">
        <v>1226</v>
      </c>
      <c r="E75" s="28" t="s">
        <v>520</v>
      </c>
      <c r="F75" s="85">
        <v>2000000</v>
      </c>
      <c r="G75" s="29">
        <v>606.6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45014</v>
      </c>
      <c r="B76" s="29">
        <v>539767</v>
      </c>
      <c r="C76" s="28" t="s">
        <v>1227</v>
      </c>
      <c r="D76" s="28" t="s">
        <v>1228</v>
      </c>
      <c r="E76" s="28" t="s">
        <v>521</v>
      </c>
      <c r="F76" s="85">
        <v>91369</v>
      </c>
      <c r="G76" s="29">
        <v>18.8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45014</v>
      </c>
      <c r="B77" s="29">
        <v>539767</v>
      </c>
      <c r="C77" s="28" t="s">
        <v>1227</v>
      </c>
      <c r="D77" s="28" t="s">
        <v>1229</v>
      </c>
      <c r="E77" s="28" t="s">
        <v>520</v>
      </c>
      <c r="F77" s="85">
        <v>91369</v>
      </c>
      <c r="G77" s="29">
        <v>18.8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45014</v>
      </c>
      <c r="B78" s="29">
        <v>540809</v>
      </c>
      <c r="C78" s="28" t="s">
        <v>1230</v>
      </c>
      <c r="D78" s="28" t="s">
        <v>1231</v>
      </c>
      <c r="E78" s="28" t="s">
        <v>521</v>
      </c>
      <c r="F78" s="85">
        <v>50753</v>
      </c>
      <c r="G78" s="29">
        <v>44.69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45014</v>
      </c>
      <c r="B79" s="29">
        <v>540809</v>
      </c>
      <c r="C79" s="28" t="s">
        <v>1230</v>
      </c>
      <c r="D79" s="28" t="s">
        <v>1231</v>
      </c>
      <c r="E79" s="28" t="s">
        <v>520</v>
      </c>
      <c r="F79" s="85">
        <v>60400</v>
      </c>
      <c r="G79" s="29">
        <v>43.53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45014</v>
      </c>
      <c r="B80" s="29">
        <v>531494</v>
      </c>
      <c r="C80" s="28" t="s">
        <v>1118</v>
      </c>
      <c r="D80" s="28" t="s">
        <v>1120</v>
      </c>
      <c r="E80" s="28" t="s">
        <v>521</v>
      </c>
      <c r="F80" s="85">
        <v>2003300</v>
      </c>
      <c r="G80" s="29">
        <v>6.79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45014</v>
      </c>
      <c r="B81" s="29">
        <v>531494</v>
      </c>
      <c r="C81" s="28" t="s">
        <v>1118</v>
      </c>
      <c r="D81" s="28" t="s">
        <v>1119</v>
      </c>
      <c r="E81" s="28" t="s">
        <v>521</v>
      </c>
      <c r="F81" s="85">
        <v>4675800</v>
      </c>
      <c r="G81" s="29">
        <v>6.82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45014</v>
      </c>
      <c r="B82" s="29">
        <v>531494</v>
      </c>
      <c r="C82" s="28" t="s">
        <v>1118</v>
      </c>
      <c r="D82" s="28" t="s">
        <v>1120</v>
      </c>
      <c r="E82" s="28" t="s">
        <v>520</v>
      </c>
      <c r="F82" s="85">
        <v>591000</v>
      </c>
      <c r="G82" s="29">
        <v>6.97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45014</v>
      </c>
      <c r="B83" s="29">
        <v>531494</v>
      </c>
      <c r="C83" s="28" t="s">
        <v>1118</v>
      </c>
      <c r="D83" s="28" t="s">
        <v>1232</v>
      </c>
      <c r="E83" s="28" t="s">
        <v>520</v>
      </c>
      <c r="F83" s="85">
        <v>6714316</v>
      </c>
      <c r="G83" s="29">
        <v>6.8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45014</v>
      </c>
      <c r="B84" s="29">
        <v>509040</v>
      </c>
      <c r="C84" s="28" t="s">
        <v>1233</v>
      </c>
      <c r="D84" s="28" t="s">
        <v>1234</v>
      </c>
      <c r="E84" s="28" t="s">
        <v>520</v>
      </c>
      <c r="F84" s="85">
        <v>22083</v>
      </c>
      <c r="G84" s="29">
        <v>58.77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45014</v>
      </c>
      <c r="B85" s="29">
        <v>543798</v>
      </c>
      <c r="C85" s="28" t="s">
        <v>1235</v>
      </c>
      <c r="D85" s="28" t="s">
        <v>1155</v>
      </c>
      <c r="E85" s="28" t="s">
        <v>521</v>
      </c>
      <c r="F85" s="85">
        <v>620000</v>
      </c>
      <c r="G85" s="29">
        <v>7.97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45014</v>
      </c>
      <c r="B86" s="29">
        <v>543798</v>
      </c>
      <c r="C86" s="28" t="s">
        <v>1235</v>
      </c>
      <c r="D86" s="28" t="s">
        <v>1155</v>
      </c>
      <c r="E86" s="28" t="s">
        <v>520</v>
      </c>
      <c r="F86" s="85">
        <v>620000</v>
      </c>
      <c r="G86" s="29">
        <v>7.97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45014</v>
      </c>
      <c r="B87" s="29">
        <v>543798</v>
      </c>
      <c r="C87" s="28" t="s">
        <v>1235</v>
      </c>
      <c r="D87" s="28" t="s">
        <v>1236</v>
      </c>
      <c r="E87" s="28" t="s">
        <v>520</v>
      </c>
      <c r="F87" s="85">
        <v>356000</v>
      </c>
      <c r="G87" s="29">
        <v>7.97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45014</v>
      </c>
      <c r="B88" s="29">
        <v>543798</v>
      </c>
      <c r="C88" s="28" t="s">
        <v>1235</v>
      </c>
      <c r="D88" s="28" t="s">
        <v>1072</v>
      </c>
      <c r="E88" s="28" t="s">
        <v>521</v>
      </c>
      <c r="F88" s="85">
        <v>892000</v>
      </c>
      <c r="G88" s="29">
        <v>7.97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45014</v>
      </c>
      <c r="B89" s="29">
        <v>543798</v>
      </c>
      <c r="C89" s="28" t="s">
        <v>1235</v>
      </c>
      <c r="D89" s="28" t="s">
        <v>1237</v>
      </c>
      <c r="E89" s="28" t="s">
        <v>521</v>
      </c>
      <c r="F89" s="85">
        <v>444000</v>
      </c>
      <c r="G89" s="29">
        <v>7.97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45014</v>
      </c>
      <c r="B90" s="29">
        <v>543798</v>
      </c>
      <c r="C90" s="28" t="s">
        <v>1235</v>
      </c>
      <c r="D90" s="28" t="s">
        <v>1237</v>
      </c>
      <c r="E90" s="28" t="s">
        <v>520</v>
      </c>
      <c r="F90" s="85">
        <v>400000</v>
      </c>
      <c r="G90" s="29">
        <v>7.97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45014</v>
      </c>
      <c r="B91" s="29">
        <v>543798</v>
      </c>
      <c r="C91" s="28" t="s">
        <v>1235</v>
      </c>
      <c r="D91" s="28" t="s">
        <v>1133</v>
      </c>
      <c r="E91" s="28" t="s">
        <v>521</v>
      </c>
      <c r="F91" s="85">
        <v>52000</v>
      </c>
      <c r="G91" s="29">
        <v>7.97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45014</v>
      </c>
      <c r="B92" s="29">
        <v>543798</v>
      </c>
      <c r="C92" s="28" t="s">
        <v>1235</v>
      </c>
      <c r="D92" s="28" t="s">
        <v>1238</v>
      </c>
      <c r="E92" s="28" t="s">
        <v>520</v>
      </c>
      <c r="F92" s="85">
        <v>184000</v>
      </c>
      <c r="G92" s="29">
        <v>7.97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45014</v>
      </c>
      <c r="B93" s="29">
        <v>543798</v>
      </c>
      <c r="C93" s="28" t="s">
        <v>1235</v>
      </c>
      <c r="D93" s="28" t="s">
        <v>1133</v>
      </c>
      <c r="E93" s="28" t="s">
        <v>520</v>
      </c>
      <c r="F93" s="85">
        <v>160000</v>
      </c>
      <c r="G93" s="29">
        <v>7.97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45014</v>
      </c>
      <c r="B94" s="29">
        <v>543798</v>
      </c>
      <c r="C94" s="28" t="s">
        <v>1235</v>
      </c>
      <c r="D94" s="28" t="s">
        <v>1239</v>
      </c>
      <c r="E94" s="28" t="s">
        <v>520</v>
      </c>
      <c r="F94" s="85">
        <v>372000</v>
      </c>
      <c r="G94" s="29">
        <v>7.97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45014</v>
      </c>
      <c r="B95" s="29">
        <v>543798</v>
      </c>
      <c r="C95" s="28" t="s">
        <v>1235</v>
      </c>
      <c r="D95" s="28" t="s">
        <v>1239</v>
      </c>
      <c r="E95" s="28" t="s">
        <v>521</v>
      </c>
      <c r="F95" s="85">
        <v>176000</v>
      </c>
      <c r="G95" s="29">
        <v>7.97</v>
      </c>
      <c r="H95" s="29" t="s">
        <v>302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45014</v>
      </c>
      <c r="B96" s="29">
        <v>543798</v>
      </c>
      <c r="C96" s="28" t="s">
        <v>1235</v>
      </c>
      <c r="D96" s="28" t="s">
        <v>1073</v>
      </c>
      <c r="E96" s="28" t="s">
        <v>521</v>
      </c>
      <c r="F96" s="85">
        <v>128000</v>
      </c>
      <c r="G96" s="29">
        <v>7.97</v>
      </c>
      <c r="H96" s="29" t="s">
        <v>302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45014</v>
      </c>
      <c r="B97" s="29">
        <v>538452</v>
      </c>
      <c r="C97" s="28" t="s">
        <v>1240</v>
      </c>
      <c r="D97" s="28" t="s">
        <v>1241</v>
      </c>
      <c r="E97" s="28" t="s">
        <v>521</v>
      </c>
      <c r="F97" s="85">
        <v>27703</v>
      </c>
      <c r="G97" s="29">
        <v>15.46</v>
      </c>
      <c r="H97" s="29" t="s">
        <v>302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45014</v>
      </c>
      <c r="B98" s="29">
        <v>524502</v>
      </c>
      <c r="C98" s="28" t="s">
        <v>1242</v>
      </c>
      <c r="D98" s="28" t="s">
        <v>1243</v>
      </c>
      <c r="E98" s="28" t="s">
        <v>521</v>
      </c>
      <c r="F98" s="85">
        <v>60000</v>
      </c>
      <c r="G98" s="29">
        <v>24.58</v>
      </c>
      <c r="H98" s="29" t="s">
        <v>302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45014</v>
      </c>
      <c r="B99" s="29">
        <v>539673</v>
      </c>
      <c r="C99" s="28" t="s">
        <v>1244</v>
      </c>
      <c r="D99" s="28" t="s">
        <v>1245</v>
      </c>
      <c r="E99" s="28" t="s">
        <v>521</v>
      </c>
      <c r="F99" s="85">
        <v>10450</v>
      </c>
      <c r="G99" s="29">
        <v>19.45</v>
      </c>
      <c r="H99" s="29" t="s">
        <v>302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45014</v>
      </c>
      <c r="B100" s="29">
        <v>539673</v>
      </c>
      <c r="C100" s="28" t="s">
        <v>1244</v>
      </c>
      <c r="D100" s="28" t="s">
        <v>1246</v>
      </c>
      <c r="E100" s="28" t="s">
        <v>520</v>
      </c>
      <c r="F100" s="85">
        <v>10450</v>
      </c>
      <c r="G100" s="29">
        <v>19.45</v>
      </c>
      <c r="H100" s="29" t="s">
        <v>302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45014</v>
      </c>
      <c r="B101" s="29">
        <v>543617</v>
      </c>
      <c r="C101" s="28" t="s">
        <v>1247</v>
      </c>
      <c r="D101" s="28" t="s">
        <v>1072</v>
      </c>
      <c r="E101" s="28" t="s">
        <v>521</v>
      </c>
      <c r="F101" s="85">
        <v>30000</v>
      </c>
      <c r="G101" s="29">
        <v>58</v>
      </c>
      <c r="H101" s="29" t="s">
        <v>302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45014</v>
      </c>
      <c r="B102" s="29">
        <v>543617</v>
      </c>
      <c r="C102" s="28" t="s">
        <v>1247</v>
      </c>
      <c r="D102" s="28" t="s">
        <v>1248</v>
      </c>
      <c r="E102" s="28" t="s">
        <v>520</v>
      </c>
      <c r="F102" s="85">
        <v>30000</v>
      </c>
      <c r="G102" s="29">
        <v>58.04</v>
      </c>
      <c r="H102" s="29" t="s">
        <v>302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45014</v>
      </c>
      <c r="B103" s="29">
        <v>543805</v>
      </c>
      <c r="C103" s="28" t="s">
        <v>1249</v>
      </c>
      <c r="D103" s="28" t="s">
        <v>1250</v>
      </c>
      <c r="E103" s="28" t="s">
        <v>521</v>
      </c>
      <c r="F103" s="85">
        <v>156000</v>
      </c>
      <c r="G103" s="29">
        <v>43.6</v>
      </c>
      <c r="H103" s="29" t="s">
        <v>302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45014</v>
      </c>
      <c r="B104" s="29">
        <v>543805</v>
      </c>
      <c r="C104" s="28" t="s">
        <v>1249</v>
      </c>
      <c r="D104" s="28" t="s">
        <v>1251</v>
      </c>
      <c r="E104" s="28" t="s">
        <v>520</v>
      </c>
      <c r="F104" s="85">
        <v>177000</v>
      </c>
      <c r="G104" s="29">
        <v>39.799999999999997</v>
      </c>
      <c r="H104" s="29" t="s">
        <v>302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45014</v>
      </c>
      <c r="B105" s="29">
        <v>543256</v>
      </c>
      <c r="C105" s="28" t="s">
        <v>1252</v>
      </c>
      <c r="D105" s="28" t="s">
        <v>1253</v>
      </c>
      <c r="E105" s="28" t="s">
        <v>521</v>
      </c>
      <c r="F105" s="85">
        <v>72800</v>
      </c>
      <c r="G105" s="29">
        <v>27.73</v>
      </c>
      <c r="H105" s="29" t="s">
        <v>302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45014</v>
      </c>
      <c r="B106" s="29">
        <v>543366</v>
      </c>
      <c r="C106" s="28" t="s">
        <v>1254</v>
      </c>
      <c r="D106" s="28" t="s">
        <v>1255</v>
      </c>
      <c r="E106" s="28" t="s">
        <v>521</v>
      </c>
      <c r="F106" s="85">
        <v>10800</v>
      </c>
      <c r="G106" s="29">
        <v>82.01</v>
      </c>
      <c r="H106" s="29" t="s">
        <v>302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45014</v>
      </c>
      <c r="B107" s="29">
        <v>543366</v>
      </c>
      <c r="C107" s="28" t="s">
        <v>1254</v>
      </c>
      <c r="D107" s="28" t="s">
        <v>1256</v>
      </c>
      <c r="E107" s="28" t="s">
        <v>520</v>
      </c>
      <c r="F107" s="85">
        <v>4800</v>
      </c>
      <c r="G107" s="29">
        <v>76.319999999999993</v>
      </c>
      <c r="H107" s="29" t="s">
        <v>302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45014</v>
      </c>
      <c r="B108" s="29">
        <v>543366</v>
      </c>
      <c r="C108" s="28" t="s">
        <v>1254</v>
      </c>
      <c r="D108" s="28" t="s">
        <v>1257</v>
      </c>
      <c r="E108" s="28" t="s">
        <v>520</v>
      </c>
      <c r="F108" s="85">
        <v>8400</v>
      </c>
      <c r="G108" s="29">
        <v>82.07</v>
      </c>
      <c r="H108" s="29" t="s">
        <v>302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45014</v>
      </c>
      <c r="B109" s="29">
        <v>543366</v>
      </c>
      <c r="C109" s="28" t="s">
        <v>1254</v>
      </c>
      <c r="D109" s="28" t="s">
        <v>1257</v>
      </c>
      <c r="E109" s="28" t="s">
        <v>521</v>
      </c>
      <c r="F109" s="85">
        <v>8400</v>
      </c>
      <c r="G109" s="29">
        <v>79.569999999999993</v>
      </c>
      <c r="H109" s="29" t="s">
        <v>302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45014</v>
      </c>
      <c r="B110" s="29">
        <v>543537</v>
      </c>
      <c r="C110" s="28" t="s">
        <v>1258</v>
      </c>
      <c r="D110" s="28" t="s">
        <v>1259</v>
      </c>
      <c r="E110" s="28" t="s">
        <v>521</v>
      </c>
      <c r="F110" s="85">
        <v>20000</v>
      </c>
      <c r="G110" s="29">
        <v>54.9</v>
      </c>
      <c r="H110" s="29" t="s">
        <v>302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45014</v>
      </c>
      <c r="B111" s="29">
        <v>534708</v>
      </c>
      <c r="C111" s="28" t="s">
        <v>1260</v>
      </c>
      <c r="D111" s="28" t="s">
        <v>1261</v>
      </c>
      <c r="E111" s="28" t="s">
        <v>520</v>
      </c>
      <c r="F111" s="85">
        <v>63000</v>
      </c>
      <c r="G111" s="29">
        <v>6.71</v>
      </c>
      <c r="H111" s="29" t="s">
        <v>302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45014</v>
      </c>
      <c r="B112" s="29">
        <v>538923</v>
      </c>
      <c r="C112" s="28" t="s">
        <v>1121</v>
      </c>
      <c r="D112" s="28" t="s">
        <v>1262</v>
      </c>
      <c r="E112" s="28" t="s">
        <v>520</v>
      </c>
      <c r="F112" s="85">
        <v>38500</v>
      </c>
      <c r="G112" s="29">
        <v>53</v>
      </c>
      <c r="H112" s="29" t="s">
        <v>302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45014</v>
      </c>
      <c r="B113" s="29">
        <v>538923</v>
      </c>
      <c r="C113" s="28" t="s">
        <v>1121</v>
      </c>
      <c r="D113" s="28" t="s">
        <v>1122</v>
      </c>
      <c r="E113" s="28" t="s">
        <v>520</v>
      </c>
      <c r="F113" s="85">
        <v>73000</v>
      </c>
      <c r="G113" s="29">
        <v>52.37</v>
      </c>
      <c r="H113" s="29" t="s">
        <v>302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45014</v>
      </c>
      <c r="B114" s="29">
        <v>538923</v>
      </c>
      <c r="C114" s="28" t="s">
        <v>1121</v>
      </c>
      <c r="D114" s="28" t="s">
        <v>1123</v>
      </c>
      <c r="E114" s="28" t="s">
        <v>520</v>
      </c>
      <c r="F114" s="85">
        <v>34782</v>
      </c>
      <c r="G114" s="29">
        <v>52.83</v>
      </c>
      <c r="H114" s="29" t="s">
        <v>302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45014</v>
      </c>
      <c r="B115" s="29">
        <v>538923</v>
      </c>
      <c r="C115" s="28" t="s">
        <v>1121</v>
      </c>
      <c r="D115" s="28" t="s">
        <v>1124</v>
      </c>
      <c r="E115" s="28" t="s">
        <v>521</v>
      </c>
      <c r="F115" s="85">
        <v>34782</v>
      </c>
      <c r="G115" s="29">
        <v>52.83</v>
      </c>
      <c r="H115" s="29" t="s">
        <v>302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45014</v>
      </c>
      <c r="B116" s="29">
        <v>538923</v>
      </c>
      <c r="C116" s="28" t="s">
        <v>1121</v>
      </c>
      <c r="D116" s="28" t="s">
        <v>1125</v>
      </c>
      <c r="E116" s="28" t="s">
        <v>521</v>
      </c>
      <c r="F116" s="85">
        <v>140000</v>
      </c>
      <c r="G116" s="29">
        <v>52.67</v>
      </c>
      <c r="H116" s="29" t="s">
        <v>302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45014</v>
      </c>
      <c r="B117" s="29">
        <v>540914</v>
      </c>
      <c r="C117" s="28" t="s">
        <v>1263</v>
      </c>
      <c r="D117" s="28" t="s">
        <v>1264</v>
      </c>
      <c r="E117" s="28" t="s">
        <v>521</v>
      </c>
      <c r="F117" s="85">
        <v>48767</v>
      </c>
      <c r="G117" s="29">
        <v>23.01</v>
      </c>
      <c r="H117" s="29" t="s">
        <v>302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45014</v>
      </c>
      <c r="B118" s="29">
        <v>540914</v>
      </c>
      <c r="C118" s="28" t="s">
        <v>1263</v>
      </c>
      <c r="D118" s="28" t="s">
        <v>1265</v>
      </c>
      <c r="E118" s="28" t="s">
        <v>520</v>
      </c>
      <c r="F118" s="85">
        <v>95000</v>
      </c>
      <c r="G118" s="29">
        <v>23.02</v>
      </c>
      <c r="H118" s="29" t="s">
        <v>302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45014</v>
      </c>
      <c r="B119" s="29">
        <v>538714</v>
      </c>
      <c r="C119" s="28" t="s">
        <v>1266</v>
      </c>
      <c r="D119" s="28" t="s">
        <v>1267</v>
      </c>
      <c r="E119" s="28" t="s">
        <v>520</v>
      </c>
      <c r="F119" s="85">
        <v>409656</v>
      </c>
      <c r="G119" s="29">
        <v>39.5</v>
      </c>
      <c r="H119" s="29" t="s">
        <v>302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45014</v>
      </c>
      <c r="B120" s="29">
        <v>538714</v>
      </c>
      <c r="C120" s="28" t="s">
        <v>1266</v>
      </c>
      <c r="D120" s="28" t="s">
        <v>1268</v>
      </c>
      <c r="E120" s="28" t="s">
        <v>521</v>
      </c>
      <c r="F120" s="85">
        <v>410000</v>
      </c>
      <c r="G120" s="29">
        <v>39.5</v>
      </c>
      <c r="H120" s="29" t="s">
        <v>302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45014</v>
      </c>
      <c r="B121" s="29">
        <v>539310</v>
      </c>
      <c r="C121" s="28" t="s">
        <v>1269</v>
      </c>
      <c r="D121" s="28" t="s">
        <v>1270</v>
      </c>
      <c r="E121" s="28" t="s">
        <v>521</v>
      </c>
      <c r="F121" s="85">
        <v>155000</v>
      </c>
      <c r="G121" s="29">
        <v>78.16</v>
      </c>
      <c r="H121" s="29" t="s">
        <v>302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45014</v>
      </c>
      <c r="B122" s="29">
        <v>543616</v>
      </c>
      <c r="C122" s="28" t="s">
        <v>1271</v>
      </c>
      <c r="D122" s="28" t="s">
        <v>1224</v>
      </c>
      <c r="E122" s="28" t="s">
        <v>521</v>
      </c>
      <c r="F122" s="85">
        <v>343200</v>
      </c>
      <c r="G122" s="29">
        <v>145</v>
      </c>
      <c r="H122" s="29" t="s">
        <v>302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45014</v>
      </c>
      <c r="B123" s="29">
        <v>543616</v>
      </c>
      <c r="C123" s="28" t="s">
        <v>1271</v>
      </c>
      <c r="D123" s="28" t="s">
        <v>1173</v>
      </c>
      <c r="E123" s="28" t="s">
        <v>520</v>
      </c>
      <c r="F123" s="85">
        <v>567600</v>
      </c>
      <c r="G123" s="29">
        <v>145.44</v>
      </c>
      <c r="H123" s="29" t="s">
        <v>302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45014</v>
      </c>
      <c r="B124" s="29">
        <v>543616</v>
      </c>
      <c r="C124" s="28" t="s">
        <v>1271</v>
      </c>
      <c r="D124" s="28" t="s">
        <v>1224</v>
      </c>
      <c r="E124" s="28" t="s">
        <v>521</v>
      </c>
      <c r="F124" s="85">
        <v>224400</v>
      </c>
      <c r="G124" s="29">
        <v>146.1</v>
      </c>
      <c r="H124" s="29" t="s">
        <v>302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45014</v>
      </c>
      <c r="B125" s="29">
        <v>543616</v>
      </c>
      <c r="C125" s="28" t="s">
        <v>1271</v>
      </c>
      <c r="D125" s="28" t="s">
        <v>1074</v>
      </c>
      <c r="E125" s="28" t="s">
        <v>521</v>
      </c>
      <c r="F125" s="85">
        <v>70800</v>
      </c>
      <c r="G125" s="29">
        <v>142.51</v>
      </c>
      <c r="H125" s="29" t="s">
        <v>302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45014</v>
      </c>
      <c r="B126" s="29">
        <v>531390</v>
      </c>
      <c r="C126" s="28" t="s">
        <v>1272</v>
      </c>
      <c r="D126" s="28" t="s">
        <v>1273</v>
      </c>
      <c r="E126" s="28" t="s">
        <v>520</v>
      </c>
      <c r="F126" s="85">
        <v>613323</v>
      </c>
      <c r="G126" s="29">
        <v>27.81</v>
      </c>
      <c r="H126" s="29" t="s">
        <v>302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45014</v>
      </c>
      <c r="B127" s="29">
        <v>531390</v>
      </c>
      <c r="C127" s="28" t="s">
        <v>1272</v>
      </c>
      <c r="D127" s="28" t="s">
        <v>1274</v>
      </c>
      <c r="E127" s="28" t="s">
        <v>521</v>
      </c>
      <c r="F127" s="85">
        <v>193007</v>
      </c>
      <c r="G127" s="29">
        <v>27.76</v>
      </c>
      <c r="H127" s="29" t="s">
        <v>302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45014</v>
      </c>
      <c r="B128" s="29">
        <v>531390</v>
      </c>
      <c r="C128" s="28" t="s">
        <v>1272</v>
      </c>
      <c r="D128" s="28" t="s">
        <v>1275</v>
      </c>
      <c r="E128" s="28" t="s">
        <v>521</v>
      </c>
      <c r="F128" s="85">
        <v>342333</v>
      </c>
      <c r="G128" s="29">
        <v>27.75</v>
      </c>
      <c r="H128" s="29" t="s">
        <v>302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45014</v>
      </c>
      <c r="B129" s="29">
        <v>543545</v>
      </c>
      <c r="C129" s="28" t="s">
        <v>1276</v>
      </c>
      <c r="D129" s="28" t="s">
        <v>1155</v>
      </c>
      <c r="E129" s="28" t="s">
        <v>521</v>
      </c>
      <c r="F129" s="85">
        <v>122000</v>
      </c>
      <c r="G129" s="29">
        <v>88.47</v>
      </c>
      <c r="H129" s="29" t="s">
        <v>302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45014</v>
      </c>
      <c r="B130" s="29">
        <v>543545</v>
      </c>
      <c r="C130" s="28" t="s">
        <v>1276</v>
      </c>
      <c r="D130" s="28" t="s">
        <v>1155</v>
      </c>
      <c r="E130" s="28" t="s">
        <v>520</v>
      </c>
      <c r="F130" s="85">
        <v>80000</v>
      </c>
      <c r="G130" s="29">
        <v>95.59</v>
      </c>
      <c r="H130" s="29" t="s">
        <v>302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45014</v>
      </c>
      <c r="B131" s="29">
        <v>543545</v>
      </c>
      <c r="C131" s="28" t="s">
        <v>1276</v>
      </c>
      <c r="D131" s="28" t="s">
        <v>1277</v>
      </c>
      <c r="E131" s="28" t="s">
        <v>520</v>
      </c>
      <c r="F131" s="85">
        <v>232000</v>
      </c>
      <c r="G131" s="29">
        <v>87.7</v>
      </c>
      <c r="H131" s="29" t="s">
        <v>302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45014</v>
      </c>
      <c r="B132" s="29">
        <v>543545</v>
      </c>
      <c r="C132" s="28" t="s">
        <v>1276</v>
      </c>
      <c r="D132" s="28" t="s">
        <v>1072</v>
      </c>
      <c r="E132" s="28" t="s">
        <v>520</v>
      </c>
      <c r="F132" s="85">
        <v>8000</v>
      </c>
      <c r="G132" s="29">
        <v>96.6</v>
      </c>
      <c r="H132" s="29" t="s">
        <v>302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45014</v>
      </c>
      <c r="B133" s="29">
        <v>543545</v>
      </c>
      <c r="C133" s="28" t="s">
        <v>1276</v>
      </c>
      <c r="D133" s="28" t="s">
        <v>1072</v>
      </c>
      <c r="E133" s="28" t="s">
        <v>521</v>
      </c>
      <c r="F133" s="85">
        <v>128000</v>
      </c>
      <c r="G133" s="29">
        <v>87.91</v>
      </c>
      <c r="H133" s="29" t="s">
        <v>302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45014</v>
      </c>
      <c r="B134" s="29">
        <v>532372</v>
      </c>
      <c r="C134" s="28" t="s">
        <v>1126</v>
      </c>
      <c r="D134" s="28" t="s">
        <v>1092</v>
      </c>
      <c r="E134" s="28" t="s">
        <v>520</v>
      </c>
      <c r="F134" s="85">
        <v>345611</v>
      </c>
      <c r="G134" s="29">
        <v>32.119999999999997</v>
      </c>
      <c r="H134" s="29" t="s">
        <v>302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45014</v>
      </c>
      <c r="B135" s="29">
        <v>532372</v>
      </c>
      <c r="C135" s="28" t="s">
        <v>1126</v>
      </c>
      <c r="D135" s="28" t="s">
        <v>1278</v>
      </c>
      <c r="E135" s="28" t="s">
        <v>521</v>
      </c>
      <c r="F135" s="85">
        <v>714251</v>
      </c>
      <c r="G135" s="29">
        <v>32.11</v>
      </c>
      <c r="H135" s="29" t="s">
        <v>302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45014</v>
      </c>
      <c r="B136" s="29">
        <v>532372</v>
      </c>
      <c r="C136" s="28" t="s">
        <v>1126</v>
      </c>
      <c r="D136" s="28" t="s">
        <v>1092</v>
      </c>
      <c r="E136" s="28" t="s">
        <v>521</v>
      </c>
      <c r="F136" s="85">
        <v>1656633</v>
      </c>
      <c r="G136" s="29">
        <v>32.24</v>
      </c>
      <c r="H136" s="29" t="s">
        <v>302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45014</v>
      </c>
      <c r="B137" s="29">
        <v>532372</v>
      </c>
      <c r="C137" s="28" t="s">
        <v>1126</v>
      </c>
      <c r="D137" s="28" t="s">
        <v>1279</v>
      </c>
      <c r="E137" s="28" t="s">
        <v>520</v>
      </c>
      <c r="F137" s="85">
        <v>687875</v>
      </c>
      <c r="G137" s="29">
        <v>31.91</v>
      </c>
      <c r="H137" s="29" t="s">
        <v>302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45014</v>
      </c>
      <c r="B138" s="29">
        <v>532372</v>
      </c>
      <c r="C138" s="28" t="s">
        <v>1126</v>
      </c>
      <c r="D138" s="28" t="s">
        <v>1232</v>
      </c>
      <c r="E138" s="28" t="s">
        <v>521</v>
      </c>
      <c r="F138" s="85">
        <v>1100022</v>
      </c>
      <c r="G138" s="29">
        <v>32.69</v>
      </c>
      <c r="H138" s="29" t="s">
        <v>302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45014</v>
      </c>
      <c r="B139" s="29">
        <v>532372</v>
      </c>
      <c r="C139" s="28" t="s">
        <v>1126</v>
      </c>
      <c r="D139" s="28" t="s">
        <v>1119</v>
      </c>
      <c r="E139" s="28" t="s">
        <v>520</v>
      </c>
      <c r="F139" s="85">
        <v>1100022</v>
      </c>
      <c r="G139" s="29">
        <v>32.69</v>
      </c>
      <c r="H139" s="29" t="s">
        <v>302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45014</v>
      </c>
      <c r="B140" s="29">
        <v>531025</v>
      </c>
      <c r="C140" s="28" t="s">
        <v>1280</v>
      </c>
      <c r="D140" s="28" t="s">
        <v>1156</v>
      </c>
      <c r="E140" s="28" t="s">
        <v>521</v>
      </c>
      <c r="F140" s="85">
        <v>4234657</v>
      </c>
      <c r="G140" s="29">
        <v>0.68</v>
      </c>
      <c r="H140" s="29" t="s">
        <v>302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45014</v>
      </c>
      <c r="B141" s="29">
        <v>536846</v>
      </c>
      <c r="C141" s="28" t="s">
        <v>1281</v>
      </c>
      <c r="D141" s="28" t="s">
        <v>1282</v>
      </c>
      <c r="E141" s="28" t="s">
        <v>520</v>
      </c>
      <c r="F141" s="85">
        <v>18000</v>
      </c>
      <c r="G141" s="29">
        <v>26.16</v>
      </c>
      <c r="H141" s="29" t="s">
        <v>302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45014</v>
      </c>
      <c r="B142" s="29" t="s">
        <v>1283</v>
      </c>
      <c r="C142" s="28" t="s">
        <v>1284</v>
      </c>
      <c r="D142" s="28" t="s">
        <v>1072</v>
      </c>
      <c r="E142" s="28" t="s">
        <v>520</v>
      </c>
      <c r="F142" s="85">
        <v>132</v>
      </c>
      <c r="G142" s="29">
        <v>42.5</v>
      </c>
      <c r="H142" s="29" t="s">
        <v>867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45014</v>
      </c>
      <c r="B143" s="29" t="s">
        <v>1283</v>
      </c>
      <c r="C143" s="28" t="s">
        <v>1284</v>
      </c>
      <c r="D143" s="28" t="s">
        <v>1285</v>
      </c>
      <c r="E143" s="28" t="s">
        <v>520</v>
      </c>
      <c r="F143" s="85">
        <v>76750</v>
      </c>
      <c r="G143" s="29">
        <v>43.19</v>
      </c>
      <c r="H143" s="29" t="s">
        <v>867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45014</v>
      </c>
      <c r="B144" s="29" t="s">
        <v>1127</v>
      </c>
      <c r="C144" s="28" t="s">
        <v>1128</v>
      </c>
      <c r="D144" s="28" t="s">
        <v>1286</v>
      </c>
      <c r="E144" s="28" t="s">
        <v>520</v>
      </c>
      <c r="F144" s="85">
        <v>355200</v>
      </c>
      <c r="G144" s="29">
        <v>85.84</v>
      </c>
      <c r="H144" s="29" t="s">
        <v>867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45014</v>
      </c>
      <c r="B145" s="29" t="s">
        <v>1287</v>
      </c>
      <c r="C145" s="28" t="s">
        <v>1288</v>
      </c>
      <c r="D145" s="28" t="s">
        <v>1289</v>
      </c>
      <c r="E145" s="28" t="s">
        <v>520</v>
      </c>
      <c r="F145" s="85">
        <v>15200</v>
      </c>
      <c r="G145" s="29">
        <v>140.53</v>
      </c>
      <c r="H145" s="29" t="s">
        <v>867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45014</v>
      </c>
      <c r="B146" s="29" t="s">
        <v>1290</v>
      </c>
      <c r="C146" s="28" t="s">
        <v>1291</v>
      </c>
      <c r="D146" s="28" t="s">
        <v>1292</v>
      </c>
      <c r="E146" s="28" t="s">
        <v>520</v>
      </c>
      <c r="F146" s="85">
        <v>116077</v>
      </c>
      <c r="G146" s="29">
        <v>240.46</v>
      </c>
      <c r="H146" s="29" t="s">
        <v>867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45014</v>
      </c>
      <c r="B147" s="29" t="s">
        <v>1293</v>
      </c>
      <c r="C147" s="28" t="s">
        <v>1294</v>
      </c>
      <c r="D147" s="28" t="s">
        <v>1295</v>
      </c>
      <c r="E147" s="28" t="s">
        <v>520</v>
      </c>
      <c r="F147" s="85">
        <v>1500000</v>
      </c>
      <c r="G147" s="29">
        <v>94.9</v>
      </c>
      <c r="H147" s="29" t="s">
        <v>867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45014</v>
      </c>
      <c r="B148" s="29" t="s">
        <v>1296</v>
      </c>
      <c r="C148" s="28" t="s">
        <v>1297</v>
      </c>
      <c r="D148" s="28" t="s">
        <v>1298</v>
      </c>
      <c r="E148" s="28" t="s">
        <v>520</v>
      </c>
      <c r="F148" s="85">
        <v>36000</v>
      </c>
      <c r="G148" s="29">
        <v>17.18</v>
      </c>
      <c r="H148" s="29" t="s">
        <v>867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45014</v>
      </c>
      <c r="B149" s="29" t="s">
        <v>1134</v>
      </c>
      <c r="C149" s="28" t="s">
        <v>1135</v>
      </c>
      <c r="D149" s="28" t="s">
        <v>1277</v>
      </c>
      <c r="E149" s="28" t="s">
        <v>520</v>
      </c>
      <c r="F149" s="85">
        <v>150000</v>
      </c>
      <c r="G149" s="29">
        <v>23</v>
      </c>
      <c r="H149" s="29" t="s">
        <v>867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45014</v>
      </c>
      <c r="B150" s="29" t="s">
        <v>1136</v>
      </c>
      <c r="C150" s="28" t="s">
        <v>1137</v>
      </c>
      <c r="D150" s="28" t="s">
        <v>1142</v>
      </c>
      <c r="E150" s="28" t="s">
        <v>520</v>
      </c>
      <c r="F150" s="85">
        <v>51000</v>
      </c>
      <c r="G150" s="29">
        <v>45.55</v>
      </c>
      <c r="H150" s="29" t="s">
        <v>867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45014</v>
      </c>
      <c r="B151" s="29" t="s">
        <v>1299</v>
      </c>
      <c r="C151" s="28" t="s">
        <v>1300</v>
      </c>
      <c r="D151" s="28" t="s">
        <v>1301</v>
      </c>
      <c r="E151" s="28" t="s">
        <v>520</v>
      </c>
      <c r="F151" s="85">
        <v>69000</v>
      </c>
      <c r="G151" s="29">
        <v>27.3</v>
      </c>
      <c r="H151" s="29" t="s">
        <v>867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45014</v>
      </c>
      <c r="B152" s="29" t="s">
        <v>1223</v>
      </c>
      <c r="C152" s="28" t="s">
        <v>1302</v>
      </c>
      <c r="D152" s="28" t="s">
        <v>1303</v>
      </c>
      <c r="E152" s="28" t="s">
        <v>520</v>
      </c>
      <c r="F152" s="85">
        <v>150000</v>
      </c>
      <c r="G152" s="29">
        <v>202.09</v>
      </c>
      <c r="H152" s="29" t="s">
        <v>867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45014</v>
      </c>
      <c r="B153" s="29" t="s">
        <v>1304</v>
      </c>
      <c r="C153" s="28" t="s">
        <v>1305</v>
      </c>
      <c r="D153" s="28" t="s">
        <v>1306</v>
      </c>
      <c r="E153" s="28" t="s">
        <v>520</v>
      </c>
      <c r="F153" s="85">
        <v>94000</v>
      </c>
      <c r="G153" s="29">
        <v>1450</v>
      </c>
      <c r="H153" s="29" t="s">
        <v>867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45014</v>
      </c>
      <c r="B154" s="29" t="s">
        <v>1307</v>
      </c>
      <c r="C154" s="28" t="s">
        <v>1308</v>
      </c>
      <c r="D154" s="28" t="s">
        <v>1138</v>
      </c>
      <c r="E154" s="28" t="s">
        <v>520</v>
      </c>
      <c r="F154" s="85">
        <v>112000</v>
      </c>
      <c r="G154" s="29">
        <v>30.55</v>
      </c>
      <c r="H154" s="29" t="s">
        <v>867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45014</v>
      </c>
      <c r="B155" s="29" t="s">
        <v>444</v>
      </c>
      <c r="C155" s="28" t="s">
        <v>1309</v>
      </c>
      <c r="D155" s="28" t="s">
        <v>1310</v>
      </c>
      <c r="E155" s="28" t="s">
        <v>520</v>
      </c>
      <c r="F155" s="85">
        <v>6600000</v>
      </c>
      <c r="G155" s="29">
        <v>384.99</v>
      </c>
      <c r="H155" s="29" t="s">
        <v>867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45014</v>
      </c>
      <c r="B156" s="29" t="s">
        <v>1311</v>
      </c>
      <c r="C156" s="28" t="s">
        <v>1312</v>
      </c>
      <c r="D156" s="28" t="s">
        <v>1044</v>
      </c>
      <c r="E156" s="28" t="s">
        <v>520</v>
      </c>
      <c r="F156" s="85">
        <v>197002</v>
      </c>
      <c r="G156" s="29">
        <v>267.26</v>
      </c>
      <c r="H156" s="29" t="s">
        <v>867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45014</v>
      </c>
      <c r="B157" s="29" t="s">
        <v>1311</v>
      </c>
      <c r="C157" s="28" t="s">
        <v>1312</v>
      </c>
      <c r="D157" s="28" t="s">
        <v>1313</v>
      </c>
      <c r="E157" s="28" t="s">
        <v>520</v>
      </c>
      <c r="F157" s="85">
        <v>397200</v>
      </c>
      <c r="G157" s="29">
        <v>251.38</v>
      </c>
      <c r="H157" s="29" t="s">
        <v>867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45014</v>
      </c>
      <c r="B158" s="29" t="s">
        <v>1314</v>
      </c>
      <c r="C158" s="28" t="s">
        <v>1315</v>
      </c>
      <c r="D158" s="28" t="s">
        <v>1316</v>
      </c>
      <c r="E158" s="28" t="s">
        <v>520</v>
      </c>
      <c r="F158" s="85">
        <v>335318</v>
      </c>
      <c r="G158" s="29">
        <v>14.59</v>
      </c>
      <c r="H158" s="29" t="s">
        <v>867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45014</v>
      </c>
      <c r="B159" s="29" t="s">
        <v>1094</v>
      </c>
      <c r="C159" s="28" t="s">
        <v>1095</v>
      </c>
      <c r="D159" s="28" t="s">
        <v>1317</v>
      </c>
      <c r="E159" s="28" t="s">
        <v>520</v>
      </c>
      <c r="F159" s="85">
        <v>238759</v>
      </c>
      <c r="G159" s="29">
        <v>23.61</v>
      </c>
      <c r="H159" s="29" t="s">
        <v>867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45014</v>
      </c>
      <c r="B160" s="29" t="s">
        <v>1094</v>
      </c>
      <c r="C160" s="28" t="s">
        <v>1095</v>
      </c>
      <c r="D160" s="28" t="s">
        <v>1318</v>
      </c>
      <c r="E160" s="28" t="s">
        <v>520</v>
      </c>
      <c r="F160" s="85">
        <v>450000</v>
      </c>
      <c r="G160" s="29">
        <v>23.99</v>
      </c>
      <c r="H160" s="29" t="s">
        <v>867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45014</v>
      </c>
      <c r="B161" s="29" t="s">
        <v>1319</v>
      </c>
      <c r="C161" s="28" t="s">
        <v>1320</v>
      </c>
      <c r="D161" s="28" t="s">
        <v>1321</v>
      </c>
      <c r="E161" s="28" t="s">
        <v>520</v>
      </c>
      <c r="F161" s="85">
        <v>10950139</v>
      </c>
      <c r="G161" s="29">
        <v>14.47</v>
      </c>
      <c r="H161" s="29" t="s">
        <v>867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45014</v>
      </c>
      <c r="B162" s="29" t="s">
        <v>1322</v>
      </c>
      <c r="C162" s="28" t="s">
        <v>1323</v>
      </c>
      <c r="D162" s="28" t="s">
        <v>1324</v>
      </c>
      <c r="E162" s="28" t="s">
        <v>520</v>
      </c>
      <c r="F162" s="85">
        <v>4100000</v>
      </c>
      <c r="G162" s="29">
        <v>17</v>
      </c>
      <c r="H162" s="29" t="s">
        <v>867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45014</v>
      </c>
      <c r="B163" s="29" t="s">
        <v>1139</v>
      </c>
      <c r="C163" s="28" t="s">
        <v>1140</v>
      </c>
      <c r="D163" s="28" t="s">
        <v>1325</v>
      </c>
      <c r="E163" s="28" t="s">
        <v>520</v>
      </c>
      <c r="F163" s="85">
        <v>971750</v>
      </c>
      <c r="G163" s="29">
        <v>10.81</v>
      </c>
      <c r="H163" s="29" t="s">
        <v>867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45014</v>
      </c>
      <c r="B164" s="29" t="s">
        <v>1326</v>
      </c>
      <c r="C164" s="28" t="s">
        <v>1327</v>
      </c>
      <c r="D164" s="28" t="s">
        <v>1328</v>
      </c>
      <c r="E164" s="28" t="s">
        <v>520</v>
      </c>
      <c r="F164" s="85">
        <v>583266</v>
      </c>
      <c r="G164" s="29">
        <v>64.44</v>
      </c>
      <c r="H164" s="29" t="s">
        <v>867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45014</v>
      </c>
      <c r="B165" s="29" t="s">
        <v>1329</v>
      </c>
      <c r="C165" s="28" t="s">
        <v>1330</v>
      </c>
      <c r="D165" s="28" t="s">
        <v>1331</v>
      </c>
      <c r="E165" s="28" t="s">
        <v>520</v>
      </c>
      <c r="F165" s="85">
        <v>500000</v>
      </c>
      <c r="G165" s="29">
        <v>44.3</v>
      </c>
      <c r="H165" s="29" t="s">
        <v>867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45014</v>
      </c>
      <c r="B166" s="29" t="s">
        <v>1332</v>
      </c>
      <c r="C166" s="28" t="s">
        <v>1333</v>
      </c>
      <c r="D166" s="28" t="s">
        <v>1334</v>
      </c>
      <c r="E166" s="28" t="s">
        <v>520</v>
      </c>
      <c r="F166" s="85">
        <v>450000</v>
      </c>
      <c r="G166" s="29">
        <v>99.96</v>
      </c>
      <c r="H166" s="29" t="s">
        <v>867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45014</v>
      </c>
      <c r="B167" s="29" t="s">
        <v>1335</v>
      </c>
      <c r="C167" s="28" t="s">
        <v>1336</v>
      </c>
      <c r="D167" s="28" t="s">
        <v>1193</v>
      </c>
      <c r="E167" s="28" t="s">
        <v>520</v>
      </c>
      <c r="F167" s="85">
        <v>2222</v>
      </c>
      <c r="G167" s="29">
        <v>192.26</v>
      </c>
      <c r="H167" s="29" t="s">
        <v>867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45014</v>
      </c>
      <c r="B168" s="29" t="s">
        <v>1335</v>
      </c>
      <c r="C168" s="28" t="s">
        <v>1336</v>
      </c>
      <c r="D168" s="28" t="s">
        <v>1337</v>
      </c>
      <c r="E168" s="28" t="s">
        <v>520</v>
      </c>
      <c r="F168" s="85">
        <v>106373</v>
      </c>
      <c r="G168" s="29">
        <v>190.48</v>
      </c>
      <c r="H168" s="29" t="s">
        <v>867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45014</v>
      </c>
      <c r="B169" s="29" t="s">
        <v>1335</v>
      </c>
      <c r="C169" s="28" t="s">
        <v>1336</v>
      </c>
      <c r="D169" s="28" t="s">
        <v>1338</v>
      </c>
      <c r="E169" s="28" t="s">
        <v>520</v>
      </c>
      <c r="F169" s="85">
        <v>75000</v>
      </c>
      <c r="G169" s="29">
        <v>190.83</v>
      </c>
      <c r="H169" s="29" t="s">
        <v>867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45014</v>
      </c>
      <c r="B170" s="29" t="s">
        <v>1283</v>
      </c>
      <c r="C170" s="28" t="s">
        <v>1284</v>
      </c>
      <c r="D170" s="28" t="s">
        <v>1072</v>
      </c>
      <c r="E170" s="28" t="s">
        <v>521</v>
      </c>
      <c r="F170" s="85">
        <v>102218</v>
      </c>
      <c r="G170" s="29">
        <v>43.21</v>
      </c>
      <c r="H170" s="29" t="s">
        <v>867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45014</v>
      </c>
      <c r="B171" s="29" t="s">
        <v>1127</v>
      </c>
      <c r="C171" s="28" t="s">
        <v>1128</v>
      </c>
      <c r="D171" s="28" t="s">
        <v>1129</v>
      </c>
      <c r="E171" s="28" t="s">
        <v>521</v>
      </c>
      <c r="F171" s="85">
        <v>348800</v>
      </c>
      <c r="G171" s="29">
        <v>85.85</v>
      </c>
      <c r="H171" s="29" t="s">
        <v>867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45014</v>
      </c>
      <c r="B172" s="29" t="s">
        <v>1130</v>
      </c>
      <c r="C172" s="28" t="s">
        <v>1131</v>
      </c>
      <c r="D172" s="28" t="s">
        <v>1090</v>
      </c>
      <c r="E172" s="28" t="s">
        <v>521</v>
      </c>
      <c r="F172" s="85">
        <v>70400</v>
      </c>
      <c r="G172" s="29">
        <v>56.12</v>
      </c>
      <c r="H172" s="29" t="s">
        <v>867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45014</v>
      </c>
      <c r="B173" s="29" t="s">
        <v>810</v>
      </c>
      <c r="C173" s="28" t="s">
        <v>1132</v>
      </c>
      <c r="D173" s="28" t="s">
        <v>1339</v>
      </c>
      <c r="E173" s="28" t="s">
        <v>521</v>
      </c>
      <c r="F173" s="85">
        <v>18914309</v>
      </c>
      <c r="G173" s="29">
        <v>13.88</v>
      </c>
      <c r="H173" s="29" t="s">
        <v>867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45014</v>
      </c>
      <c r="B174" s="29" t="s">
        <v>1287</v>
      </c>
      <c r="C174" s="28" t="s">
        <v>1288</v>
      </c>
      <c r="D174" s="28" t="s">
        <v>1340</v>
      </c>
      <c r="E174" s="28" t="s">
        <v>521</v>
      </c>
      <c r="F174" s="85">
        <v>16000</v>
      </c>
      <c r="G174" s="29">
        <v>140.4</v>
      </c>
      <c r="H174" s="29" t="s">
        <v>867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45014</v>
      </c>
      <c r="B175" s="29" t="s">
        <v>1290</v>
      </c>
      <c r="C175" s="28" t="s">
        <v>1291</v>
      </c>
      <c r="D175" s="28" t="s">
        <v>1341</v>
      </c>
      <c r="E175" s="28" t="s">
        <v>521</v>
      </c>
      <c r="F175" s="85">
        <v>116000</v>
      </c>
      <c r="G175" s="29">
        <v>240.45</v>
      </c>
      <c r="H175" s="29" t="s">
        <v>867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45014</v>
      </c>
      <c r="B176" s="29" t="s">
        <v>1290</v>
      </c>
      <c r="C176" s="28" t="s">
        <v>1291</v>
      </c>
      <c r="D176" s="28" t="s">
        <v>1292</v>
      </c>
      <c r="E176" s="28" t="s">
        <v>521</v>
      </c>
      <c r="F176" s="85">
        <v>77</v>
      </c>
      <c r="G176" s="29">
        <v>242.11</v>
      </c>
      <c r="H176" s="29" t="s">
        <v>867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45014</v>
      </c>
      <c r="B177" s="29" t="s">
        <v>1293</v>
      </c>
      <c r="C177" s="28" t="s">
        <v>1294</v>
      </c>
      <c r="D177" s="28" t="s">
        <v>1342</v>
      </c>
      <c r="E177" s="28" t="s">
        <v>521</v>
      </c>
      <c r="F177" s="85">
        <v>1500000</v>
      </c>
      <c r="G177" s="29">
        <v>94.9</v>
      </c>
      <c r="H177" s="29" t="s">
        <v>867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45014</v>
      </c>
      <c r="B178" s="29" t="s">
        <v>1296</v>
      </c>
      <c r="C178" s="28" t="s">
        <v>1297</v>
      </c>
      <c r="D178" s="28" t="s">
        <v>1343</v>
      </c>
      <c r="E178" s="28" t="s">
        <v>521</v>
      </c>
      <c r="F178" s="85">
        <v>32000</v>
      </c>
      <c r="G178" s="29">
        <v>17.2</v>
      </c>
      <c r="H178" s="29" t="s">
        <v>867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45014</v>
      </c>
      <c r="B179" s="29" t="s">
        <v>1344</v>
      </c>
      <c r="C179" s="28" t="s">
        <v>1345</v>
      </c>
      <c r="D179" s="28" t="s">
        <v>1346</v>
      </c>
      <c r="E179" s="28" t="s">
        <v>521</v>
      </c>
      <c r="F179" s="85">
        <v>166400</v>
      </c>
      <c r="G179" s="29">
        <v>101.39</v>
      </c>
      <c r="H179" s="29" t="s">
        <v>867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45014</v>
      </c>
      <c r="B180" s="29" t="s">
        <v>1134</v>
      </c>
      <c r="C180" s="28" t="s">
        <v>1135</v>
      </c>
      <c r="D180" s="28" t="s">
        <v>1072</v>
      </c>
      <c r="E180" s="28" t="s">
        <v>521</v>
      </c>
      <c r="F180" s="85">
        <v>156000</v>
      </c>
      <c r="G180" s="29">
        <v>23.02</v>
      </c>
      <c r="H180" s="29" t="s">
        <v>867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45014</v>
      </c>
      <c r="B181" s="29" t="s">
        <v>1136</v>
      </c>
      <c r="C181" s="28" t="s">
        <v>1137</v>
      </c>
      <c r="D181" s="28" t="s">
        <v>1259</v>
      </c>
      <c r="E181" s="28" t="s">
        <v>521</v>
      </c>
      <c r="F181" s="85">
        <v>54000</v>
      </c>
      <c r="G181" s="29">
        <v>45.86</v>
      </c>
      <c r="H181" s="29" t="s">
        <v>867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45014</v>
      </c>
      <c r="B182" s="29" t="s">
        <v>1223</v>
      </c>
      <c r="C182" s="28" t="s">
        <v>1302</v>
      </c>
      <c r="D182" s="28" t="s">
        <v>1224</v>
      </c>
      <c r="E182" s="28" t="s">
        <v>521</v>
      </c>
      <c r="F182" s="85">
        <v>150000</v>
      </c>
      <c r="G182" s="29">
        <v>202.07</v>
      </c>
      <c r="H182" s="29" t="s">
        <v>867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45014</v>
      </c>
      <c r="B183" s="29" t="s">
        <v>1304</v>
      </c>
      <c r="C183" s="28" t="s">
        <v>1305</v>
      </c>
      <c r="D183" s="28" t="s">
        <v>1347</v>
      </c>
      <c r="E183" s="28" t="s">
        <v>521</v>
      </c>
      <c r="F183" s="85">
        <v>94000</v>
      </c>
      <c r="G183" s="29">
        <v>1450</v>
      </c>
      <c r="H183" s="29" t="s">
        <v>867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45014</v>
      </c>
      <c r="B184" s="29" t="s">
        <v>1307</v>
      </c>
      <c r="C184" s="28" t="s">
        <v>1308</v>
      </c>
      <c r="D184" s="28" t="s">
        <v>1348</v>
      </c>
      <c r="E184" s="28" t="s">
        <v>521</v>
      </c>
      <c r="F184" s="85">
        <v>160000</v>
      </c>
      <c r="G184" s="29">
        <v>30.55</v>
      </c>
      <c r="H184" s="29" t="s">
        <v>867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45014</v>
      </c>
      <c r="B185" s="29" t="s">
        <v>1307</v>
      </c>
      <c r="C185" s="28" t="s">
        <v>1308</v>
      </c>
      <c r="D185" s="28" t="s">
        <v>1138</v>
      </c>
      <c r="E185" s="28" t="s">
        <v>521</v>
      </c>
      <c r="F185" s="85">
        <v>112000</v>
      </c>
      <c r="G185" s="29">
        <v>32.450000000000003</v>
      </c>
      <c r="H185" s="29" t="s">
        <v>867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45014</v>
      </c>
      <c r="B186" s="29" t="s">
        <v>444</v>
      </c>
      <c r="C186" s="28" t="s">
        <v>1309</v>
      </c>
      <c r="D186" s="28" t="s">
        <v>1349</v>
      </c>
      <c r="E186" s="28" t="s">
        <v>521</v>
      </c>
      <c r="F186" s="85">
        <v>2846013</v>
      </c>
      <c r="G186" s="29">
        <v>385</v>
      </c>
      <c r="H186" s="29" t="s">
        <v>867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45014</v>
      </c>
      <c r="B187" s="29" t="s">
        <v>444</v>
      </c>
      <c r="C187" s="28" t="s">
        <v>1309</v>
      </c>
      <c r="D187" s="28" t="s">
        <v>1350</v>
      </c>
      <c r="E187" s="28" t="s">
        <v>521</v>
      </c>
      <c r="F187" s="85">
        <v>1136091</v>
      </c>
      <c r="G187" s="29">
        <v>383.79</v>
      </c>
      <c r="H187" s="29" t="s">
        <v>867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45014</v>
      </c>
      <c r="B188" s="29" t="s">
        <v>444</v>
      </c>
      <c r="C188" s="28" t="s">
        <v>1309</v>
      </c>
      <c r="D188" s="28" t="s">
        <v>1351</v>
      </c>
      <c r="E188" s="28" t="s">
        <v>521</v>
      </c>
      <c r="F188" s="85">
        <v>1349257</v>
      </c>
      <c r="G188" s="29">
        <v>385</v>
      </c>
      <c r="H188" s="29" t="s">
        <v>867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45014</v>
      </c>
      <c r="B189" s="29" t="s">
        <v>1311</v>
      </c>
      <c r="C189" s="28" t="s">
        <v>1312</v>
      </c>
      <c r="D189" s="28" t="s">
        <v>1044</v>
      </c>
      <c r="E189" s="28" t="s">
        <v>521</v>
      </c>
      <c r="F189" s="85">
        <v>197002</v>
      </c>
      <c r="G189" s="29">
        <v>267.64</v>
      </c>
      <c r="H189" s="29" t="s">
        <v>867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45014</v>
      </c>
      <c r="B190" s="29" t="s">
        <v>1311</v>
      </c>
      <c r="C190" s="28" t="s">
        <v>1312</v>
      </c>
      <c r="D190" s="28" t="s">
        <v>1352</v>
      </c>
      <c r="E190" s="28" t="s">
        <v>521</v>
      </c>
      <c r="F190" s="85">
        <v>397200</v>
      </c>
      <c r="G190" s="29">
        <v>251.38</v>
      </c>
      <c r="H190" s="29" t="s">
        <v>867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45014</v>
      </c>
      <c r="B191" s="29" t="s">
        <v>1094</v>
      </c>
      <c r="C191" s="28" t="s">
        <v>1095</v>
      </c>
      <c r="D191" s="28" t="s">
        <v>1317</v>
      </c>
      <c r="E191" s="28" t="s">
        <v>521</v>
      </c>
      <c r="F191" s="85">
        <v>341847</v>
      </c>
      <c r="G191" s="29">
        <v>23.34</v>
      </c>
      <c r="H191" s="29" t="s">
        <v>867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45014</v>
      </c>
      <c r="B192" s="29" t="s">
        <v>1319</v>
      </c>
      <c r="C192" s="28" t="s">
        <v>1320</v>
      </c>
      <c r="D192" s="28" t="s">
        <v>1321</v>
      </c>
      <c r="E192" s="28" t="s">
        <v>521</v>
      </c>
      <c r="F192" s="85">
        <v>10987219</v>
      </c>
      <c r="G192" s="29">
        <v>14.44</v>
      </c>
      <c r="H192" s="29" t="s">
        <v>867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>
        <v>45014</v>
      </c>
      <c r="B193" s="29" t="s">
        <v>1353</v>
      </c>
      <c r="C193" s="28" t="s">
        <v>1354</v>
      </c>
      <c r="D193" s="28" t="s">
        <v>1355</v>
      </c>
      <c r="E193" s="28" t="s">
        <v>521</v>
      </c>
      <c r="F193" s="85">
        <v>128000</v>
      </c>
      <c r="G193" s="29">
        <v>39.049999999999997</v>
      </c>
      <c r="H193" s="29" t="s">
        <v>867</v>
      </c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>
        <v>45014</v>
      </c>
      <c r="B194" s="29" t="s">
        <v>1139</v>
      </c>
      <c r="C194" s="28" t="s">
        <v>1140</v>
      </c>
      <c r="D194" s="28" t="s">
        <v>1141</v>
      </c>
      <c r="E194" s="28" t="s">
        <v>521</v>
      </c>
      <c r="F194" s="85">
        <v>800000</v>
      </c>
      <c r="G194" s="29">
        <v>10.8</v>
      </c>
      <c r="H194" s="29" t="s">
        <v>867</v>
      </c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>
        <v>45014</v>
      </c>
      <c r="B195" s="29" t="s">
        <v>1139</v>
      </c>
      <c r="C195" s="28" t="s">
        <v>1140</v>
      </c>
      <c r="D195" s="28" t="s">
        <v>1325</v>
      </c>
      <c r="E195" s="28" t="s">
        <v>521</v>
      </c>
      <c r="F195" s="85">
        <v>961464</v>
      </c>
      <c r="G195" s="29">
        <v>11.2</v>
      </c>
      <c r="H195" s="29" t="s">
        <v>867</v>
      </c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>
        <v>45014</v>
      </c>
      <c r="B196" s="29" t="s">
        <v>1326</v>
      </c>
      <c r="C196" s="28" t="s">
        <v>1327</v>
      </c>
      <c r="D196" s="28" t="s">
        <v>1328</v>
      </c>
      <c r="E196" s="28" t="s">
        <v>521</v>
      </c>
      <c r="F196" s="85">
        <v>433266</v>
      </c>
      <c r="G196" s="29">
        <v>65.03</v>
      </c>
      <c r="H196" s="29" t="s">
        <v>867</v>
      </c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>
        <v>45014</v>
      </c>
      <c r="B197" s="29" t="s">
        <v>1332</v>
      </c>
      <c r="C197" s="28" t="s">
        <v>1333</v>
      </c>
      <c r="D197" s="28" t="s">
        <v>1356</v>
      </c>
      <c r="E197" s="28" t="s">
        <v>521</v>
      </c>
      <c r="F197" s="85">
        <v>427200</v>
      </c>
      <c r="G197" s="29">
        <v>100</v>
      </c>
      <c r="H197" s="29" t="s">
        <v>867</v>
      </c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>
        <v>45014</v>
      </c>
      <c r="B198" s="29" t="s">
        <v>1335</v>
      </c>
      <c r="C198" s="28" t="s">
        <v>1336</v>
      </c>
      <c r="D198" s="28" t="s">
        <v>1193</v>
      </c>
      <c r="E198" s="28" t="s">
        <v>521</v>
      </c>
      <c r="F198" s="85">
        <v>129804</v>
      </c>
      <c r="G198" s="29">
        <v>189.6</v>
      </c>
      <c r="H198" s="29" t="s">
        <v>867</v>
      </c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>
        <v>45014</v>
      </c>
      <c r="B199" s="29" t="s">
        <v>1335</v>
      </c>
      <c r="C199" s="28" t="s">
        <v>1336</v>
      </c>
      <c r="D199" s="28" t="s">
        <v>1338</v>
      </c>
      <c r="E199" s="28" t="s">
        <v>521</v>
      </c>
      <c r="F199" s="85">
        <v>75000</v>
      </c>
      <c r="G199" s="29">
        <v>190.66</v>
      </c>
      <c r="H199" s="29" t="s">
        <v>867</v>
      </c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>
        <v>45014</v>
      </c>
      <c r="B200" s="29" t="s">
        <v>1357</v>
      </c>
      <c r="C200" s="28" t="s">
        <v>1358</v>
      </c>
      <c r="D200" s="28" t="s">
        <v>1074</v>
      </c>
      <c r="E200" s="28" t="s">
        <v>521</v>
      </c>
      <c r="F200" s="85">
        <v>151200</v>
      </c>
      <c r="G200" s="29">
        <v>77.23</v>
      </c>
      <c r="H200" s="29" t="s">
        <v>867</v>
      </c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18"/>
  <sheetViews>
    <sheetView topLeftCell="A4" zoomScale="85" zoomScaleNormal="85" workbookViewId="0">
      <selection activeCell="K65" sqref="K6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45016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0">
        <v>1</v>
      </c>
      <c r="B10" s="309">
        <v>44896</v>
      </c>
      <c r="C10" s="323"/>
      <c r="D10" s="324" t="s">
        <v>197</v>
      </c>
      <c r="E10" s="325" t="s">
        <v>870</v>
      </c>
      <c r="F10" s="300">
        <v>3380</v>
      </c>
      <c r="G10" s="300">
        <v>3140</v>
      </c>
      <c r="H10" s="300">
        <f>(3565+3140)/2</f>
        <v>3352.5</v>
      </c>
      <c r="I10" s="326" t="s">
        <v>862</v>
      </c>
      <c r="J10" s="308" t="s">
        <v>1034</v>
      </c>
      <c r="K10" s="308">
        <f t="shared" ref="K10" si="0">H10-F10</f>
        <v>-27.5</v>
      </c>
      <c r="L10" s="327">
        <f t="shared" ref="L10" si="1">(F10*-0.7)/100</f>
        <v>-23.66</v>
      </c>
      <c r="M10" s="328">
        <f t="shared" ref="M10" si="2">(K10+L10)/F10</f>
        <v>-1.5136094674556212E-2</v>
      </c>
      <c r="N10" s="308" t="s">
        <v>547</v>
      </c>
      <c r="O10" s="329">
        <v>45005</v>
      </c>
      <c r="P10" s="327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537</v>
      </c>
      <c r="F11" s="245" t="s">
        <v>868</v>
      </c>
      <c r="G11" s="245">
        <v>735</v>
      </c>
      <c r="H11" s="245"/>
      <c r="I11" s="253" t="s">
        <v>869</v>
      </c>
      <c r="J11" s="246" t="s">
        <v>538</v>
      </c>
      <c r="K11" s="246"/>
      <c r="L11" s="247"/>
      <c r="M11" s="248"/>
      <c r="N11" s="246"/>
      <c r="O11" s="249"/>
      <c r="P11" s="247">
        <f>VLOOKUP(D11,'MidCap Intra'!B11:C511,2,0)</f>
        <v>743.6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42">
        <v>3</v>
      </c>
      <c r="B12" s="322">
        <v>44950</v>
      </c>
      <c r="C12" s="343"/>
      <c r="D12" s="344" t="s">
        <v>762</v>
      </c>
      <c r="E12" s="345" t="s">
        <v>537</v>
      </c>
      <c r="F12" s="342">
        <v>1435</v>
      </c>
      <c r="G12" s="342">
        <v>1340</v>
      </c>
      <c r="H12" s="342">
        <f>(1512.5+1324.5)/2</f>
        <v>1418.5</v>
      </c>
      <c r="I12" s="346" t="s">
        <v>872</v>
      </c>
      <c r="J12" s="308" t="s">
        <v>1050</v>
      </c>
      <c r="K12" s="308">
        <f t="shared" ref="K12" si="3">H12-F12</f>
        <v>-16.5</v>
      </c>
      <c r="L12" s="327">
        <f t="shared" ref="L12" si="4">(F12*-0.7)/100</f>
        <v>-10.044999999999998</v>
      </c>
      <c r="M12" s="328">
        <f t="shared" ref="M12" si="5">(K12+L12)/F12</f>
        <v>-1.8498257839721251E-2</v>
      </c>
      <c r="N12" s="308" t="s">
        <v>547</v>
      </c>
      <c r="O12" s="329">
        <v>45007</v>
      </c>
      <c r="P12" s="327"/>
      <c r="Q12" s="197"/>
      <c r="R12" s="197" t="s">
        <v>799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565</v>
      </c>
      <c r="F13" s="245" t="s">
        <v>874</v>
      </c>
      <c r="G13" s="245">
        <v>790</v>
      </c>
      <c r="H13" s="245"/>
      <c r="I13" s="253" t="s">
        <v>875</v>
      </c>
      <c r="J13" s="246" t="s">
        <v>538</v>
      </c>
      <c r="K13" s="246"/>
      <c r="L13" s="247"/>
      <c r="M13" s="248"/>
      <c r="N13" s="246"/>
      <c r="O13" s="249"/>
      <c r="P13" s="247">
        <f>VLOOKUP(D13,'MidCap Intra'!B13:C513,2,0)</f>
        <v>842.6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2">
        <v>5</v>
      </c>
      <c r="B14" s="322">
        <v>44963</v>
      </c>
      <c r="C14" s="343"/>
      <c r="D14" s="344" t="s">
        <v>139</v>
      </c>
      <c r="E14" s="345" t="s">
        <v>565</v>
      </c>
      <c r="F14" s="342">
        <v>706.25</v>
      </c>
      <c r="G14" s="342">
        <v>660</v>
      </c>
      <c r="H14" s="342">
        <v>660</v>
      </c>
      <c r="I14" s="346" t="s">
        <v>877</v>
      </c>
      <c r="J14" s="308" t="s">
        <v>1075</v>
      </c>
      <c r="K14" s="308">
        <f t="shared" ref="K14" si="6">H14-F14</f>
        <v>-46.25</v>
      </c>
      <c r="L14" s="327">
        <f t="shared" ref="L14" si="7">(F14*-0.7)/100</f>
        <v>-4.9437499999999996</v>
      </c>
      <c r="M14" s="328">
        <f t="shared" ref="M14" si="8">(K14+L14)/F14</f>
        <v>-7.2486725663716819E-2</v>
      </c>
      <c r="N14" s="308" t="s">
        <v>547</v>
      </c>
      <c r="O14" s="329">
        <v>45012</v>
      </c>
      <c r="P14" s="347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12">
        <v>6</v>
      </c>
      <c r="B15" s="292">
        <v>44973</v>
      </c>
      <c r="C15" s="313"/>
      <c r="D15" s="314" t="s">
        <v>174</v>
      </c>
      <c r="E15" s="315" t="s">
        <v>565</v>
      </c>
      <c r="F15" s="312">
        <v>2280</v>
      </c>
      <c r="G15" s="312">
        <v>2170</v>
      </c>
      <c r="H15" s="312">
        <v>2395</v>
      </c>
      <c r="I15" s="316" t="s">
        <v>879</v>
      </c>
      <c r="J15" s="275" t="s">
        <v>1045</v>
      </c>
      <c r="K15" s="275">
        <f t="shared" ref="K15" si="9">H15-F15</f>
        <v>115</v>
      </c>
      <c r="L15" s="297">
        <f t="shared" ref="L15" si="10">(F15*-0.7)/100</f>
        <v>-15.96</v>
      </c>
      <c r="M15" s="298">
        <f t="shared" ref="M15" si="11">(K15+L15)/F15</f>
        <v>4.3438596491228068E-2</v>
      </c>
      <c r="N15" s="275" t="s">
        <v>535</v>
      </c>
      <c r="O15" s="299">
        <v>45007</v>
      </c>
      <c r="P15" s="317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856</v>
      </c>
      <c r="E16" s="252" t="s">
        <v>565</v>
      </c>
      <c r="F16" s="245">
        <v>462.5</v>
      </c>
      <c r="G16" s="245">
        <v>425</v>
      </c>
      <c r="H16" s="245"/>
      <c r="I16" s="253" t="s">
        <v>880</v>
      </c>
      <c r="J16" s="246" t="s">
        <v>538</v>
      </c>
      <c r="K16" s="246"/>
      <c r="L16" s="247"/>
      <c r="M16" s="248"/>
      <c r="N16" s="246"/>
      <c r="O16" s="249"/>
      <c r="P16" s="247">
        <f>VLOOKUP(D16,'MidCap Intra'!B16:C516,2,0)</f>
        <v>476.1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12">
        <v>8</v>
      </c>
      <c r="B17" s="292">
        <v>44978</v>
      </c>
      <c r="C17" s="313"/>
      <c r="D17" s="314" t="s">
        <v>82</v>
      </c>
      <c r="E17" s="315" t="s">
        <v>565</v>
      </c>
      <c r="F17" s="312">
        <v>284.5</v>
      </c>
      <c r="G17" s="312">
        <v>268</v>
      </c>
      <c r="H17" s="312">
        <v>303.5</v>
      </c>
      <c r="I17" s="316" t="s">
        <v>882</v>
      </c>
      <c r="J17" s="275" t="s">
        <v>918</v>
      </c>
      <c r="K17" s="275">
        <f t="shared" ref="K17" si="12">H17-F17</f>
        <v>19</v>
      </c>
      <c r="L17" s="297">
        <f t="shared" ref="L17" si="13">(F17*-0.7)/100</f>
        <v>-1.9914999999999998</v>
      </c>
      <c r="M17" s="298">
        <f t="shared" ref="M17" si="14">(K17+L17)/F17</f>
        <v>5.9783831282952553E-2</v>
      </c>
      <c r="N17" s="275" t="s">
        <v>535</v>
      </c>
      <c r="O17" s="299">
        <v>44988</v>
      </c>
      <c r="P17" s="317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42">
        <v>9</v>
      </c>
      <c r="B18" s="322">
        <v>44978</v>
      </c>
      <c r="C18" s="343"/>
      <c r="D18" s="344" t="s">
        <v>883</v>
      </c>
      <c r="E18" s="345" t="s">
        <v>565</v>
      </c>
      <c r="F18" s="342">
        <f>(865+899)/2</f>
        <v>882</v>
      </c>
      <c r="G18" s="342">
        <v>830</v>
      </c>
      <c r="H18" s="342">
        <v>830</v>
      </c>
      <c r="I18" s="346" t="s">
        <v>884</v>
      </c>
      <c r="J18" s="308" t="s">
        <v>991</v>
      </c>
      <c r="K18" s="308">
        <f t="shared" ref="K18" si="15">H18-F18</f>
        <v>-52</v>
      </c>
      <c r="L18" s="327">
        <f t="shared" ref="L18" si="16">(F18*-0.7)/100</f>
        <v>-6.1739999999999995</v>
      </c>
      <c r="M18" s="328">
        <f t="shared" ref="M18" si="17">(K18+L18)/F18</f>
        <v>-6.5956916099773236E-2</v>
      </c>
      <c r="N18" s="308" t="s">
        <v>547</v>
      </c>
      <c r="O18" s="329">
        <v>45000</v>
      </c>
      <c r="P18" s="347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565</v>
      </c>
      <c r="F19" s="245" t="s">
        <v>891</v>
      </c>
      <c r="G19" s="245">
        <v>2890</v>
      </c>
      <c r="H19" s="245"/>
      <c r="I19" s="253" t="s">
        <v>871</v>
      </c>
      <c r="J19" s="246" t="s">
        <v>538</v>
      </c>
      <c r="K19" s="246"/>
      <c r="L19" s="247"/>
      <c r="M19" s="248"/>
      <c r="N19" s="246"/>
      <c r="O19" s="249"/>
      <c r="P19" s="247">
        <f>VLOOKUP(D19,'MidCap Intra'!B19:C519,2,0)</f>
        <v>2937.9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12">
        <v>11</v>
      </c>
      <c r="B20" s="292">
        <v>44984</v>
      </c>
      <c r="C20" s="313"/>
      <c r="D20" s="314" t="s">
        <v>186</v>
      </c>
      <c r="E20" s="315" t="s">
        <v>565</v>
      </c>
      <c r="F20" s="312">
        <v>522.5</v>
      </c>
      <c r="G20" s="312">
        <v>478</v>
      </c>
      <c r="H20" s="312">
        <v>554</v>
      </c>
      <c r="I20" s="316" t="s">
        <v>876</v>
      </c>
      <c r="J20" s="275" t="s">
        <v>925</v>
      </c>
      <c r="K20" s="275">
        <f t="shared" ref="K20" si="18">H20-F20</f>
        <v>31.5</v>
      </c>
      <c r="L20" s="297">
        <f t="shared" ref="L20" si="19">(F20*-0.7)/100</f>
        <v>-3.6575000000000002</v>
      </c>
      <c r="M20" s="298">
        <f t="shared" ref="M20" si="20">(K20+L20)/F20</f>
        <v>5.3287081339712918E-2</v>
      </c>
      <c r="N20" s="275" t="s">
        <v>535</v>
      </c>
      <c r="O20" s="299">
        <v>44988</v>
      </c>
      <c r="P20" s="317"/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358">
        <v>12</v>
      </c>
      <c r="B21" s="359">
        <v>44986</v>
      </c>
      <c r="C21" s="360"/>
      <c r="D21" s="361" t="s">
        <v>453</v>
      </c>
      <c r="E21" s="362" t="s">
        <v>565</v>
      </c>
      <c r="F21" s="358">
        <v>167.25</v>
      </c>
      <c r="G21" s="358">
        <v>158</v>
      </c>
      <c r="H21" s="358">
        <v>174</v>
      </c>
      <c r="I21" s="363" t="s">
        <v>890</v>
      </c>
      <c r="J21" s="364" t="s">
        <v>1067</v>
      </c>
      <c r="K21" s="364">
        <f t="shared" ref="K21" si="21">H21-F21</f>
        <v>6.75</v>
      </c>
      <c r="L21" s="365">
        <f t="shared" ref="L21" si="22">(F21*-0.7)/100</f>
        <v>-1.17075</v>
      </c>
      <c r="M21" s="366">
        <f t="shared" ref="M21" si="23">(K21+L21)/F21</f>
        <v>3.3358744394618833E-2</v>
      </c>
      <c r="N21" s="367" t="s">
        <v>535</v>
      </c>
      <c r="O21" s="368">
        <v>45009</v>
      </c>
      <c r="P21" s="369">
        <f>VLOOKUP(D21,'MidCap Intra'!B21:C521,2,0)</f>
        <v>169.25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271</v>
      </c>
      <c r="E22" s="252" t="s">
        <v>565</v>
      </c>
      <c r="F22" s="245" t="s">
        <v>981</v>
      </c>
      <c r="G22" s="245">
        <v>5340</v>
      </c>
      <c r="H22" s="245"/>
      <c r="I22" s="253" t="s">
        <v>982</v>
      </c>
      <c r="J22" s="246" t="s">
        <v>538</v>
      </c>
      <c r="K22" s="246"/>
      <c r="L22" s="247"/>
      <c r="M22" s="248"/>
      <c r="N22" s="246"/>
      <c r="O22" s="249"/>
      <c r="P22" s="247">
        <f>VLOOKUP(D22,'MidCap Intra'!B22:C522,2,0)</f>
        <v>5613.65</v>
      </c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42">
        <v>14</v>
      </c>
      <c r="B23" s="322">
        <v>44999</v>
      </c>
      <c r="C23" s="343"/>
      <c r="D23" s="344" t="s">
        <v>87</v>
      </c>
      <c r="E23" s="345" t="s">
        <v>565</v>
      </c>
      <c r="F23" s="342">
        <f>7715/2</f>
        <v>3857.5</v>
      </c>
      <c r="G23" s="342">
        <v>3680</v>
      </c>
      <c r="H23" s="342">
        <v>3660</v>
      </c>
      <c r="I23" s="346" t="s">
        <v>983</v>
      </c>
      <c r="J23" s="308" t="s">
        <v>1096</v>
      </c>
      <c r="K23" s="308">
        <f t="shared" ref="K23" si="24">H23-F23</f>
        <v>-197.5</v>
      </c>
      <c r="L23" s="327">
        <f t="shared" ref="L23" si="25">(F23*-0.7)/100</f>
        <v>-27.002500000000001</v>
      </c>
      <c r="M23" s="328">
        <f t="shared" ref="M23" si="26">(K23+L23)/F23</f>
        <v>-5.8198963058976018E-2</v>
      </c>
      <c r="N23" s="308" t="s">
        <v>547</v>
      </c>
      <c r="O23" s="329">
        <v>45012</v>
      </c>
      <c r="P23" s="347"/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45001</v>
      </c>
      <c r="C24" s="250"/>
      <c r="D24" s="251" t="s">
        <v>82</v>
      </c>
      <c r="E24" s="252" t="s">
        <v>565</v>
      </c>
      <c r="F24" s="245" t="s">
        <v>1009</v>
      </c>
      <c r="G24" s="245">
        <v>255</v>
      </c>
      <c r="H24" s="245"/>
      <c r="I24" s="253" t="s">
        <v>766</v>
      </c>
      <c r="J24" s="246" t="s">
        <v>538</v>
      </c>
      <c r="K24" s="246"/>
      <c r="L24" s="247"/>
      <c r="M24" s="248"/>
      <c r="N24" s="246"/>
      <c r="O24" s="249"/>
      <c r="P24" s="247">
        <f>VLOOKUP(D24,'MidCap Intra'!B24:C524,2,0)</f>
        <v>281.05</v>
      </c>
      <c r="Q24" s="197"/>
      <c r="R24" s="197" t="s">
        <v>799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>
        <v>16</v>
      </c>
      <c r="B25" s="244">
        <v>45013</v>
      </c>
      <c r="C25" s="250"/>
      <c r="D25" s="251" t="s">
        <v>362</v>
      </c>
      <c r="E25" s="252" t="s">
        <v>565</v>
      </c>
      <c r="F25" s="245" t="s">
        <v>1104</v>
      </c>
      <c r="G25" s="245">
        <v>2690</v>
      </c>
      <c r="H25" s="245"/>
      <c r="I25" s="253" t="s">
        <v>1105</v>
      </c>
      <c r="J25" s="246" t="s">
        <v>538</v>
      </c>
      <c r="K25" s="246"/>
      <c r="L25" s="247"/>
      <c r="M25" s="248"/>
      <c r="N25" s="246"/>
      <c r="O25" s="249"/>
      <c r="P25" s="247">
        <f>VLOOKUP(D25,'MidCap Intra'!B25:C525,2,0)</f>
        <v>3017.55</v>
      </c>
      <c r="Q25" s="197"/>
      <c r="R25" s="197" t="s">
        <v>536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>
        <v>17</v>
      </c>
      <c r="B26" s="244">
        <v>45013</v>
      </c>
      <c r="C26" s="250"/>
      <c r="D26" s="251" t="s">
        <v>71</v>
      </c>
      <c r="E26" s="252" t="s">
        <v>565</v>
      </c>
      <c r="F26" s="245" t="s">
        <v>1106</v>
      </c>
      <c r="G26" s="245">
        <v>83</v>
      </c>
      <c r="H26" s="245"/>
      <c r="I26" s="253" t="s">
        <v>1107</v>
      </c>
      <c r="J26" s="246" t="s">
        <v>538</v>
      </c>
      <c r="K26" s="246"/>
      <c r="L26" s="247"/>
      <c r="M26" s="248"/>
      <c r="N26" s="246"/>
      <c r="O26" s="249"/>
      <c r="P26" s="247">
        <f>VLOOKUP(D26,'MidCap Intra'!B26:C526,2,0)</f>
        <v>91.55</v>
      </c>
      <c r="Q26" s="197"/>
      <c r="R26" s="197" t="s">
        <v>536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/>
      <c r="B27" s="244"/>
      <c r="C27" s="250"/>
      <c r="D27" s="251"/>
      <c r="E27" s="252"/>
      <c r="F27" s="245"/>
      <c r="G27" s="245"/>
      <c r="H27" s="245"/>
      <c r="I27" s="253"/>
      <c r="J27" s="246"/>
      <c r="K27" s="246"/>
      <c r="L27" s="247"/>
      <c r="M27" s="248"/>
      <c r="N27" s="246"/>
      <c r="O27" s="249"/>
      <c r="P27" s="24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539</v>
      </c>
      <c r="B31" s="110"/>
      <c r="C31" s="111"/>
      <c r="E31" s="112"/>
      <c r="F31" s="112"/>
      <c r="G31" s="112"/>
      <c r="H31" s="112"/>
      <c r="I31" s="112"/>
      <c r="J31" s="113"/>
      <c r="K31" s="112"/>
      <c r="L31" s="114"/>
      <c r="M31" s="54"/>
      <c r="N31" s="113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5" t="s">
        <v>540</v>
      </c>
      <c r="B32" s="109"/>
      <c r="C32" s="109"/>
      <c r="D32" s="109"/>
      <c r="E32" s="41"/>
      <c r="F32" s="116" t="s">
        <v>541</v>
      </c>
      <c r="G32" s="6"/>
      <c r="H32" s="6"/>
      <c r="I32" s="6"/>
      <c r="J32" s="117"/>
      <c r="K32" s="118"/>
      <c r="L32" s="118"/>
      <c r="M32" s="119"/>
      <c r="N32" s="1"/>
      <c r="O32" s="120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542</v>
      </c>
      <c r="B33" s="109"/>
      <c r="C33" s="109"/>
      <c r="D33" s="109" t="s">
        <v>789</v>
      </c>
      <c r="E33" s="6"/>
      <c r="F33" s="116" t="s">
        <v>543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1"/>
      <c r="K34" s="118"/>
      <c r="L34" s="118"/>
      <c r="M34" s="6"/>
      <c r="N34" s="122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3" t="s">
        <v>544</v>
      </c>
      <c r="C35" s="123"/>
      <c r="D35" s="123"/>
      <c r="E35" s="123"/>
      <c r="F35" s="124"/>
      <c r="G35" s="6"/>
      <c r="H35" s="6"/>
      <c r="I35" s="125"/>
      <c r="J35" s="126"/>
      <c r="K35" s="127"/>
      <c r="L35" s="126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266" t="s">
        <v>16</v>
      </c>
      <c r="B36" s="266" t="s">
        <v>512</v>
      </c>
      <c r="C36" s="266"/>
      <c r="D36" s="228" t="s">
        <v>523</v>
      </c>
      <c r="E36" s="266" t="s">
        <v>524</v>
      </c>
      <c r="F36" s="266" t="s">
        <v>525</v>
      </c>
      <c r="G36" s="266" t="s">
        <v>545</v>
      </c>
      <c r="H36" s="266" t="s">
        <v>527</v>
      </c>
      <c r="I36" s="266" t="s">
        <v>528</v>
      </c>
      <c r="J36" s="96" t="s">
        <v>529</v>
      </c>
      <c r="K36" s="94" t="s">
        <v>546</v>
      </c>
      <c r="L36" s="129" t="s">
        <v>531</v>
      </c>
      <c r="M36" s="96" t="s">
        <v>532</v>
      </c>
      <c r="N36" s="93" t="s">
        <v>533</v>
      </c>
      <c r="O36" s="228" t="s">
        <v>534</v>
      </c>
      <c r="P36" s="41"/>
      <c r="Q36" s="1"/>
      <c r="R36" s="54"/>
      <c r="S36" s="54"/>
      <c r="T36" s="54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198" customFormat="1" ht="13.5" customHeight="1">
      <c r="A37" s="300">
        <v>1</v>
      </c>
      <c r="B37" s="322">
        <v>44985</v>
      </c>
      <c r="C37" s="323"/>
      <c r="D37" s="324" t="s">
        <v>183</v>
      </c>
      <c r="E37" s="325" t="s">
        <v>537</v>
      </c>
      <c r="F37" s="300">
        <v>2357</v>
      </c>
      <c r="G37" s="300">
        <v>2270</v>
      </c>
      <c r="H37" s="300">
        <v>2270</v>
      </c>
      <c r="I37" s="326" t="s">
        <v>879</v>
      </c>
      <c r="J37" s="308" t="s">
        <v>1015</v>
      </c>
      <c r="K37" s="308">
        <f t="shared" ref="K37" si="27">H37-F37</f>
        <v>-87</v>
      </c>
      <c r="L37" s="327">
        <f t="shared" ref="L37" si="28">(F37*-0.7)/100</f>
        <v>-16.498999999999999</v>
      </c>
      <c r="M37" s="328">
        <f t="shared" ref="M37" si="29">(K37+L37)/F37</f>
        <v>-4.3911327959270254E-2</v>
      </c>
      <c r="N37" s="308" t="s">
        <v>547</v>
      </c>
      <c r="O37" s="329">
        <v>45000</v>
      </c>
      <c r="P37" s="267"/>
      <c r="R37" s="227" t="s">
        <v>536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277">
        <v>2</v>
      </c>
      <c r="B38" s="292">
        <v>44986</v>
      </c>
      <c r="C38" s="293"/>
      <c r="D38" s="294" t="s">
        <v>50</v>
      </c>
      <c r="E38" s="295" t="s">
        <v>537</v>
      </c>
      <c r="F38" s="277">
        <v>561</v>
      </c>
      <c r="G38" s="277">
        <v>545</v>
      </c>
      <c r="H38" s="277">
        <v>576.5</v>
      </c>
      <c r="I38" s="296" t="s">
        <v>900</v>
      </c>
      <c r="J38" s="275" t="s">
        <v>909</v>
      </c>
      <c r="K38" s="275">
        <f t="shared" ref="K38" si="30">H38-F38</f>
        <v>15.5</v>
      </c>
      <c r="L38" s="297">
        <f t="shared" ref="L38" si="31">(F38*-0.7)/100</f>
        <v>-3.927</v>
      </c>
      <c r="M38" s="298">
        <f t="shared" ref="M38" si="32">(K38+L38)/F38</f>
        <v>2.0629233511586454E-2</v>
      </c>
      <c r="N38" s="275" t="s">
        <v>535</v>
      </c>
      <c r="O38" s="299">
        <v>44987</v>
      </c>
      <c r="P38" s="267"/>
      <c r="R38" s="227" t="s">
        <v>536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198" customFormat="1" ht="13.5" customHeight="1">
      <c r="A39" s="277">
        <v>3</v>
      </c>
      <c r="B39" s="292">
        <v>44986</v>
      </c>
      <c r="C39" s="293"/>
      <c r="D39" s="294" t="s">
        <v>500</v>
      </c>
      <c r="E39" s="295" t="s">
        <v>537</v>
      </c>
      <c r="F39" s="277">
        <v>310</v>
      </c>
      <c r="G39" s="277">
        <v>300</v>
      </c>
      <c r="H39" s="277">
        <v>318.5</v>
      </c>
      <c r="I39" s="296" t="s">
        <v>901</v>
      </c>
      <c r="J39" s="275" t="s">
        <v>926</v>
      </c>
      <c r="K39" s="275">
        <f t="shared" ref="K39" si="33">H39-F39</f>
        <v>8.5</v>
      </c>
      <c r="L39" s="297">
        <f t="shared" ref="L39" si="34">(F39*-0.7)/100</f>
        <v>-2.17</v>
      </c>
      <c r="M39" s="298">
        <f t="shared" ref="M39" si="35">(K39+L39)/F39</f>
        <v>2.0419354838709679E-2</v>
      </c>
      <c r="N39" s="275" t="s">
        <v>535</v>
      </c>
      <c r="O39" s="299">
        <v>44991</v>
      </c>
      <c r="P39" s="267"/>
      <c r="R39" s="227" t="s">
        <v>799</v>
      </c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s="198" customFormat="1" ht="13.5" customHeight="1">
      <c r="A40" s="300">
        <v>4</v>
      </c>
      <c r="B40" s="322">
        <v>44986</v>
      </c>
      <c r="C40" s="323"/>
      <c r="D40" s="324" t="s">
        <v>198</v>
      </c>
      <c r="E40" s="325" t="s">
        <v>537</v>
      </c>
      <c r="F40" s="300">
        <v>1110</v>
      </c>
      <c r="G40" s="300">
        <v>1078</v>
      </c>
      <c r="H40" s="300">
        <v>1063.5</v>
      </c>
      <c r="I40" s="326" t="s">
        <v>902</v>
      </c>
      <c r="J40" s="308" t="s">
        <v>949</v>
      </c>
      <c r="K40" s="308">
        <f t="shared" ref="K40" si="36">H40-F40</f>
        <v>-46.5</v>
      </c>
      <c r="L40" s="327">
        <f t="shared" ref="L40" si="37">(F40*-0.7)/100</f>
        <v>-7.77</v>
      </c>
      <c r="M40" s="328">
        <f t="shared" ref="M40" si="38">(K40+L40)/F40</f>
        <v>-4.8891891891891887E-2</v>
      </c>
      <c r="N40" s="308" t="s">
        <v>547</v>
      </c>
      <c r="O40" s="329">
        <v>44994</v>
      </c>
      <c r="P40" s="267"/>
      <c r="R40" s="227" t="s">
        <v>536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269" customFormat="1" ht="13.5" customHeight="1">
      <c r="A41" s="300">
        <v>5</v>
      </c>
      <c r="B41" s="309">
        <v>44988</v>
      </c>
      <c r="C41" s="323"/>
      <c r="D41" s="324" t="s">
        <v>148</v>
      </c>
      <c r="E41" s="325" t="s">
        <v>537</v>
      </c>
      <c r="F41" s="300">
        <v>1266</v>
      </c>
      <c r="G41" s="300">
        <v>1230</v>
      </c>
      <c r="H41" s="300">
        <v>1230</v>
      </c>
      <c r="I41" s="326" t="s">
        <v>921</v>
      </c>
      <c r="J41" s="308" t="s">
        <v>962</v>
      </c>
      <c r="K41" s="308">
        <f t="shared" ref="K41" si="39">H41-F41</f>
        <v>-36</v>
      </c>
      <c r="L41" s="327">
        <f t="shared" ref="L41" si="40">(F41*-0.7)/100</f>
        <v>-8.8620000000000001</v>
      </c>
      <c r="M41" s="328">
        <f t="shared" ref="M41" si="41">(K41+L41)/F41</f>
        <v>-3.5436018957345973E-2</v>
      </c>
      <c r="N41" s="308" t="s">
        <v>547</v>
      </c>
      <c r="O41" s="329">
        <v>44995</v>
      </c>
      <c r="P41" s="267"/>
      <c r="Q41" s="198"/>
      <c r="R41" s="227" t="s">
        <v>536</v>
      </c>
      <c r="S41" s="197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198" customFormat="1" ht="13.5" customHeight="1">
      <c r="A42" s="370">
        <v>6</v>
      </c>
      <c r="B42" s="371">
        <v>44988</v>
      </c>
      <c r="C42" s="372"/>
      <c r="D42" s="373" t="s">
        <v>193</v>
      </c>
      <c r="E42" s="374" t="s">
        <v>537</v>
      </c>
      <c r="F42" s="370">
        <v>710</v>
      </c>
      <c r="G42" s="370">
        <v>689</v>
      </c>
      <c r="H42" s="370">
        <v>713</v>
      </c>
      <c r="I42" s="375" t="s">
        <v>923</v>
      </c>
      <c r="J42" s="376" t="s">
        <v>1077</v>
      </c>
      <c r="K42" s="376">
        <f t="shared" ref="K42" si="42">H42-F42</f>
        <v>3</v>
      </c>
      <c r="L42" s="377">
        <f t="shared" ref="L42" si="43">(F42*-0.7)/100</f>
        <v>-4.97</v>
      </c>
      <c r="M42" s="378">
        <f t="shared" ref="M42" si="44">(K42+L42)/F42</f>
        <v>-2.7746478873239434E-3</v>
      </c>
      <c r="N42" s="376" t="s">
        <v>656</v>
      </c>
      <c r="O42" s="379">
        <v>45008</v>
      </c>
      <c r="P42" s="267"/>
      <c r="R42" s="227" t="s">
        <v>536</v>
      </c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s="198" customFormat="1" ht="13.5" customHeight="1">
      <c r="A43" s="300">
        <v>7</v>
      </c>
      <c r="B43" s="322">
        <v>44991</v>
      </c>
      <c r="C43" s="323"/>
      <c r="D43" s="324" t="s">
        <v>932</v>
      </c>
      <c r="E43" s="325" t="s">
        <v>537</v>
      </c>
      <c r="F43" s="300">
        <v>582</v>
      </c>
      <c r="G43" s="300">
        <v>566</v>
      </c>
      <c r="H43" s="300">
        <v>560</v>
      </c>
      <c r="I43" s="326" t="s">
        <v>933</v>
      </c>
      <c r="J43" s="308" t="s">
        <v>964</v>
      </c>
      <c r="K43" s="308">
        <f t="shared" ref="K43" si="45">H43-F43</f>
        <v>-22</v>
      </c>
      <c r="L43" s="327">
        <f t="shared" ref="L43" si="46">(F43*-0.7)/100</f>
        <v>-4.0739999999999998</v>
      </c>
      <c r="M43" s="328">
        <f t="shared" ref="M43" si="47">(K43+L43)/F43</f>
        <v>-4.4800687285223365E-2</v>
      </c>
      <c r="N43" s="308" t="s">
        <v>547</v>
      </c>
      <c r="O43" s="329">
        <v>44998</v>
      </c>
      <c r="P43" s="267"/>
      <c r="R43" s="227" t="s">
        <v>799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269" customFormat="1" ht="13.5" customHeight="1">
      <c r="A44" s="201">
        <v>8</v>
      </c>
      <c r="B44" s="199">
        <v>45000</v>
      </c>
      <c r="C44" s="271"/>
      <c r="D44" s="272" t="s">
        <v>148</v>
      </c>
      <c r="E44" s="273" t="s">
        <v>537</v>
      </c>
      <c r="F44" s="201" t="s">
        <v>992</v>
      </c>
      <c r="G44" s="201">
        <v>1137</v>
      </c>
      <c r="H44" s="201"/>
      <c r="I44" s="274" t="s">
        <v>993</v>
      </c>
      <c r="J44" s="226" t="s">
        <v>538</v>
      </c>
      <c r="K44" s="226"/>
      <c r="L44" s="280"/>
      <c r="M44" s="281"/>
      <c r="N44" s="226"/>
      <c r="O44" s="282"/>
      <c r="P44" s="267"/>
      <c r="Q44" s="198"/>
      <c r="R44" s="227" t="s">
        <v>536</v>
      </c>
      <c r="S44" s="197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198" customFormat="1" ht="13.5" customHeight="1">
      <c r="A45" s="300">
        <v>9</v>
      </c>
      <c r="B45" s="322">
        <v>45001</v>
      </c>
      <c r="C45" s="323"/>
      <c r="D45" s="324" t="s">
        <v>500</v>
      </c>
      <c r="E45" s="325" t="s">
        <v>537</v>
      </c>
      <c r="F45" s="300">
        <v>299</v>
      </c>
      <c r="G45" s="300">
        <v>290</v>
      </c>
      <c r="H45" s="300">
        <v>290</v>
      </c>
      <c r="I45" s="326" t="s">
        <v>1010</v>
      </c>
      <c r="J45" s="308" t="s">
        <v>1052</v>
      </c>
      <c r="K45" s="308">
        <f t="shared" ref="K45" si="48">H45-F45</f>
        <v>-9</v>
      </c>
      <c r="L45" s="327">
        <f t="shared" ref="L45" si="49">(F45*-0.7)/100</f>
        <v>-2.093</v>
      </c>
      <c r="M45" s="328">
        <f t="shared" ref="M45" si="50">(K45+L45)/F45</f>
        <v>-3.7100334448160535E-2</v>
      </c>
      <c r="N45" s="308" t="s">
        <v>547</v>
      </c>
      <c r="O45" s="329">
        <v>45008</v>
      </c>
      <c r="P45" s="267"/>
      <c r="R45" s="227" t="s">
        <v>799</v>
      </c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</row>
    <row r="46" spans="1:38" s="198" customFormat="1" ht="13.5" customHeight="1">
      <c r="A46" s="277">
        <v>10</v>
      </c>
      <c r="B46" s="292">
        <v>45002</v>
      </c>
      <c r="C46" s="293"/>
      <c r="D46" s="294" t="s">
        <v>186</v>
      </c>
      <c r="E46" s="295" t="s">
        <v>537</v>
      </c>
      <c r="F46" s="277">
        <v>523.5</v>
      </c>
      <c r="G46" s="277">
        <v>509</v>
      </c>
      <c r="H46" s="277">
        <v>531.5</v>
      </c>
      <c r="I46" s="296" t="s">
        <v>1026</v>
      </c>
      <c r="J46" s="275" t="s">
        <v>1027</v>
      </c>
      <c r="K46" s="275">
        <f t="shared" ref="K46" si="51">H46-F46</f>
        <v>8</v>
      </c>
      <c r="L46" s="297">
        <f>(F46*-0.07)/100</f>
        <v>-0.36645000000000005</v>
      </c>
      <c r="M46" s="298">
        <f t="shared" ref="M46" si="52">(K46+L46)/F46</f>
        <v>1.458175740210124E-2</v>
      </c>
      <c r="N46" s="275" t="s">
        <v>535</v>
      </c>
      <c r="O46" s="299">
        <v>45002</v>
      </c>
      <c r="P46" s="267"/>
      <c r="R46" s="227" t="s">
        <v>536</v>
      </c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s="269" customFormat="1" ht="13.5" customHeight="1">
      <c r="A47" s="201">
        <v>11</v>
      </c>
      <c r="B47" s="199">
        <v>45006</v>
      </c>
      <c r="C47" s="271"/>
      <c r="D47" s="272" t="s">
        <v>186</v>
      </c>
      <c r="E47" s="273" t="s">
        <v>537</v>
      </c>
      <c r="F47" s="201" t="s">
        <v>1043</v>
      </c>
      <c r="G47" s="201">
        <v>505</v>
      </c>
      <c r="H47" s="201"/>
      <c r="I47" s="274" t="s">
        <v>1026</v>
      </c>
      <c r="J47" s="226" t="s">
        <v>538</v>
      </c>
      <c r="K47" s="226"/>
      <c r="L47" s="280"/>
      <c r="M47" s="281"/>
      <c r="N47" s="226"/>
      <c r="O47" s="282"/>
      <c r="P47" s="267"/>
      <c r="Q47" s="198"/>
      <c r="R47" s="227" t="s">
        <v>536</v>
      </c>
      <c r="S47" s="197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3.5" customHeight="1">
      <c r="A48" s="300">
        <v>12</v>
      </c>
      <c r="B48" s="322">
        <v>45008</v>
      </c>
      <c r="C48" s="323"/>
      <c r="D48" s="324" t="s">
        <v>507</v>
      </c>
      <c r="E48" s="325" t="s">
        <v>537</v>
      </c>
      <c r="F48" s="300">
        <v>271</v>
      </c>
      <c r="G48" s="300">
        <v>264</v>
      </c>
      <c r="H48" s="300">
        <v>264</v>
      </c>
      <c r="I48" s="326" t="s">
        <v>602</v>
      </c>
      <c r="J48" s="308" t="s">
        <v>1076</v>
      </c>
      <c r="K48" s="308">
        <f t="shared" ref="K48" si="53">H48-F48</f>
        <v>-7</v>
      </c>
      <c r="L48" s="327">
        <f t="shared" ref="L48" si="54">(F48*-0.7)/100</f>
        <v>-1.8969999999999998</v>
      </c>
      <c r="M48" s="328">
        <f t="shared" ref="M48" si="55">(K48+L48)/F48</f>
        <v>-3.2830258302583029E-2</v>
      </c>
      <c r="N48" s="308" t="s">
        <v>547</v>
      </c>
      <c r="O48" s="329">
        <v>45012</v>
      </c>
      <c r="P48" s="267"/>
      <c r="Q48" s="198"/>
      <c r="R48" s="227" t="s">
        <v>536</v>
      </c>
      <c r="S48" s="197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3.5" customHeight="1">
      <c r="A49" s="201">
        <v>13</v>
      </c>
      <c r="B49" s="244">
        <v>45013</v>
      </c>
      <c r="C49" s="271"/>
      <c r="D49" s="272" t="s">
        <v>153</v>
      </c>
      <c r="E49" s="273" t="s">
        <v>537</v>
      </c>
      <c r="F49" s="201" t="s">
        <v>1100</v>
      </c>
      <c r="G49" s="201">
        <v>725</v>
      </c>
      <c r="H49" s="201"/>
      <c r="I49" s="274" t="s">
        <v>868</v>
      </c>
      <c r="J49" s="226" t="s">
        <v>538</v>
      </c>
      <c r="K49" s="226"/>
      <c r="L49" s="280"/>
      <c r="M49" s="281"/>
      <c r="N49" s="226"/>
      <c r="O49" s="282"/>
      <c r="P49" s="267"/>
      <c r="Q49" s="198"/>
      <c r="R49" s="227" t="s">
        <v>536</v>
      </c>
      <c r="S49" s="197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3.5" customHeight="1">
      <c r="A50" s="277">
        <v>14</v>
      </c>
      <c r="B50" s="292">
        <v>45013</v>
      </c>
      <c r="C50" s="293"/>
      <c r="D50" s="294" t="s">
        <v>50</v>
      </c>
      <c r="E50" s="295" t="s">
        <v>537</v>
      </c>
      <c r="F50" s="277">
        <v>561.5</v>
      </c>
      <c r="G50" s="277">
        <v>544</v>
      </c>
      <c r="H50" s="277">
        <v>569.5</v>
      </c>
      <c r="I50" s="296" t="s">
        <v>1101</v>
      </c>
      <c r="J50" s="275" t="s">
        <v>1027</v>
      </c>
      <c r="K50" s="275">
        <f t="shared" ref="K50" si="56">H50-F50</f>
        <v>8</v>
      </c>
      <c r="L50" s="297">
        <f>(F50*-0.07)/100</f>
        <v>-0.39305000000000007</v>
      </c>
      <c r="M50" s="298">
        <f t="shared" ref="M50" si="57">(K50+L50)/F50</f>
        <v>1.3547551202137133E-2</v>
      </c>
      <c r="N50" s="275" t="s">
        <v>535</v>
      </c>
      <c r="O50" s="299">
        <v>45013</v>
      </c>
      <c r="P50" s="267"/>
      <c r="Q50" s="198"/>
      <c r="R50" s="227" t="s">
        <v>536</v>
      </c>
      <c r="S50" s="197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3.5" customHeight="1">
      <c r="A51" s="201">
        <v>15</v>
      </c>
      <c r="B51" s="244">
        <v>45013</v>
      </c>
      <c r="C51" s="271"/>
      <c r="D51" s="272" t="s">
        <v>256</v>
      </c>
      <c r="E51" s="273" t="s">
        <v>537</v>
      </c>
      <c r="F51" s="201" t="s">
        <v>1102</v>
      </c>
      <c r="G51" s="201">
        <v>262</v>
      </c>
      <c r="H51" s="201"/>
      <c r="I51" s="274" t="s">
        <v>1103</v>
      </c>
      <c r="J51" s="226" t="s">
        <v>538</v>
      </c>
      <c r="K51" s="226"/>
      <c r="L51" s="280"/>
      <c r="M51" s="281"/>
      <c r="N51" s="226"/>
      <c r="O51" s="282"/>
      <c r="P51" s="267"/>
      <c r="Q51" s="198"/>
      <c r="R51" s="227" t="s">
        <v>799</v>
      </c>
      <c r="S51" s="197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269" customFormat="1" ht="13.5" customHeight="1">
      <c r="A52" s="201">
        <v>16</v>
      </c>
      <c r="B52" s="380">
        <v>45014</v>
      </c>
      <c r="C52" s="271"/>
      <c r="D52" s="272" t="s">
        <v>183</v>
      </c>
      <c r="E52" s="273" t="s">
        <v>537</v>
      </c>
      <c r="F52" s="201" t="s">
        <v>1147</v>
      </c>
      <c r="G52" s="201">
        <v>2170</v>
      </c>
      <c r="H52" s="201"/>
      <c r="I52" s="274" t="s">
        <v>1148</v>
      </c>
      <c r="J52" s="226" t="s">
        <v>538</v>
      </c>
      <c r="K52" s="226"/>
      <c r="L52" s="280"/>
      <c r="M52" s="281"/>
      <c r="N52" s="226"/>
      <c r="O52" s="282"/>
      <c r="P52" s="267"/>
      <c r="Q52" s="198"/>
      <c r="R52" s="227"/>
      <c r="S52" s="197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s="198" customFormat="1" ht="13.5" customHeight="1">
      <c r="A53" s="348"/>
      <c r="B53" s="348"/>
      <c r="C53" s="271"/>
      <c r="D53" s="272"/>
      <c r="E53" s="273"/>
      <c r="F53" s="201"/>
      <c r="G53" s="201"/>
      <c r="H53" s="201"/>
      <c r="I53" s="274"/>
      <c r="J53" s="226"/>
      <c r="K53" s="226"/>
      <c r="L53" s="280"/>
      <c r="M53" s="281"/>
      <c r="N53" s="226"/>
      <c r="O53" s="282"/>
      <c r="P53" s="267"/>
      <c r="R53" s="22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</row>
    <row r="54" spans="1:38" ht="44.25" customHeight="1">
      <c r="A54" s="109" t="s">
        <v>539</v>
      </c>
      <c r="B54" s="130"/>
      <c r="C54" s="130"/>
      <c r="D54" s="1"/>
      <c r="E54" s="6"/>
      <c r="F54" s="6"/>
      <c r="G54" s="6"/>
      <c r="H54" s="6" t="s">
        <v>551</v>
      </c>
      <c r="I54" s="6"/>
      <c r="J54" s="6"/>
      <c r="K54" s="105"/>
      <c r="L54" s="131"/>
      <c r="M54" s="105"/>
      <c r="N54" s="106"/>
      <c r="O54" s="105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8" ht="12.75" customHeight="1">
      <c r="A55" s="115" t="s">
        <v>540</v>
      </c>
      <c r="B55" s="109"/>
      <c r="C55" s="109"/>
      <c r="D55" s="109"/>
      <c r="E55" s="41"/>
      <c r="F55" s="116" t="s">
        <v>541</v>
      </c>
      <c r="G55" s="54"/>
      <c r="H55" s="41"/>
      <c r="I55" s="54"/>
      <c r="J55" s="6"/>
      <c r="K55" s="132"/>
      <c r="L55" s="133"/>
      <c r="M55" s="6"/>
      <c r="N55" s="99"/>
      <c r="O55" s="134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15"/>
      <c r="B56" s="109"/>
      <c r="C56" s="109"/>
      <c r="D56" s="109"/>
      <c r="E56" s="6"/>
      <c r="F56" s="116" t="s">
        <v>543</v>
      </c>
      <c r="G56" s="54"/>
      <c r="H56" s="41"/>
      <c r="I56" s="54"/>
      <c r="J56" s="6"/>
      <c r="K56" s="132"/>
      <c r="L56" s="133"/>
      <c r="M56" s="6"/>
      <c r="N56" s="99"/>
      <c r="O56" s="134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09"/>
      <c r="B57" s="109"/>
      <c r="C57" s="109"/>
      <c r="D57" s="109"/>
      <c r="E57" s="6"/>
      <c r="F57" s="6"/>
      <c r="G57" s="6"/>
      <c r="H57" s="6"/>
      <c r="I57" s="6"/>
      <c r="J57" s="121"/>
      <c r="K57" s="118"/>
      <c r="L57" s="119"/>
      <c r="M57" s="6"/>
      <c r="N57" s="122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35" t="s">
        <v>552</v>
      </c>
      <c r="B58" s="135"/>
      <c r="C58" s="135"/>
      <c r="D58" s="135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4" t="s">
        <v>16</v>
      </c>
      <c r="B59" s="94" t="s">
        <v>512</v>
      </c>
      <c r="C59" s="94"/>
      <c r="D59" s="95" t="s">
        <v>523</v>
      </c>
      <c r="E59" s="94" t="s">
        <v>524</v>
      </c>
      <c r="F59" s="94" t="s">
        <v>525</v>
      </c>
      <c r="G59" s="94" t="s">
        <v>545</v>
      </c>
      <c r="H59" s="94" t="s">
        <v>527</v>
      </c>
      <c r="I59" s="94" t="s">
        <v>528</v>
      </c>
      <c r="J59" s="93" t="s">
        <v>529</v>
      </c>
      <c r="K59" s="136" t="s">
        <v>553</v>
      </c>
      <c r="L59" s="96" t="s">
        <v>531</v>
      </c>
      <c r="M59" s="136" t="s">
        <v>554</v>
      </c>
      <c r="N59" s="94" t="s">
        <v>555</v>
      </c>
      <c r="O59" s="93" t="s">
        <v>533</v>
      </c>
      <c r="P59" s="95" t="s">
        <v>534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198" customFormat="1" ht="12.75" customHeight="1">
      <c r="A60" s="300">
        <v>1</v>
      </c>
      <c r="B60" s="301">
        <v>44978</v>
      </c>
      <c r="C60" s="302"/>
      <c r="D60" s="302" t="s">
        <v>885</v>
      </c>
      <c r="E60" s="300" t="s">
        <v>537</v>
      </c>
      <c r="F60" s="300">
        <v>442.5</v>
      </c>
      <c r="G60" s="300">
        <v>432</v>
      </c>
      <c r="H60" s="303">
        <v>432</v>
      </c>
      <c r="I60" s="303" t="s">
        <v>886</v>
      </c>
      <c r="J60" s="308" t="s">
        <v>919</v>
      </c>
      <c r="K60" s="305">
        <f t="shared" ref="K60:K61" si="58">H60-F60</f>
        <v>-10.5</v>
      </c>
      <c r="L60" s="306">
        <v>100</v>
      </c>
      <c r="M60" s="307">
        <f t="shared" ref="M60:M61" si="59">(K60*N60)-100</f>
        <v>-14275</v>
      </c>
      <c r="N60" s="305">
        <v>1350</v>
      </c>
      <c r="O60" s="308" t="s">
        <v>547</v>
      </c>
      <c r="P60" s="309">
        <v>44988</v>
      </c>
      <c r="Q60" s="200"/>
      <c r="R60" s="203" t="s">
        <v>799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300">
        <v>2</v>
      </c>
      <c r="B61" s="301">
        <v>44979</v>
      </c>
      <c r="C61" s="302"/>
      <c r="D61" s="302" t="s">
        <v>887</v>
      </c>
      <c r="E61" s="300" t="s">
        <v>537</v>
      </c>
      <c r="F61" s="300">
        <v>1422.5</v>
      </c>
      <c r="G61" s="300">
        <v>1380</v>
      </c>
      <c r="H61" s="303">
        <v>1400</v>
      </c>
      <c r="I61" s="303" t="s">
        <v>888</v>
      </c>
      <c r="J61" s="304" t="s">
        <v>1150</v>
      </c>
      <c r="K61" s="305">
        <f t="shared" si="58"/>
        <v>-22.5</v>
      </c>
      <c r="L61" s="306">
        <v>100</v>
      </c>
      <c r="M61" s="307">
        <f t="shared" si="59"/>
        <v>-6287.5</v>
      </c>
      <c r="N61" s="305">
        <v>275</v>
      </c>
      <c r="O61" s="308" t="s">
        <v>547</v>
      </c>
      <c r="P61" s="309">
        <v>45014</v>
      </c>
      <c r="Q61" s="200"/>
      <c r="R61" s="203" t="s">
        <v>536</v>
      </c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5.6" customHeight="1">
      <c r="A62" s="289">
        <v>3</v>
      </c>
      <c r="B62" s="276">
        <v>44986</v>
      </c>
      <c r="C62" s="287"/>
      <c r="D62" s="287" t="s">
        <v>898</v>
      </c>
      <c r="E62" s="277" t="s">
        <v>537</v>
      </c>
      <c r="F62" s="277">
        <v>2130</v>
      </c>
      <c r="G62" s="277">
        <v>2090</v>
      </c>
      <c r="H62" s="286">
        <v>2162</v>
      </c>
      <c r="I62" s="290" t="s">
        <v>899</v>
      </c>
      <c r="J62" s="291" t="s">
        <v>920</v>
      </c>
      <c r="K62" s="283">
        <f t="shared" ref="K62" si="60">H62-F62</f>
        <v>32</v>
      </c>
      <c r="L62" s="284">
        <v>100</v>
      </c>
      <c r="M62" s="285">
        <f t="shared" ref="M62" si="61">(K62*N62)-100</f>
        <v>9500</v>
      </c>
      <c r="N62" s="283">
        <v>300</v>
      </c>
      <c r="O62" s="275" t="s">
        <v>535</v>
      </c>
      <c r="P62" s="276">
        <v>44988</v>
      </c>
      <c r="Q62" s="1"/>
      <c r="R62" s="6" t="s">
        <v>536</v>
      </c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97"/>
      <c r="AI62" s="197"/>
      <c r="AJ62" s="203"/>
      <c r="AK62" s="197"/>
      <c r="AL62" s="197"/>
    </row>
    <row r="63" spans="1:38" s="198" customFormat="1" ht="15.6" customHeight="1">
      <c r="A63" s="289">
        <v>4</v>
      </c>
      <c r="B63" s="276">
        <v>44986</v>
      </c>
      <c r="C63" s="287"/>
      <c r="D63" s="287" t="s">
        <v>905</v>
      </c>
      <c r="E63" s="277" t="s">
        <v>537</v>
      </c>
      <c r="F63" s="277">
        <v>753</v>
      </c>
      <c r="G63" s="277">
        <v>739</v>
      </c>
      <c r="H63" s="286">
        <v>762.5</v>
      </c>
      <c r="I63" s="290" t="s">
        <v>906</v>
      </c>
      <c r="J63" s="291" t="s">
        <v>922</v>
      </c>
      <c r="K63" s="283">
        <f t="shared" ref="K63" si="62">H63-F63</f>
        <v>9.5</v>
      </c>
      <c r="L63" s="284">
        <v>100</v>
      </c>
      <c r="M63" s="285">
        <f t="shared" ref="M63" si="63">(K63*N63)-100</f>
        <v>8925</v>
      </c>
      <c r="N63" s="283">
        <v>950</v>
      </c>
      <c r="O63" s="275" t="s">
        <v>535</v>
      </c>
      <c r="P63" s="276">
        <v>44988</v>
      </c>
      <c r="Q63" s="1"/>
      <c r="R63" s="6" t="s">
        <v>536</v>
      </c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97"/>
      <c r="AI63" s="197"/>
      <c r="AJ63" s="203"/>
      <c r="AK63" s="197"/>
      <c r="AL63" s="197"/>
    </row>
    <row r="64" spans="1:38" s="198" customFormat="1" ht="12.75" customHeight="1">
      <c r="A64" s="300">
        <v>5</v>
      </c>
      <c r="B64" s="301">
        <v>44987</v>
      </c>
      <c r="C64" s="302"/>
      <c r="D64" s="302" t="s">
        <v>911</v>
      </c>
      <c r="E64" s="300" t="s">
        <v>537</v>
      </c>
      <c r="F64" s="300">
        <v>3202.5</v>
      </c>
      <c r="G64" s="300">
        <v>3155</v>
      </c>
      <c r="H64" s="303">
        <v>3155</v>
      </c>
      <c r="I64" s="303" t="s">
        <v>912</v>
      </c>
      <c r="J64" s="304" t="s">
        <v>917</v>
      </c>
      <c r="K64" s="305">
        <f t="shared" ref="K64" si="64">H64-F64</f>
        <v>-47.5</v>
      </c>
      <c r="L64" s="306">
        <v>100</v>
      </c>
      <c r="M64" s="307">
        <f t="shared" ref="M64" si="65">(K64*N64)-100</f>
        <v>-13162.5</v>
      </c>
      <c r="N64" s="305">
        <v>275</v>
      </c>
      <c r="O64" s="308" t="s">
        <v>547</v>
      </c>
      <c r="P64" s="309">
        <v>44987</v>
      </c>
      <c r="Q64" s="200"/>
      <c r="R64" s="203" t="s">
        <v>799</v>
      </c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s="198" customFormat="1" ht="12.75" customHeight="1">
      <c r="A65" s="300">
        <v>6</v>
      </c>
      <c r="B65" s="301">
        <v>44995</v>
      </c>
      <c r="C65" s="302"/>
      <c r="D65" s="302" t="s">
        <v>960</v>
      </c>
      <c r="E65" s="300" t="s">
        <v>537</v>
      </c>
      <c r="F65" s="300">
        <v>2340</v>
      </c>
      <c r="G65" s="300">
        <v>2290</v>
      </c>
      <c r="H65" s="303">
        <v>2290</v>
      </c>
      <c r="I65" s="303" t="s">
        <v>961</v>
      </c>
      <c r="J65" s="304" t="s">
        <v>965</v>
      </c>
      <c r="K65" s="305">
        <f t="shared" ref="K65:K66" si="66">H65-F65</f>
        <v>-50</v>
      </c>
      <c r="L65" s="306">
        <v>100</v>
      </c>
      <c r="M65" s="307">
        <f t="shared" ref="M65:M67" si="67">(K65*N65)-100</f>
        <v>-12600</v>
      </c>
      <c r="N65" s="305">
        <v>250</v>
      </c>
      <c r="O65" s="308" t="s">
        <v>547</v>
      </c>
      <c r="P65" s="309">
        <v>44998</v>
      </c>
      <c r="Q65" s="200"/>
      <c r="R65" s="203" t="s">
        <v>536</v>
      </c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230"/>
      <c r="AG65" s="229"/>
      <c r="AH65" s="200"/>
      <c r="AI65" s="200"/>
      <c r="AJ65" s="230"/>
      <c r="AK65" s="230"/>
      <c r="AL65" s="230"/>
    </row>
    <row r="66" spans="1:38" ht="12.75" customHeight="1">
      <c r="A66" s="289">
        <v>7</v>
      </c>
      <c r="B66" s="276">
        <v>44999</v>
      </c>
      <c r="C66" s="340"/>
      <c r="D66" s="340" t="s">
        <v>977</v>
      </c>
      <c r="E66" s="289" t="s">
        <v>537</v>
      </c>
      <c r="F66" s="289">
        <v>659</v>
      </c>
      <c r="G66" s="289">
        <v>645</v>
      </c>
      <c r="H66" s="341">
        <v>669.5</v>
      </c>
      <c r="I66" s="341" t="s">
        <v>978</v>
      </c>
      <c r="J66" s="291" t="s">
        <v>655</v>
      </c>
      <c r="K66" s="283">
        <f t="shared" si="66"/>
        <v>10.5</v>
      </c>
      <c r="L66" s="284">
        <v>100</v>
      </c>
      <c r="M66" s="285">
        <f t="shared" si="67"/>
        <v>8825</v>
      </c>
      <c r="N66" s="283">
        <v>850</v>
      </c>
      <c r="O66" s="275" t="s">
        <v>535</v>
      </c>
      <c r="P66" s="276">
        <v>45001</v>
      </c>
      <c r="Q66" s="337"/>
      <c r="R66" s="54" t="s">
        <v>799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38"/>
      <c r="AG66" s="339"/>
      <c r="AH66" s="337"/>
      <c r="AI66" s="337"/>
      <c r="AJ66" s="338"/>
      <c r="AK66" s="338"/>
      <c r="AL66" s="338"/>
    </row>
    <row r="67" spans="1:38" ht="12.75" customHeight="1">
      <c r="A67" s="403">
        <v>8</v>
      </c>
      <c r="B67" s="401">
        <v>44999</v>
      </c>
      <c r="C67" s="349"/>
      <c r="D67" s="349" t="s">
        <v>979</v>
      </c>
      <c r="E67" s="310" t="s">
        <v>537</v>
      </c>
      <c r="F67" s="310">
        <v>17150</v>
      </c>
      <c r="G67" s="403">
        <v>16880</v>
      </c>
      <c r="H67" s="352">
        <v>16880</v>
      </c>
      <c r="I67" s="352" t="s">
        <v>980</v>
      </c>
      <c r="J67" s="397" t="s">
        <v>1029</v>
      </c>
      <c r="K67" s="353">
        <f>H67-F67</f>
        <v>-270</v>
      </c>
      <c r="L67" s="354">
        <v>400</v>
      </c>
      <c r="M67" s="355">
        <f t="shared" si="67"/>
        <v>-13600</v>
      </c>
      <c r="N67" s="395">
        <v>50</v>
      </c>
      <c r="O67" s="397" t="s">
        <v>547</v>
      </c>
      <c r="P67" s="399">
        <v>45005</v>
      </c>
      <c r="Q67" s="337"/>
      <c r="R67" s="54" t="s">
        <v>536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38"/>
      <c r="AG67" s="339"/>
      <c r="AH67" s="337"/>
      <c r="AI67" s="337"/>
      <c r="AJ67" s="338"/>
      <c r="AK67" s="338"/>
      <c r="AL67" s="338"/>
    </row>
    <row r="68" spans="1:38" ht="12.75" customHeight="1">
      <c r="A68" s="404"/>
      <c r="B68" s="402"/>
      <c r="C68" s="349"/>
      <c r="D68" s="349" t="s">
        <v>988</v>
      </c>
      <c r="E68" s="310" t="s">
        <v>881</v>
      </c>
      <c r="F68" s="310">
        <v>105</v>
      </c>
      <c r="G68" s="404"/>
      <c r="H68" s="352">
        <v>29</v>
      </c>
      <c r="I68" s="352"/>
      <c r="J68" s="398"/>
      <c r="K68" s="353">
        <f>F68-H68</f>
        <v>76</v>
      </c>
      <c r="L68" s="354">
        <v>100</v>
      </c>
      <c r="M68" s="355">
        <f>76*50</f>
        <v>3800</v>
      </c>
      <c r="N68" s="396"/>
      <c r="O68" s="398"/>
      <c r="P68" s="400"/>
      <c r="Q68" s="337"/>
      <c r="R68" s="54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38"/>
      <c r="AG68" s="339"/>
      <c r="AH68" s="337"/>
      <c r="AI68" s="337"/>
      <c r="AJ68" s="338"/>
      <c r="AK68" s="338"/>
      <c r="AL68" s="338"/>
    </row>
    <row r="69" spans="1:38" ht="12.75" customHeight="1">
      <c r="A69" s="300">
        <v>9</v>
      </c>
      <c r="B69" s="309">
        <v>44999</v>
      </c>
      <c r="C69" s="302"/>
      <c r="D69" s="302" t="s">
        <v>986</v>
      </c>
      <c r="E69" s="300" t="s">
        <v>537</v>
      </c>
      <c r="F69" s="300">
        <v>156</v>
      </c>
      <c r="G69" s="300">
        <v>152.75</v>
      </c>
      <c r="H69" s="303">
        <v>152.75</v>
      </c>
      <c r="I69" s="303" t="s">
        <v>987</v>
      </c>
      <c r="J69" s="304" t="s">
        <v>1014</v>
      </c>
      <c r="K69" s="305">
        <f t="shared" ref="K69:K70" si="68">H69-F69</f>
        <v>-3.25</v>
      </c>
      <c r="L69" s="306">
        <v>100</v>
      </c>
      <c r="M69" s="307">
        <f t="shared" ref="M69:M70" si="69">(K69*N69)-100</f>
        <v>-12612.5</v>
      </c>
      <c r="N69" s="305">
        <v>3850</v>
      </c>
      <c r="O69" s="308" t="s">
        <v>547</v>
      </c>
      <c r="P69" s="309">
        <v>45000</v>
      </c>
      <c r="Q69" s="337"/>
      <c r="R69" s="54" t="s">
        <v>799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38"/>
      <c r="AG69" s="339"/>
      <c r="AH69" s="337"/>
      <c r="AI69" s="337"/>
      <c r="AJ69" s="338"/>
      <c r="AK69" s="338"/>
      <c r="AL69" s="338"/>
    </row>
    <row r="70" spans="1:38" ht="12.75" customHeight="1">
      <c r="A70" s="289">
        <v>10</v>
      </c>
      <c r="B70" s="356">
        <v>45000</v>
      </c>
      <c r="C70" s="340"/>
      <c r="D70" s="340" t="s">
        <v>1000</v>
      </c>
      <c r="E70" s="289" t="s">
        <v>537</v>
      </c>
      <c r="F70" s="289">
        <v>772</v>
      </c>
      <c r="G70" s="289">
        <v>752</v>
      </c>
      <c r="H70" s="341">
        <v>786</v>
      </c>
      <c r="I70" s="341" t="s">
        <v>1001</v>
      </c>
      <c r="J70" s="291" t="s">
        <v>1053</v>
      </c>
      <c r="K70" s="283">
        <f t="shared" si="68"/>
        <v>14</v>
      </c>
      <c r="L70" s="284">
        <v>100</v>
      </c>
      <c r="M70" s="285">
        <f t="shared" si="69"/>
        <v>8650</v>
      </c>
      <c r="N70" s="283">
        <v>625</v>
      </c>
      <c r="O70" s="275" t="s">
        <v>535</v>
      </c>
      <c r="P70" s="276">
        <v>45008</v>
      </c>
      <c r="Q70" s="337"/>
      <c r="R70" s="54" t="s">
        <v>536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338"/>
      <c r="AG70" s="339"/>
      <c r="AH70" s="337"/>
      <c r="AI70" s="337"/>
      <c r="AJ70" s="338"/>
      <c r="AK70" s="338"/>
      <c r="AL70" s="338"/>
    </row>
    <row r="71" spans="1:38" ht="12.75" customHeight="1">
      <c r="A71" s="310">
        <v>11</v>
      </c>
      <c r="B71" s="351">
        <v>45000</v>
      </c>
      <c r="C71" s="349"/>
      <c r="D71" s="349" t="s">
        <v>1002</v>
      </c>
      <c r="E71" s="310" t="s">
        <v>537</v>
      </c>
      <c r="F71" s="310">
        <v>1905</v>
      </c>
      <c r="G71" s="310">
        <v>1845</v>
      </c>
      <c r="H71" s="352">
        <v>1845</v>
      </c>
      <c r="I71" s="352" t="s">
        <v>1003</v>
      </c>
      <c r="J71" s="304" t="s">
        <v>1036</v>
      </c>
      <c r="K71" s="305">
        <f t="shared" ref="K71:K73" si="70">H71-F71</f>
        <v>-60</v>
      </c>
      <c r="L71" s="306">
        <v>100</v>
      </c>
      <c r="M71" s="307">
        <f t="shared" ref="M71:M73" si="71">(K71*N71)-100</f>
        <v>-16600</v>
      </c>
      <c r="N71" s="305">
        <v>275</v>
      </c>
      <c r="O71" s="308" t="s">
        <v>547</v>
      </c>
      <c r="P71" s="309">
        <v>45005</v>
      </c>
      <c r="Q71" s="337"/>
      <c r="R71" s="54" t="s">
        <v>536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338"/>
      <c r="AG71" s="339"/>
      <c r="AH71" s="337"/>
      <c r="AI71" s="337"/>
      <c r="AJ71" s="338"/>
      <c r="AK71" s="338"/>
      <c r="AL71" s="338"/>
    </row>
    <row r="72" spans="1:38" ht="12.75" customHeight="1">
      <c r="A72" s="289">
        <v>12</v>
      </c>
      <c r="B72" s="356">
        <v>45002</v>
      </c>
      <c r="C72" s="340"/>
      <c r="D72" s="340" t="s">
        <v>1016</v>
      </c>
      <c r="E72" s="289" t="s">
        <v>537</v>
      </c>
      <c r="F72" s="289">
        <v>832</v>
      </c>
      <c r="G72" s="289">
        <v>814</v>
      </c>
      <c r="H72" s="341">
        <v>845</v>
      </c>
      <c r="I72" s="341" t="s">
        <v>1017</v>
      </c>
      <c r="J72" s="291" t="s">
        <v>1038</v>
      </c>
      <c r="K72" s="283">
        <f t="shared" si="70"/>
        <v>13</v>
      </c>
      <c r="L72" s="284">
        <v>100</v>
      </c>
      <c r="M72" s="285">
        <f t="shared" si="71"/>
        <v>9000</v>
      </c>
      <c r="N72" s="283">
        <v>700</v>
      </c>
      <c r="O72" s="275" t="s">
        <v>535</v>
      </c>
      <c r="P72" s="276">
        <v>45006</v>
      </c>
      <c r="Q72" s="337"/>
      <c r="R72" s="54" t="s">
        <v>536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338"/>
      <c r="AG72" s="339"/>
      <c r="AH72" s="337"/>
      <c r="AI72" s="337"/>
      <c r="AJ72" s="338"/>
      <c r="AK72" s="338"/>
      <c r="AL72" s="338"/>
    </row>
    <row r="73" spans="1:38" ht="12.75" customHeight="1">
      <c r="A73" s="289">
        <v>13</v>
      </c>
      <c r="B73" s="356">
        <v>45005</v>
      </c>
      <c r="C73" s="340"/>
      <c r="D73" s="340" t="s">
        <v>977</v>
      </c>
      <c r="E73" s="289" t="s">
        <v>537</v>
      </c>
      <c r="F73" s="289">
        <v>648</v>
      </c>
      <c r="G73" s="289">
        <v>633</v>
      </c>
      <c r="H73" s="341">
        <v>658.5</v>
      </c>
      <c r="I73" s="341" t="s">
        <v>1028</v>
      </c>
      <c r="J73" s="291" t="s">
        <v>655</v>
      </c>
      <c r="K73" s="283">
        <f t="shared" si="70"/>
        <v>10.5</v>
      </c>
      <c r="L73" s="284">
        <v>100</v>
      </c>
      <c r="M73" s="285">
        <f t="shared" si="71"/>
        <v>8825</v>
      </c>
      <c r="N73" s="283">
        <v>850</v>
      </c>
      <c r="O73" s="275" t="s">
        <v>535</v>
      </c>
      <c r="P73" s="276">
        <v>45007</v>
      </c>
      <c r="Q73" s="337"/>
      <c r="R73" s="54" t="s">
        <v>799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338"/>
      <c r="AG73" s="339"/>
      <c r="AH73" s="337"/>
      <c r="AI73" s="337"/>
      <c r="AJ73" s="338"/>
      <c r="AK73" s="338"/>
      <c r="AL73" s="338"/>
    </row>
    <row r="74" spans="1:38" ht="12.75" customHeight="1">
      <c r="A74" s="257">
        <v>14</v>
      </c>
      <c r="B74" s="330">
        <v>45009</v>
      </c>
      <c r="C74" s="331"/>
      <c r="D74" s="331" t="s">
        <v>1063</v>
      </c>
      <c r="E74" s="257" t="s">
        <v>537</v>
      </c>
      <c r="F74" s="257" t="s">
        <v>1064</v>
      </c>
      <c r="G74" s="257">
        <v>690</v>
      </c>
      <c r="H74" s="332"/>
      <c r="I74" s="332" t="s">
        <v>1065</v>
      </c>
      <c r="J74" s="226" t="s">
        <v>538</v>
      </c>
      <c r="K74" s="334"/>
      <c r="L74" s="335"/>
      <c r="M74" s="336"/>
      <c r="N74" s="334"/>
      <c r="O74" s="332"/>
      <c r="P74" s="258"/>
      <c r="Q74" s="337"/>
      <c r="R74" s="54" t="s">
        <v>536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338"/>
      <c r="AG74" s="339"/>
      <c r="AH74" s="337"/>
      <c r="AI74" s="337"/>
      <c r="AJ74" s="338"/>
      <c r="AK74" s="338"/>
      <c r="AL74" s="338"/>
    </row>
    <row r="75" spans="1:38" ht="12.75" customHeight="1">
      <c r="A75" s="289">
        <v>15</v>
      </c>
      <c r="B75" s="356">
        <v>45009</v>
      </c>
      <c r="C75" s="340"/>
      <c r="D75" s="340" t="s">
        <v>1066</v>
      </c>
      <c r="E75" s="289" t="s">
        <v>537</v>
      </c>
      <c r="F75" s="289">
        <v>650.5</v>
      </c>
      <c r="G75" s="289">
        <v>635</v>
      </c>
      <c r="H75" s="341">
        <v>662</v>
      </c>
      <c r="I75" s="341" t="s">
        <v>1028</v>
      </c>
      <c r="J75" s="291" t="s">
        <v>1087</v>
      </c>
      <c r="K75" s="283">
        <f t="shared" ref="K75" si="72">H75-F75</f>
        <v>11.5</v>
      </c>
      <c r="L75" s="284">
        <v>100</v>
      </c>
      <c r="M75" s="285">
        <f t="shared" ref="M75" si="73">(K75*N75)-100</f>
        <v>9675</v>
      </c>
      <c r="N75" s="283">
        <v>850</v>
      </c>
      <c r="O75" s="275" t="s">
        <v>535</v>
      </c>
      <c r="P75" s="276">
        <v>45012</v>
      </c>
      <c r="Q75" s="337"/>
      <c r="R75" s="54" t="s">
        <v>799</v>
      </c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338"/>
      <c r="AG75" s="339"/>
      <c r="AH75" s="337"/>
      <c r="AI75" s="337"/>
      <c r="AJ75" s="338"/>
      <c r="AK75" s="338"/>
      <c r="AL75" s="338"/>
    </row>
    <row r="76" spans="1:38" ht="12.75" customHeight="1">
      <c r="A76" s="289">
        <v>16</v>
      </c>
      <c r="B76" s="356">
        <v>45012</v>
      </c>
      <c r="C76" s="340"/>
      <c r="D76" s="340" t="s">
        <v>1078</v>
      </c>
      <c r="E76" s="289" t="s">
        <v>881</v>
      </c>
      <c r="F76" s="289">
        <v>1870</v>
      </c>
      <c r="G76" s="289">
        <v>1920</v>
      </c>
      <c r="H76" s="341">
        <v>1832</v>
      </c>
      <c r="I76" s="341" t="s">
        <v>1079</v>
      </c>
      <c r="J76" s="291" t="s">
        <v>1108</v>
      </c>
      <c r="K76" s="283">
        <f>F76-H76</f>
        <v>38</v>
      </c>
      <c r="L76" s="284">
        <v>100</v>
      </c>
      <c r="M76" s="285">
        <f t="shared" ref="M76" si="74">(K76*N76)-100</f>
        <v>9400</v>
      </c>
      <c r="N76" s="283">
        <v>250</v>
      </c>
      <c r="O76" s="275" t="s">
        <v>535</v>
      </c>
      <c r="P76" s="276">
        <v>45013</v>
      </c>
      <c r="Q76" s="337"/>
      <c r="R76" s="54" t="s">
        <v>799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338"/>
      <c r="AG76" s="339"/>
      <c r="AH76" s="337"/>
      <c r="AI76" s="337"/>
      <c r="AJ76" s="338"/>
      <c r="AK76" s="338"/>
      <c r="AL76" s="338"/>
    </row>
    <row r="77" spans="1:38" ht="12.75" customHeight="1">
      <c r="A77" s="257">
        <v>17</v>
      </c>
      <c r="B77" s="330">
        <v>45012</v>
      </c>
      <c r="C77" s="331"/>
      <c r="D77" s="331" t="s">
        <v>1080</v>
      </c>
      <c r="E77" s="257" t="s">
        <v>537</v>
      </c>
      <c r="F77" s="257" t="s">
        <v>1081</v>
      </c>
      <c r="G77" s="257">
        <v>1134</v>
      </c>
      <c r="H77" s="332"/>
      <c r="I77" s="332" t="s">
        <v>1082</v>
      </c>
      <c r="J77" s="333" t="s">
        <v>538</v>
      </c>
      <c r="K77" s="334"/>
      <c r="L77" s="335"/>
      <c r="M77" s="336"/>
      <c r="N77" s="334"/>
      <c r="O77" s="332"/>
      <c r="P77" s="258"/>
      <c r="Q77" s="337"/>
      <c r="R77" s="54" t="s">
        <v>536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338"/>
      <c r="AG77" s="339"/>
      <c r="AH77" s="337"/>
      <c r="AI77" s="337"/>
      <c r="AJ77" s="338"/>
      <c r="AK77" s="338"/>
      <c r="AL77" s="338"/>
    </row>
    <row r="78" spans="1:38" ht="12.75" customHeight="1">
      <c r="A78" s="289">
        <v>18</v>
      </c>
      <c r="B78" s="356">
        <v>45013</v>
      </c>
      <c r="C78" s="340"/>
      <c r="D78" s="340" t="s">
        <v>1066</v>
      </c>
      <c r="E78" s="289" t="s">
        <v>537</v>
      </c>
      <c r="F78" s="289">
        <v>651</v>
      </c>
      <c r="G78" s="289">
        <v>635</v>
      </c>
      <c r="H78" s="341">
        <v>660.5</v>
      </c>
      <c r="I78" s="341" t="s">
        <v>1028</v>
      </c>
      <c r="J78" s="291" t="s">
        <v>922</v>
      </c>
      <c r="K78" s="283">
        <f t="shared" ref="K78:K79" si="75">H78-F78</f>
        <v>9.5</v>
      </c>
      <c r="L78" s="284">
        <v>100</v>
      </c>
      <c r="M78" s="285">
        <f t="shared" ref="M78:M79" si="76">(K78*N78)-100</f>
        <v>7975</v>
      </c>
      <c r="N78" s="283">
        <v>850</v>
      </c>
      <c r="O78" s="275" t="s">
        <v>535</v>
      </c>
      <c r="P78" s="276">
        <v>45014</v>
      </c>
      <c r="Q78" s="337"/>
      <c r="R78" s="54" t="s">
        <v>536</v>
      </c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338"/>
      <c r="AG78" s="339"/>
      <c r="AH78" s="337"/>
      <c r="AI78" s="337"/>
      <c r="AJ78" s="338"/>
      <c r="AK78" s="338"/>
      <c r="AL78" s="338"/>
    </row>
    <row r="79" spans="1:38" ht="12.75" customHeight="1">
      <c r="A79" s="289">
        <v>19</v>
      </c>
      <c r="B79" s="356">
        <v>45013</v>
      </c>
      <c r="C79" s="340"/>
      <c r="D79" s="340" t="s">
        <v>1109</v>
      </c>
      <c r="E79" s="289" t="s">
        <v>537</v>
      </c>
      <c r="F79" s="289">
        <v>3297.5</v>
      </c>
      <c r="G79" s="289">
        <v>3250</v>
      </c>
      <c r="H79" s="341">
        <v>3332</v>
      </c>
      <c r="I79" s="341" t="s">
        <v>1110</v>
      </c>
      <c r="J79" s="291" t="s">
        <v>1149</v>
      </c>
      <c r="K79" s="283">
        <f t="shared" si="75"/>
        <v>34.5</v>
      </c>
      <c r="L79" s="284">
        <v>100</v>
      </c>
      <c r="M79" s="285">
        <f t="shared" si="76"/>
        <v>9387.5</v>
      </c>
      <c r="N79" s="283">
        <v>275</v>
      </c>
      <c r="O79" s="275" t="s">
        <v>535</v>
      </c>
      <c r="P79" s="276">
        <v>45014</v>
      </c>
      <c r="Q79" s="337"/>
      <c r="R79" s="54" t="s">
        <v>799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338"/>
      <c r="AG79" s="339"/>
      <c r="AH79" s="337"/>
      <c r="AI79" s="337"/>
      <c r="AJ79" s="338"/>
      <c r="AK79" s="338"/>
      <c r="AL79" s="338"/>
    </row>
    <row r="80" spans="1:38" ht="12.75" customHeight="1">
      <c r="A80" s="257"/>
      <c r="B80" s="330"/>
      <c r="C80" s="331"/>
      <c r="D80" s="331"/>
      <c r="E80" s="257"/>
      <c r="F80" s="257"/>
      <c r="G80" s="257"/>
      <c r="H80" s="332"/>
      <c r="I80" s="332"/>
      <c r="J80" s="333"/>
      <c r="K80" s="334"/>
      <c r="L80" s="335"/>
      <c r="M80" s="336"/>
      <c r="N80" s="334"/>
      <c r="O80" s="332"/>
      <c r="P80" s="258"/>
      <c r="Q80" s="337"/>
      <c r="R80" s="54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338"/>
      <c r="AG80" s="339"/>
      <c r="AH80" s="337"/>
      <c r="AI80" s="337"/>
      <c r="AJ80" s="338"/>
      <c r="AK80" s="338"/>
      <c r="AL80" s="338"/>
    </row>
    <row r="81" spans="1:38" ht="12.75" customHeight="1">
      <c r="A81" s="257"/>
      <c r="B81" s="330"/>
      <c r="C81" s="331"/>
      <c r="D81" s="331"/>
      <c r="E81" s="257"/>
      <c r="F81" s="257"/>
      <c r="G81" s="257"/>
      <c r="H81" s="332"/>
      <c r="I81" s="332"/>
      <c r="J81" s="333"/>
      <c r="K81" s="334"/>
      <c r="L81" s="335"/>
      <c r="M81" s="336"/>
      <c r="N81" s="334"/>
      <c r="O81" s="332"/>
      <c r="P81" s="258"/>
      <c r="Q81" s="337"/>
      <c r="R81" s="54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338"/>
      <c r="AG81" s="339"/>
      <c r="AH81" s="337"/>
      <c r="AI81" s="337"/>
      <c r="AJ81" s="338"/>
      <c r="AK81" s="338"/>
      <c r="AL81" s="338"/>
    </row>
    <row r="82" spans="1:38" s="198" customFormat="1" ht="12.75" customHeight="1">
      <c r="A82" s="201"/>
      <c r="B82" s="199"/>
      <c r="C82" s="235"/>
      <c r="D82" s="235"/>
      <c r="E82" s="201"/>
      <c r="F82" s="201"/>
      <c r="G82" s="201"/>
      <c r="H82" s="202"/>
      <c r="I82" s="202"/>
      <c r="J82" s="226"/>
      <c r="K82" s="235"/>
      <c r="L82" s="201"/>
      <c r="M82" s="201"/>
      <c r="N82" s="201"/>
      <c r="O82" s="202"/>
      <c r="P82" s="202"/>
      <c r="Q82" s="200"/>
      <c r="R82" s="203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230"/>
      <c r="AG82" s="229"/>
      <c r="AH82" s="200"/>
      <c r="AI82" s="200"/>
      <c r="AJ82" s="230"/>
      <c r="AK82" s="230"/>
      <c r="AL82" s="230"/>
    </row>
    <row r="83" spans="1:38" ht="38.25" customHeight="1">
      <c r="A83" s="137" t="s">
        <v>557</v>
      </c>
      <c r="B83" s="137"/>
      <c r="C83" s="137"/>
      <c r="D83" s="137"/>
      <c r="E83" s="138"/>
      <c r="F83" s="102"/>
      <c r="G83" s="102"/>
      <c r="H83" s="102"/>
      <c r="I83" s="102"/>
      <c r="J83" s="1"/>
      <c r="K83" s="6"/>
      <c r="L83" s="6"/>
      <c r="M83" s="6"/>
      <c r="N83" s="1"/>
      <c r="O83" s="1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>
      <c r="A84" s="94" t="s">
        <v>16</v>
      </c>
      <c r="B84" s="94" t="s">
        <v>512</v>
      </c>
      <c r="C84" s="94"/>
      <c r="D84" s="95" t="s">
        <v>523</v>
      </c>
      <c r="E84" s="94" t="s">
        <v>524</v>
      </c>
      <c r="F84" s="94" t="s">
        <v>525</v>
      </c>
      <c r="G84" s="94" t="s">
        <v>545</v>
      </c>
      <c r="H84" s="94" t="s">
        <v>527</v>
      </c>
      <c r="I84" s="94" t="s">
        <v>528</v>
      </c>
      <c r="J84" s="93" t="s">
        <v>529</v>
      </c>
      <c r="K84" s="93" t="s">
        <v>558</v>
      </c>
      <c r="L84" s="96" t="s">
        <v>531</v>
      </c>
      <c r="M84" s="136" t="s">
        <v>554</v>
      </c>
      <c r="N84" s="94" t="s">
        <v>555</v>
      </c>
      <c r="O84" s="94" t="s">
        <v>533</v>
      </c>
      <c r="P84" s="95" t="s">
        <v>534</v>
      </c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s="198" customFormat="1" ht="15.6" customHeight="1">
      <c r="A85" s="289">
        <v>1</v>
      </c>
      <c r="B85" s="276">
        <v>44985</v>
      </c>
      <c r="C85" s="287"/>
      <c r="D85" s="287" t="s">
        <v>893</v>
      </c>
      <c r="E85" s="277" t="s">
        <v>537</v>
      </c>
      <c r="F85" s="277">
        <v>38</v>
      </c>
      <c r="G85" s="277">
        <v>21</v>
      </c>
      <c r="H85" s="286">
        <v>45.5</v>
      </c>
      <c r="I85" s="290" t="s">
        <v>894</v>
      </c>
      <c r="J85" s="275" t="s">
        <v>913</v>
      </c>
      <c r="K85" s="283">
        <f t="shared" ref="K85" si="77">H85-F85</f>
        <v>7.5</v>
      </c>
      <c r="L85" s="284">
        <v>100</v>
      </c>
      <c r="M85" s="285">
        <f t="shared" ref="M85" si="78">(K85*N85)-100</f>
        <v>2150</v>
      </c>
      <c r="N85" s="283">
        <v>300</v>
      </c>
      <c r="O85" s="275" t="s">
        <v>535</v>
      </c>
      <c r="P85" s="276">
        <v>44987</v>
      </c>
      <c r="Q85" s="1"/>
      <c r="R85" s="6" t="s">
        <v>799</v>
      </c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97"/>
      <c r="AI85" s="197"/>
      <c r="AJ85" s="203"/>
      <c r="AK85" s="197"/>
      <c r="AL85" s="197"/>
    </row>
    <row r="86" spans="1:38" s="198" customFormat="1" ht="15.6" customHeight="1">
      <c r="A86" s="403">
        <v>2</v>
      </c>
      <c r="B86" s="401">
        <v>44985</v>
      </c>
      <c r="C86" s="302"/>
      <c r="D86" s="302" t="s">
        <v>895</v>
      </c>
      <c r="E86" s="300" t="s">
        <v>537</v>
      </c>
      <c r="F86" s="300">
        <v>39</v>
      </c>
      <c r="G86" s="300"/>
      <c r="H86" s="303">
        <v>0</v>
      </c>
      <c r="I86" s="303"/>
      <c r="J86" s="405" t="s">
        <v>914</v>
      </c>
      <c r="K86" s="303">
        <v>-39</v>
      </c>
      <c r="L86" s="321">
        <v>100</v>
      </c>
      <c r="M86" s="407">
        <v>-4950</v>
      </c>
      <c r="N86" s="409">
        <v>250</v>
      </c>
      <c r="O86" s="405" t="s">
        <v>547</v>
      </c>
      <c r="P86" s="401">
        <v>45014</v>
      </c>
      <c r="Q86" s="1"/>
      <c r="R86" s="6" t="s">
        <v>536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97"/>
      <c r="AI86" s="197"/>
      <c r="AJ86" s="203"/>
      <c r="AK86" s="197"/>
      <c r="AL86" s="197"/>
    </row>
    <row r="87" spans="1:38" s="198" customFormat="1" ht="15.6" customHeight="1">
      <c r="A87" s="404"/>
      <c r="B87" s="402"/>
      <c r="C87" s="302"/>
      <c r="D87" s="302" t="s">
        <v>896</v>
      </c>
      <c r="E87" s="300" t="s">
        <v>881</v>
      </c>
      <c r="F87" s="300">
        <v>20</v>
      </c>
      <c r="G87" s="300"/>
      <c r="H87" s="303">
        <v>0</v>
      </c>
      <c r="I87" s="303"/>
      <c r="J87" s="406"/>
      <c r="K87" s="303">
        <v>20</v>
      </c>
      <c r="L87" s="321">
        <v>100</v>
      </c>
      <c r="M87" s="408"/>
      <c r="N87" s="410"/>
      <c r="O87" s="406"/>
      <c r="P87" s="402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97"/>
      <c r="AI87" s="197"/>
      <c r="AJ87" s="203"/>
      <c r="AK87" s="197"/>
      <c r="AL87" s="197"/>
    </row>
    <row r="88" spans="1:38" s="198" customFormat="1" ht="15.6" customHeight="1">
      <c r="A88" s="289">
        <v>3</v>
      </c>
      <c r="B88" s="276">
        <v>44985</v>
      </c>
      <c r="C88" s="287"/>
      <c r="D88" s="287" t="s">
        <v>897</v>
      </c>
      <c r="E88" s="277" t="s">
        <v>537</v>
      </c>
      <c r="F88" s="277">
        <v>22</v>
      </c>
      <c r="G88" s="277"/>
      <c r="H88" s="286">
        <v>28.5</v>
      </c>
      <c r="I88" s="290" t="s">
        <v>889</v>
      </c>
      <c r="J88" s="291" t="s">
        <v>908</v>
      </c>
      <c r="K88" s="283">
        <f t="shared" ref="K88" si="79">H88-F88</f>
        <v>6.5</v>
      </c>
      <c r="L88" s="284">
        <v>100</v>
      </c>
      <c r="M88" s="285">
        <f t="shared" ref="M88" si="80">(K88*N88)-100</f>
        <v>1525</v>
      </c>
      <c r="N88" s="283">
        <v>250</v>
      </c>
      <c r="O88" s="275" t="s">
        <v>535</v>
      </c>
      <c r="P88" s="276">
        <v>44986</v>
      </c>
      <c r="Q88" s="1"/>
      <c r="R88" s="6" t="s">
        <v>536</v>
      </c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97"/>
      <c r="AI88" s="197"/>
      <c r="AJ88" s="203"/>
      <c r="AK88" s="197"/>
      <c r="AL88" s="197"/>
    </row>
    <row r="89" spans="1:38" s="198" customFormat="1" ht="15.6" customHeight="1">
      <c r="A89" s="289">
        <v>4</v>
      </c>
      <c r="B89" s="276">
        <v>44986</v>
      </c>
      <c r="C89" s="287"/>
      <c r="D89" s="287" t="s">
        <v>897</v>
      </c>
      <c r="E89" s="277" t="s">
        <v>537</v>
      </c>
      <c r="F89" s="277">
        <v>20.5</v>
      </c>
      <c r="G89" s="277"/>
      <c r="H89" s="286">
        <v>27.5</v>
      </c>
      <c r="I89" s="290" t="s">
        <v>889</v>
      </c>
      <c r="J89" s="291" t="s">
        <v>910</v>
      </c>
      <c r="K89" s="283">
        <f t="shared" ref="K89" si="81">H89-F89</f>
        <v>7</v>
      </c>
      <c r="L89" s="284">
        <v>100</v>
      </c>
      <c r="M89" s="285">
        <f t="shared" ref="M89" si="82">(K89*N89)-100</f>
        <v>1650</v>
      </c>
      <c r="N89" s="283">
        <v>250</v>
      </c>
      <c r="O89" s="275" t="s">
        <v>535</v>
      </c>
      <c r="P89" s="276">
        <v>44987</v>
      </c>
      <c r="Q89" s="1"/>
      <c r="R89" s="6" t="s">
        <v>536</v>
      </c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97"/>
      <c r="AI89" s="197"/>
      <c r="AJ89" s="203"/>
      <c r="AK89" s="197"/>
      <c r="AL89" s="197"/>
    </row>
    <row r="90" spans="1:38" s="198" customFormat="1" ht="15.6" customHeight="1">
      <c r="A90" s="289">
        <v>5</v>
      </c>
      <c r="B90" s="276">
        <v>44986</v>
      </c>
      <c r="C90" s="287"/>
      <c r="D90" s="287" t="s">
        <v>903</v>
      </c>
      <c r="E90" s="277" t="s">
        <v>537</v>
      </c>
      <c r="F90" s="277">
        <v>71</v>
      </c>
      <c r="G90" s="277">
        <v>40</v>
      </c>
      <c r="H90" s="286">
        <v>91</v>
      </c>
      <c r="I90" s="290" t="s">
        <v>904</v>
      </c>
      <c r="J90" s="291" t="s">
        <v>878</v>
      </c>
      <c r="K90" s="283">
        <f t="shared" ref="K90" si="83">H90-F90</f>
        <v>20</v>
      </c>
      <c r="L90" s="284">
        <v>100</v>
      </c>
      <c r="M90" s="285">
        <f t="shared" ref="M90" si="84">(K90*N90)-100</f>
        <v>900</v>
      </c>
      <c r="N90" s="283">
        <v>50</v>
      </c>
      <c r="O90" s="275" t="s">
        <v>535</v>
      </c>
      <c r="P90" s="276">
        <v>44986</v>
      </c>
      <c r="Q90" s="1"/>
      <c r="R90" s="6" t="s">
        <v>536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97"/>
      <c r="AI90" s="197"/>
      <c r="AJ90" s="203"/>
      <c r="AK90" s="197"/>
      <c r="AL90" s="197"/>
    </row>
    <row r="91" spans="1:38" s="198" customFormat="1" ht="15.6" customHeight="1">
      <c r="A91" s="310">
        <v>6</v>
      </c>
      <c r="B91" s="309">
        <v>44987</v>
      </c>
      <c r="C91" s="302"/>
      <c r="D91" s="302" t="s">
        <v>903</v>
      </c>
      <c r="E91" s="300" t="s">
        <v>537</v>
      </c>
      <c r="F91" s="300">
        <v>19</v>
      </c>
      <c r="G91" s="300">
        <v>0</v>
      </c>
      <c r="H91" s="303">
        <v>0</v>
      </c>
      <c r="I91" s="311" t="s">
        <v>889</v>
      </c>
      <c r="J91" s="304" t="s">
        <v>914</v>
      </c>
      <c r="K91" s="305">
        <f t="shared" ref="K91:K92" si="85">H91-F91</f>
        <v>-19</v>
      </c>
      <c r="L91" s="306">
        <v>100</v>
      </c>
      <c r="M91" s="307">
        <f t="shared" ref="M91:M93" si="86">(K91*N91)-100</f>
        <v>-1050</v>
      </c>
      <c r="N91" s="305">
        <v>50</v>
      </c>
      <c r="O91" s="308" t="s">
        <v>547</v>
      </c>
      <c r="P91" s="309">
        <v>44987</v>
      </c>
      <c r="Q91" s="1"/>
      <c r="R91" s="6" t="s">
        <v>799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97"/>
      <c r="AI91" s="197"/>
      <c r="AJ91" s="203"/>
      <c r="AK91" s="197"/>
      <c r="AL91" s="197"/>
    </row>
    <row r="92" spans="1:38" s="198" customFormat="1" ht="15.6" customHeight="1">
      <c r="A92" s="289">
        <v>7</v>
      </c>
      <c r="B92" s="276">
        <v>44987</v>
      </c>
      <c r="C92" s="287"/>
      <c r="D92" s="287" t="s">
        <v>915</v>
      </c>
      <c r="E92" s="277" t="s">
        <v>537</v>
      </c>
      <c r="F92" s="277">
        <v>65</v>
      </c>
      <c r="G92" s="277">
        <v>0</v>
      </c>
      <c r="H92" s="286">
        <v>95</v>
      </c>
      <c r="I92" s="290" t="s">
        <v>916</v>
      </c>
      <c r="J92" s="291" t="s">
        <v>550</v>
      </c>
      <c r="K92" s="283">
        <f t="shared" si="85"/>
        <v>30</v>
      </c>
      <c r="L92" s="284">
        <v>100</v>
      </c>
      <c r="M92" s="285">
        <f t="shared" si="86"/>
        <v>650</v>
      </c>
      <c r="N92" s="283">
        <v>25</v>
      </c>
      <c r="O92" s="275" t="s">
        <v>535</v>
      </c>
      <c r="P92" s="276">
        <v>44987</v>
      </c>
      <c r="Q92" s="1"/>
      <c r="R92" s="6" t="s">
        <v>536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97"/>
      <c r="AI92" s="197"/>
      <c r="AJ92" s="203"/>
      <c r="AK92" s="197"/>
      <c r="AL92" s="197"/>
    </row>
    <row r="93" spans="1:38" s="198" customFormat="1" ht="15.6" customHeight="1">
      <c r="A93" s="289">
        <v>8</v>
      </c>
      <c r="B93" s="276">
        <v>44988</v>
      </c>
      <c r="C93" s="287"/>
      <c r="D93" s="287" t="s">
        <v>924</v>
      </c>
      <c r="E93" s="277" t="s">
        <v>881</v>
      </c>
      <c r="F93" s="277">
        <v>43</v>
      </c>
      <c r="G93" s="277">
        <v>64</v>
      </c>
      <c r="H93" s="286">
        <v>27</v>
      </c>
      <c r="I93" s="290" t="s">
        <v>928</v>
      </c>
      <c r="J93" s="291" t="s">
        <v>951</v>
      </c>
      <c r="K93" s="283">
        <f>F93-H93</f>
        <v>16</v>
      </c>
      <c r="L93" s="284">
        <v>100</v>
      </c>
      <c r="M93" s="285">
        <f t="shared" si="86"/>
        <v>4700</v>
      </c>
      <c r="N93" s="283">
        <v>300</v>
      </c>
      <c r="O93" s="275" t="s">
        <v>535</v>
      </c>
      <c r="P93" s="276">
        <v>44995</v>
      </c>
      <c r="Q93" s="1"/>
      <c r="R93" s="6" t="s">
        <v>536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97"/>
      <c r="AI93" s="197"/>
      <c r="AJ93" s="203"/>
      <c r="AK93" s="197"/>
      <c r="AL93" s="197"/>
    </row>
    <row r="94" spans="1:38" s="198" customFormat="1" ht="15.6" customHeight="1">
      <c r="A94" s="289">
        <v>9</v>
      </c>
      <c r="B94" s="276">
        <v>44991</v>
      </c>
      <c r="C94" s="287"/>
      <c r="D94" s="287" t="s">
        <v>927</v>
      </c>
      <c r="E94" s="277" t="s">
        <v>881</v>
      </c>
      <c r="F94" s="277">
        <v>97.5</v>
      </c>
      <c r="G94" s="277">
        <v>140</v>
      </c>
      <c r="H94" s="286">
        <v>67.5</v>
      </c>
      <c r="I94" s="290" t="s">
        <v>929</v>
      </c>
      <c r="J94" s="291" t="s">
        <v>550</v>
      </c>
      <c r="K94" s="283">
        <f>F94-H94</f>
        <v>30</v>
      </c>
      <c r="L94" s="284">
        <v>100</v>
      </c>
      <c r="M94" s="285">
        <f t="shared" ref="M94" si="87">(K94*N94)-100</f>
        <v>1400</v>
      </c>
      <c r="N94" s="283">
        <v>50</v>
      </c>
      <c r="O94" s="275" t="s">
        <v>535</v>
      </c>
      <c r="P94" s="276">
        <v>44993</v>
      </c>
      <c r="Q94" s="1"/>
      <c r="R94" s="6" t="s">
        <v>536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97"/>
      <c r="AI94" s="197"/>
      <c r="AJ94" s="203"/>
      <c r="AK94" s="197"/>
      <c r="AL94" s="197"/>
    </row>
    <row r="95" spans="1:38" s="198" customFormat="1" ht="15.6" customHeight="1">
      <c r="A95" s="289">
        <v>10</v>
      </c>
      <c r="B95" s="276">
        <v>44991</v>
      </c>
      <c r="C95" s="287"/>
      <c r="D95" s="287" t="s">
        <v>930</v>
      </c>
      <c r="E95" s="277" t="s">
        <v>537</v>
      </c>
      <c r="F95" s="277">
        <v>57</v>
      </c>
      <c r="G95" s="277">
        <v>18</v>
      </c>
      <c r="H95" s="286">
        <v>80</v>
      </c>
      <c r="I95" s="290" t="s">
        <v>931</v>
      </c>
      <c r="J95" s="291" t="s">
        <v>934</v>
      </c>
      <c r="K95" s="283">
        <f t="shared" ref="K95" si="88">H95-F95</f>
        <v>23</v>
      </c>
      <c r="L95" s="284">
        <v>100</v>
      </c>
      <c r="M95" s="285">
        <f t="shared" ref="M95" si="89">(K95*N95)-100</f>
        <v>1050</v>
      </c>
      <c r="N95" s="283">
        <v>50</v>
      </c>
      <c r="O95" s="275" t="s">
        <v>535</v>
      </c>
      <c r="P95" s="276">
        <v>44991</v>
      </c>
      <c r="Q95" s="1"/>
      <c r="R95" s="6" t="s">
        <v>799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97"/>
      <c r="AI95" s="197"/>
      <c r="AJ95" s="203"/>
      <c r="AK95" s="197"/>
      <c r="AL95" s="197"/>
    </row>
    <row r="96" spans="1:38" s="198" customFormat="1" ht="15.6" customHeight="1">
      <c r="A96" s="310">
        <v>11</v>
      </c>
      <c r="B96" s="309">
        <v>44993</v>
      </c>
      <c r="C96" s="302"/>
      <c r="D96" s="302" t="s">
        <v>935</v>
      </c>
      <c r="E96" s="300" t="s">
        <v>537</v>
      </c>
      <c r="F96" s="300">
        <v>10.5</v>
      </c>
      <c r="G96" s="300">
        <v>7</v>
      </c>
      <c r="H96" s="303">
        <v>6</v>
      </c>
      <c r="I96" s="311" t="s">
        <v>936</v>
      </c>
      <c r="J96" s="304" t="s">
        <v>974</v>
      </c>
      <c r="K96" s="305">
        <f t="shared" ref="K96" si="90">H96-F96</f>
        <v>-4.5</v>
      </c>
      <c r="L96" s="306">
        <v>100</v>
      </c>
      <c r="M96" s="307">
        <f t="shared" ref="M96" si="91">(K96*N96)-100</f>
        <v>-6287.5</v>
      </c>
      <c r="N96" s="305">
        <v>1375</v>
      </c>
      <c r="O96" s="308" t="s">
        <v>547</v>
      </c>
      <c r="P96" s="309">
        <v>44995</v>
      </c>
      <c r="Q96" s="197"/>
      <c r="R96" s="203" t="s">
        <v>536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289">
        <v>12</v>
      </c>
      <c r="B97" s="276">
        <v>44993</v>
      </c>
      <c r="C97" s="287"/>
      <c r="D97" s="287" t="s">
        <v>937</v>
      </c>
      <c r="E97" s="277" t="s">
        <v>537</v>
      </c>
      <c r="F97" s="277">
        <v>29</v>
      </c>
      <c r="G97" s="277">
        <v>13</v>
      </c>
      <c r="H97" s="286">
        <v>37.5</v>
      </c>
      <c r="I97" s="290" t="s">
        <v>938</v>
      </c>
      <c r="J97" s="291" t="s">
        <v>926</v>
      </c>
      <c r="K97" s="283">
        <f t="shared" ref="K97" si="92">H97-F97</f>
        <v>8.5</v>
      </c>
      <c r="L97" s="284">
        <v>100</v>
      </c>
      <c r="M97" s="285">
        <f t="shared" ref="M97:M100" si="93">(K97*N97)-100</f>
        <v>2237.5</v>
      </c>
      <c r="N97" s="283">
        <v>275</v>
      </c>
      <c r="O97" s="275" t="s">
        <v>535</v>
      </c>
      <c r="P97" s="276">
        <v>44993</v>
      </c>
      <c r="Q97" s="197"/>
      <c r="R97" s="203" t="s">
        <v>536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9">
        <v>13</v>
      </c>
      <c r="B98" s="276">
        <v>44993</v>
      </c>
      <c r="C98" s="287"/>
      <c r="D98" s="287" t="s">
        <v>927</v>
      </c>
      <c r="E98" s="277" t="s">
        <v>881</v>
      </c>
      <c r="F98" s="277">
        <v>94</v>
      </c>
      <c r="G98" s="277">
        <v>140</v>
      </c>
      <c r="H98" s="286">
        <v>73</v>
      </c>
      <c r="I98" s="320">
        <v>1</v>
      </c>
      <c r="J98" s="291" t="s">
        <v>548</v>
      </c>
      <c r="K98" s="283">
        <f>F98-H98</f>
        <v>21</v>
      </c>
      <c r="L98" s="284">
        <v>100</v>
      </c>
      <c r="M98" s="285">
        <f t="shared" si="93"/>
        <v>950</v>
      </c>
      <c r="N98" s="283">
        <v>50</v>
      </c>
      <c r="O98" s="275" t="s">
        <v>535</v>
      </c>
      <c r="P98" s="276">
        <v>44994</v>
      </c>
      <c r="Q98" s="197"/>
      <c r="R98" s="203" t="s">
        <v>536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89">
        <v>14</v>
      </c>
      <c r="B99" s="276">
        <v>44994</v>
      </c>
      <c r="C99" s="287"/>
      <c r="D99" s="287" t="s">
        <v>939</v>
      </c>
      <c r="E99" s="277" t="s">
        <v>537</v>
      </c>
      <c r="F99" s="277">
        <v>65</v>
      </c>
      <c r="G99" s="277"/>
      <c r="H99" s="286">
        <v>125</v>
      </c>
      <c r="I99" s="320" t="s">
        <v>916</v>
      </c>
      <c r="J99" s="291" t="s">
        <v>743</v>
      </c>
      <c r="K99" s="283">
        <f t="shared" ref="K99:K100" si="94">H99-F99</f>
        <v>60</v>
      </c>
      <c r="L99" s="284">
        <v>100</v>
      </c>
      <c r="M99" s="285">
        <f t="shared" si="93"/>
        <v>1400</v>
      </c>
      <c r="N99" s="283">
        <v>25</v>
      </c>
      <c r="O99" s="275" t="s">
        <v>535</v>
      </c>
      <c r="P99" s="276">
        <v>44994</v>
      </c>
      <c r="Q99" s="197"/>
      <c r="R99" s="203" t="s">
        <v>799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10">
        <v>15</v>
      </c>
      <c r="B100" s="309">
        <v>44994</v>
      </c>
      <c r="C100" s="302"/>
      <c r="D100" s="302" t="s">
        <v>940</v>
      </c>
      <c r="E100" s="300" t="s">
        <v>537</v>
      </c>
      <c r="F100" s="300">
        <v>50</v>
      </c>
      <c r="G100" s="300">
        <v>30</v>
      </c>
      <c r="H100" s="303">
        <v>30</v>
      </c>
      <c r="I100" s="321" t="s">
        <v>941</v>
      </c>
      <c r="J100" s="304" t="s">
        <v>952</v>
      </c>
      <c r="K100" s="305">
        <f t="shared" si="94"/>
        <v>-20</v>
      </c>
      <c r="L100" s="306">
        <v>100</v>
      </c>
      <c r="M100" s="307">
        <f t="shared" si="93"/>
        <v>-5100</v>
      </c>
      <c r="N100" s="305">
        <v>250</v>
      </c>
      <c r="O100" s="308" t="s">
        <v>547</v>
      </c>
      <c r="P100" s="309">
        <v>44995</v>
      </c>
      <c r="Q100" s="197"/>
      <c r="R100" s="203" t="s">
        <v>536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289">
        <v>16</v>
      </c>
      <c r="B101" s="276">
        <v>44994</v>
      </c>
      <c r="C101" s="287"/>
      <c r="D101" s="287" t="s">
        <v>942</v>
      </c>
      <c r="E101" s="277" t="s">
        <v>537</v>
      </c>
      <c r="F101" s="277">
        <v>45</v>
      </c>
      <c r="G101" s="277">
        <v>9</v>
      </c>
      <c r="H101" s="286">
        <v>67</v>
      </c>
      <c r="I101" s="320" t="s">
        <v>943</v>
      </c>
      <c r="J101" s="291" t="s">
        <v>944</v>
      </c>
      <c r="K101" s="283">
        <f t="shared" ref="K101:K102" si="95">H101-F101</f>
        <v>22</v>
      </c>
      <c r="L101" s="284">
        <v>100</v>
      </c>
      <c r="M101" s="285">
        <f t="shared" ref="M101:M102" si="96">(K101*N101)-100</f>
        <v>1000</v>
      </c>
      <c r="N101" s="283">
        <v>50</v>
      </c>
      <c r="O101" s="275" t="s">
        <v>535</v>
      </c>
      <c r="P101" s="276">
        <v>44994</v>
      </c>
      <c r="Q101" s="197"/>
      <c r="R101" s="203" t="s">
        <v>536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10">
        <v>17</v>
      </c>
      <c r="B102" s="309">
        <v>44994</v>
      </c>
      <c r="C102" s="302"/>
      <c r="D102" s="302" t="s">
        <v>945</v>
      </c>
      <c r="E102" s="300" t="s">
        <v>537</v>
      </c>
      <c r="F102" s="300">
        <v>27.5</v>
      </c>
      <c r="G102" s="300">
        <v>13</v>
      </c>
      <c r="H102" s="303">
        <v>13</v>
      </c>
      <c r="I102" s="321" t="s">
        <v>946</v>
      </c>
      <c r="J102" s="304" t="s">
        <v>1030</v>
      </c>
      <c r="K102" s="305">
        <f t="shared" si="95"/>
        <v>-14.5</v>
      </c>
      <c r="L102" s="306">
        <v>100</v>
      </c>
      <c r="M102" s="307">
        <f t="shared" si="96"/>
        <v>-4087.5</v>
      </c>
      <c r="N102" s="305">
        <v>275</v>
      </c>
      <c r="O102" s="308" t="s">
        <v>547</v>
      </c>
      <c r="P102" s="309">
        <v>45005</v>
      </c>
      <c r="Q102" s="197"/>
      <c r="R102" s="203" t="s">
        <v>536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10">
        <v>18</v>
      </c>
      <c r="B103" s="309">
        <v>44994</v>
      </c>
      <c r="C103" s="302"/>
      <c r="D103" s="302" t="s">
        <v>947</v>
      </c>
      <c r="E103" s="300" t="s">
        <v>537</v>
      </c>
      <c r="F103" s="300">
        <v>45</v>
      </c>
      <c r="G103" s="300">
        <v>0</v>
      </c>
      <c r="H103" s="303">
        <v>0</v>
      </c>
      <c r="I103" s="321" t="s">
        <v>948</v>
      </c>
      <c r="J103" s="304" t="s">
        <v>950</v>
      </c>
      <c r="K103" s="305">
        <f t="shared" ref="K103:K104" si="97">H103-F103</f>
        <v>-45</v>
      </c>
      <c r="L103" s="306">
        <v>100</v>
      </c>
      <c r="M103" s="307">
        <f t="shared" ref="M103:M104" si="98">(K103*N103)-100</f>
        <v>-1225</v>
      </c>
      <c r="N103" s="305">
        <v>25</v>
      </c>
      <c r="O103" s="308" t="s">
        <v>547</v>
      </c>
      <c r="P103" s="309">
        <v>44994</v>
      </c>
      <c r="Q103" s="197"/>
      <c r="R103" s="203" t="s">
        <v>799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9">
        <v>19</v>
      </c>
      <c r="B104" s="276">
        <v>44995</v>
      </c>
      <c r="C104" s="287"/>
      <c r="D104" s="287" t="s">
        <v>953</v>
      </c>
      <c r="E104" s="277" t="s">
        <v>537</v>
      </c>
      <c r="F104" s="277">
        <v>62.5</v>
      </c>
      <c r="G104" s="277">
        <v>28</v>
      </c>
      <c r="H104" s="286">
        <v>64</v>
      </c>
      <c r="I104" s="320" t="s">
        <v>943</v>
      </c>
      <c r="J104" s="291" t="s">
        <v>954</v>
      </c>
      <c r="K104" s="283">
        <f t="shared" si="97"/>
        <v>1.5</v>
      </c>
      <c r="L104" s="284">
        <v>100</v>
      </c>
      <c r="M104" s="285">
        <f t="shared" si="98"/>
        <v>-25</v>
      </c>
      <c r="N104" s="283">
        <v>50</v>
      </c>
      <c r="O104" s="275" t="s">
        <v>656</v>
      </c>
      <c r="P104" s="276">
        <v>44995</v>
      </c>
      <c r="Q104" s="197"/>
      <c r="R104" s="203" t="s">
        <v>536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89">
        <v>20</v>
      </c>
      <c r="B105" s="276">
        <v>44995</v>
      </c>
      <c r="C105" s="287"/>
      <c r="D105" s="287" t="s">
        <v>893</v>
      </c>
      <c r="E105" s="277" t="s">
        <v>537</v>
      </c>
      <c r="F105" s="277">
        <v>39</v>
      </c>
      <c r="G105" s="277">
        <v>21</v>
      </c>
      <c r="H105" s="286">
        <v>48.5</v>
      </c>
      <c r="I105" s="320" t="s">
        <v>955</v>
      </c>
      <c r="J105" s="291" t="s">
        <v>963</v>
      </c>
      <c r="K105" s="283">
        <f t="shared" ref="K105" si="99">H105-F105</f>
        <v>9.5</v>
      </c>
      <c r="L105" s="284">
        <v>100</v>
      </c>
      <c r="M105" s="285">
        <f t="shared" ref="M105" si="100">(K105*N105)-100</f>
        <v>2750</v>
      </c>
      <c r="N105" s="283">
        <v>300</v>
      </c>
      <c r="O105" s="275" t="s">
        <v>535</v>
      </c>
      <c r="P105" s="276">
        <v>44998</v>
      </c>
      <c r="Q105" s="197"/>
      <c r="R105" s="203" t="s">
        <v>536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89">
        <v>21</v>
      </c>
      <c r="B106" s="276">
        <v>44995</v>
      </c>
      <c r="C106" s="287"/>
      <c r="D106" s="287" t="s">
        <v>956</v>
      </c>
      <c r="E106" s="277" t="s">
        <v>537</v>
      </c>
      <c r="F106" s="277">
        <v>138</v>
      </c>
      <c r="G106" s="277">
        <v>90</v>
      </c>
      <c r="H106" s="286">
        <v>163.5</v>
      </c>
      <c r="I106" s="320" t="s">
        <v>957</v>
      </c>
      <c r="J106" s="291" t="s">
        <v>958</v>
      </c>
      <c r="K106" s="283">
        <f t="shared" ref="K106" si="101">H106-F106</f>
        <v>25.5</v>
      </c>
      <c r="L106" s="284">
        <v>100</v>
      </c>
      <c r="M106" s="285">
        <f t="shared" ref="M106" si="102">(K106*N106)-100</f>
        <v>2450</v>
      </c>
      <c r="N106" s="283">
        <v>100</v>
      </c>
      <c r="O106" s="275" t="s">
        <v>535</v>
      </c>
      <c r="P106" s="276">
        <v>44995</v>
      </c>
      <c r="Q106" s="197"/>
      <c r="R106" s="203" t="s">
        <v>799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89">
        <v>22</v>
      </c>
      <c r="B107" s="276">
        <v>44995</v>
      </c>
      <c r="C107" s="287"/>
      <c r="D107" s="287" t="s">
        <v>956</v>
      </c>
      <c r="E107" s="277" t="s">
        <v>537</v>
      </c>
      <c r="F107" s="277">
        <v>131</v>
      </c>
      <c r="G107" s="277">
        <v>80</v>
      </c>
      <c r="H107" s="286">
        <v>154</v>
      </c>
      <c r="I107" s="320" t="s">
        <v>959</v>
      </c>
      <c r="J107" s="291" t="s">
        <v>934</v>
      </c>
      <c r="K107" s="283">
        <f t="shared" ref="K107" si="103">H107-F107</f>
        <v>23</v>
      </c>
      <c r="L107" s="284">
        <v>100</v>
      </c>
      <c r="M107" s="285">
        <f t="shared" ref="M107" si="104">(K107*N107)-100</f>
        <v>2200</v>
      </c>
      <c r="N107" s="283">
        <v>100</v>
      </c>
      <c r="O107" s="275" t="s">
        <v>535</v>
      </c>
      <c r="P107" s="276">
        <v>44995</v>
      </c>
      <c r="Q107" s="197"/>
      <c r="R107" s="203" t="s">
        <v>799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89">
        <v>23</v>
      </c>
      <c r="B108" s="276">
        <v>44998</v>
      </c>
      <c r="C108" s="287"/>
      <c r="D108" s="287" t="s">
        <v>966</v>
      </c>
      <c r="E108" s="277" t="s">
        <v>537</v>
      </c>
      <c r="F108" s="277">
        <v>32</v>
      </c>
      <c r="G108" s="277">
        <v>14</v>
      </c>
      <c r="H108" s="286">
        <v>52</v>
      </c>
      <c r="I108" s="320" t="s">
        <v>967</v>
      </c>
      <c r="J108" s="291" t="s">
        <v>934</v>
      </c>
      <c r="K108" s="283">
        <f t="shared" ref="K108" si="105">H108-F108</f>
        <v>20</v>
      </c>
      <c r="L108" s="284">
        <v>100</v>
      </c>
      <c r="M108" s="285">
        <f t="shared" ref="M108:M111" si="106">(K108*N108)-100</f>
        <v>4900</v>
      </c>
      <c r="N108" s="283">
        <v>250</v>
      </c>
      <c r="O108" s="275" t="s">
        <v>535</v>
      </c>
      <c r="P108" s="276">
        <v>44998</v>
      </c>
      <c r="Q108" s="197"/>
      <c r="R108" s="203" t="s">
        <v>799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9">
        <v>24</v>
      </c>
      <c r="B109" s="276">
        <v>44998</v>
      </c>
      <c r="C109" s="287"/>
      <c r="D109" s="287" t="s">
        <v>968</v>
      </c>
      <c r="E109" s="277" t="s">
        <v>881</v>
      </c>
      <c r="F109" s="277">
        <v>16</v>
      </c>
      <c r="G109" s="277">
        <v>25</v>
      </c>
      <c r="H109" s="286">
        <v>10</v>
      </c>
      <c r="I109" s="320">
        <v>1</v>
      </c>
      <c r="J109" s="291" t="s">
        <v>969</v>
      </c>
      <c r="K109" s="283">
        <f>F109-H109</f>
        <v>6</v>
      </c>
      <c r="L109" s="284">
        <v>100</v>
      </c>
      <c r="M109" s="285">
        <f t="shared" si="106"/>
        <v>3500</v>
      </c>
      <c r="N109" s="283">
        <v>600</v>
      </c>
      <c r="O109" s="275" t="s">
        <v>535</v>
      </c>
      <c r="P109" s="276">
        <v>44998</v>
      </c>
      <c r="Q109" s="197"/>
      <c r="R109" s="203" t="s">
        <v>536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9">
        <v>25</v>
      </c>
      <c r="B110" s="276">
        <v>44998</v>
      </c>
      <c r="C110" s="287"/>
      <c r="D110" s="287" t="s">
        <v>893</v>
      </c>
      <c r="E110" s="277" t="s">
        <v>537</v>
      </c>
      <c r="F110" s="277">
        <v>41</v>
      </c>
      <c r="G110" s="277">
        <v>23</v>
      </c>
      <c r="H110" s="286">
        <v>48.5</v>
      </c>
      <c r="I110" s="290" t="s">
        <v>955</v>
      </c>
      <c r="J110" s="291" t="s">
        <v>913</v>
      </c>
      <c r="K110" s="283">
        <f t="shared" ref="K110:K111" si="107">H110-F110</f>
        <v>7.5</v>
      </c>
      <c r="L110" s="284">
        <v>100</v>
      </c>
      <c r="M110" s="285">
        <f t="shared" si="106"/>
        <v>2150</v>
      </c>
      <c r="N110" s="283">
        <v>300</v>
      </c>
      <c r="O110" s="275" t="s">
        <v>535</v>
      </c>
      <c r="P110" s="276">
        <v>44999</v>
      </c>
      <c r="Q110" s="197"/>
      <c r="R110" s="203" t="s">
        <v>799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10">
        <v>26</v>
      </c>
      <c r="B111" s="309">
        <v>44998</v>
      </c>
      <c r="C111" s="302"/>
      <c r="D111" s="302" t="s">
        <v>953</v>
      </c>
      <c r="E111" s="300" t="s">
        <v>537</v>
      </c>
      <c r="F111" s="300">
        <v>38</v>
      </c>
      <c r="G111" s="300">
        <v>8</v>
      </c>
      <c r="H111" s="303">
        <v>9.5</v>
      </c>
      <c r="I111" s="311" t="s">
        <v>948</v>
      </c>
      <c r="J111" s="304" t="s">
        <v>976</v>
      </c>
      <c r="K111" s="305">
        <f t="shared" si="107"/>
        <v>-28.5</v>
      </c>
      <c r="L111" s="306">
        <v>100</v>
      </c>
      <c r="M111" s="307">
        <f t="shared" si="106"/>
        <v>-2950</v>
      </c>
      <c r="N111" s="305">
        <v>100</v>
      </c>
      <c r="O111" s="308" t="s">
        <v>547</v>
      </c>
      <c r="P111" s="309">
        <v>44999</v>
      </c>
      <c r="Q111" s="197"/>
      <c r="R111" s="203" t="s">
        <v>536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310">
        <v>27</v>
      </c>
      <c r="B112" s="309">
        <v>44998</v>
      </c>
      <c r="C112" s="302"/>
      <c r="D112" s="302" t="s">
        <v>970</v>
      </c>
      <c r="E112" s="300" t="s">
        <v>537</v>
      </c>
      <c r="F112" s="300">
        <v>128</v>
      </c>
      <c r="G112" s="300">
        <v>90</v>
      </c>
      <c r="H112" s="303">
        <v>90</v>
      </c>
      <c r="I112" s="311" t="s">
        <v>959</v>
      </c>
      <c r="J112" s="304" t="s">
        <v>975</v>
      </c>
      <c r="K112" s="305">
        <f t="shared" ref="K112" si="108">H112-F112</f>
        <v>-38</v>
      </c>
      <c r="L112" s="306">
        <v>100</v>
      </c>
      <c r="M112" s="307">
        <f t="shared" ref="M112" si="109">(K112*N112)-100</f>
        <v>-3900</v>
      </c>
      <c r="N112" s="305">
        <v>100</v>
      </c>
      <c r="O112" s="308" t="s">
        <v>547</v>
      </c>
      <c r="P112" s="309">
        <v>44999</v>
      </c>
      <c r="Q112" s="197"/>
      <c r="R112" s="203" t="s">
        <v>799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310">
        <v>28</v>
      </c>
      <c r="B113" s="309">
        <v>44998</v>
      </c>
      <c r="C113" s="302"/>
      <c r="D113" s="302" t="s">
        <v>971</v>
      </c>
      <c r="E113" s="300" t="s">
        <v>537</v>
      </c>
      <c r="F113" s="300">
        <v>250</v>
      </c>
      <c r="G113" s="300">
        <v>130</v>
      </c>
      <c r="H113" s="303">
        <v>130</v>
      </c>
      <c r="I113" s="311" t="s">
        <v>972</v>
      </c>
      <c r="J113" s="304" t="s">
        <v>973</v>
      </c>
      <c r="K113" s="305">
        <f t="shared" ref="K113:K114" si="110">H113-F113</f>
        <v>-120</v>
      </c>
      <c r="L113" s="306">
        <v>100</v>
      </c>
      <c r="M113" s="307">
        <f t="shared" ref="M113:M114" si="111">(K113*N113)-100</f>
        <v>-3100</v>
      </c>
      <c r="N113" s="305">
        <v>25</v>
      </c>
      <c r="O113" s="308" t="s">
        <v>547</v>
      </c>
      <c r="P113" s="309">
        <v>44998</v>
      </c>
      <c r="Q113" s="197"/>
      <c r="R113" s="203" t="s">
        <v>536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89">
        <v>29</v>
      </c>
      <c r="B114" s="276">
        <v>44999</v>
      </c>
      <c r="C114" s="287"/>
      <c r="D114" s="340" t="s">
        <v>893</v>
      </c>
      <c r="E114" s="289" t="s">
        <v>537</v>
      </c>
      <c r="F114" s="289">
        <v>39</v>
      </c>
      <c r="G114" s="289">
        <v>21</v>
      </c>
      <c r="H114" s="341">
        <v>49</v>
      </c>
      <c r="I114" s="341" t="s">
        <v>955</v>
      </c>
      <c r="J114" s="291" t="s">
        <v>999</v>
      </c>
      <c r="K114" s="283">
        <f t="shared" si="110"/>
        <v>10</v>
      </c>
      <c r="L114" s="284">
        <v>100</v>
      </c>
      <c r="M114" s="285">
        <f t="shared" si="111"/>
        <v>2900</v>
      </c>
      <c r="N114" s="283">
        <v>300</v>
      </c>
      <c r="O114" s="275" t="s">
        <v>535</v>
      </c>
      <c r="P114" s="276">
        <v>45000</v>
      </c>
      <c r="Q114" s="197"/>
      <c r="R114" s="203" t="s">
        <v>799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89">
        <v>30</v>
      </c>
      <c r="B115" s="276">
        <v>44999</v>
      </c>
      <c r="C115" s="287"/>
      <c r="D115" s="340" t="s">
        <v>984</v>
      </c>
      <c r="E115" s="289" t="s">
        <v>537</v>
      </c>
      <c r="F115" s="289">
        <v>145</v>
      </c>
      <c r="G115" s="289">
        <v>95</v>
      </c>
      <c r="H115" s="341">
        <v>165</v>
      </c>
      <c r="I115" s="341" t="s">
        <v>985</v>
      </c>
      <c r="J115" s="291" t="s">
        <v>878</v>
      </c>
      <c r="K115" s="283">
        <f t="shared" ref="K115:K117" si="112">H115-F115</f>
        <v>20</v>
      </c>
      <c r="L115" s="284">
        <v>100</v>
      </c>
      <c r="M115" s="285">
        <f t="shared" ref="M115:M117" si="113">(K115*N115)-100</f>
        <v>1900</v>
      </c>
      <c r="N115" s="283">
        <v>100</v>
      </c>
      <c r="O115" s="275" t="s">
        <v>535</v>
      </c>
      <c r="P115" s="276">
        <v>44999</v>
      </c>
      <c r="Q115" s="197"/>
      <c r="R115" s="203" t="s">
        <v>536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89">
        <v>31</v>
      </c>
      <c r="B116" s="276">
        <v>44999</v>
      </c>
      <c r="C116" s="287"/>
      <c r="D116" s="340" t="s">
        <v>984</v>
      </c>
      <c r="E116" s="289" t="s">
        <v>537</v>
      </c>
      <c r="F116" s="289">
        <v>145</v>
      </c>
      <c r="G116" s="289">
        <v>95</v>
      </c>
      <c r="H116" s="341">
        <v>163</v>
      </c>
      <c r="I116" s="341" t="s">
        <v>985</v>
      </c>
      <c r="J116" s="291" t="s">
        <v>990</v>
      </c>
      <c r="K116" s="283">
        <f t="shared" si="112"/>
        <v>18</v>
      </c>
      <c r="L116" s="284">
        <v>100</v>
      </c>
      <c r="M116" s="285">
        <f t="shared" si="113"/>
        <v>1700</v>
      </c>
      <c r="N116" s="283">
        <v>100</v>
      </c>
      <c r="O116" s="275" t="s">
        <v>535</v>
      </c>
      <c r="P116" s="276">
        <v>44999</v>
      </c>
      <c r="Q116" s="197"/>
      <c r="R116" s="203" t="s">
        <v>536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89">
        <v>32</v>
      </c>
      <c r="B117" s="276">
        <v>44999</v>
      </c>
      <c r="C117" s="287"/>
      <c r="D117" s="340" t="s">
        <v>989</v>
      </c>
      <c r="E117" s="277" t="s">
        <v>537</v>
      </c>
      <c r="F117" s="277">
        <v>285</v>
      </c>
      <c r="G117" s="277">
        <v>150</v>
      </c>
      <c r="H117" s="286">
        <v>425</v>
      </c>
      <c r="I117" s="320">
        <v>500</v>
      </c>
      <c r="J117" s="291" t="s">
        <v>685</v>
      </c>
      <c r="K117" s="283">
        <f t="shared" si="112"/>
        <v>140</v>
      </c>
      <c r="L117" s="284">
        <v>100</v>
      </c>
      <c r="M117" s="285">
        <f t="shared" si="113"/>
        <v>3400</v>
      </c>
      <c r="N117" s="283">
        <v>25</v>
      </c>
      <c r="O117" s="275" t="s">
        <v>535</v>
      </c>
      <c r="P117" s="276">
        <v>45000</v>
      </c>
      <c r="Q117" s="197"/>
      <c r="R117" s="203" t="s">
        <v>799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89">
        <v>33</v>
      </c>
      <c r="B118" s="276">
        <v>45000</v>
      </c>
      <c r="C118" s="287"/>
      <c r="D118" s="340" t="s">
        <v>994</v>
      </c>
      <c r="E118" s="277" t="s">
        <v>537</v>
      </c>
      <c r="F118" s="277">
        <v>260</v>
      </c>
      <c r="G118" s="277">
        <v>130</v>
      </c>
      <c r="H118" s="286">
        <v>315</v>
      </c>
      <c r="I118" s="320" t="s">
        <v>972</v>
      </c>
      <c r="J118" s="291" t="s">
        <v>673</v>
      </c>
      <c r="K118" s="283">
        <f t="shared" ref="K118:K119" si="114">H118-F118</f>
        <v>55</v>
      </c>
      <c r="L118" s="284">
        <v>100</v>
      </c>
      <c r="M118" s="285">
        <f t="shared" ref="M118:M119" si="115">(K118*N118)-100</f>
        <v>1275</v>
      </c>
      <c r="N118" s="283">
        <v>25</v>
      </c>
      <c r="O118" s="275" t="s">
        <v>535</v>
      </c>
      <c r="P118" s="276">
        <v>45000</v>
      </c>
      <c r="Q118" s="197"/>
      <c r="R118" s="203" t="s">
        <v>799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89">
        <v>34</v>
      </c>
      <c r="B119" s="276">
        <v>45000</v>
      </c>
      <c r="C119" s="287"/>
      <c r="D119" s="340" t="s">
        <v>996</v>
      </c>
      <c r="E119" s="277" t="s">
        <v>537</v>
      </c>
      <c r="F119" s="277">
        <v>19.5</v>
      </c>
      <c r="G119" s="277">
        <v>13</v>
      </c>
      <c r="H119" s="286">
        <v>23.5</v>
      </c>
      <c r="I119" s="320" t="s">
        <v>997</v>
      </c>
      <c r="J119" s="291" t="s">
        <v>998</v>
      </c>
      <c r="K119" s="283">
        <f t="shared" si="114"/>
        <v>4</v>
      </c>
      <c r="L119" s="284">
        <v>100</v>
      </c>
      <c r="M119" s="285">
        <f t="shared" si="115"/>
        <v>2700</v>
      </c>
      <c r="N119" s="283">
        <v>700</v>
      </c>
      <c r="O119" s="275" t="s">
        <v>535</v>
      </c>
      <c r="P119" s="276">
        <v>45000</v>
      </c>
      <c r="Q119" s="197"/>
      <c r="R119" s="203" t="s">
        <v>536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310">
        <v>35</v>
      </c>
      <c r="B120" s="309">
        <v>45000</v>
      </c>
      <c r="C120" s="302"/>
      <c r="D120" s="349" t="s">
        <v>994</v>
      </c>
      <c r="E120" s="300" t="s">
        <v>537</v>
      </c>
      <c r="F120" s="300">
        <v>235</v>
      </c>
      <c r="G120" s="300">
        <v>120</v>
      </c>
      <c r="H120" s="303">
        <v>120</v>
      </c>
      <c r="I120" s="321" t="s">
        <v>972</v>
      </c>
      <c r="J120" s="304" t="s">
        <v>995</v>
      </c>
      <c r="K120" s="305">
        <f t="shared" ref="K120:K122" si="116">H120-F120</f>
        <v>-115</v>
      </c>
      <c r="L120" s="306">
        <v>100</v>
      </c>
      <c r="M120" s="307">
        <f t="shared" ref="M120:M121" si="117">(K120*N120)-100</f>
        <v>-2975</v>
      </c>
      <c r="N120" s="305">
        <v>25</v>
      </c>
      <c r="O120" s="308" t="s">
        <v>547</v>
      </c>
      <c r="P120" s="309">
        <v>45000</v>
      </c>
      <c r="Q120" s="197"/>
      <c r="R120" s="203" t="s">
        <v>799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289">
        <v>36</v>
      </c>
      <c r="B121" s="276">
        <v>45001</v>
      </c>
      <c r="C121" s="287"/>
      <c r="D121" s="340" t="s">
        <v>893</v>
      </c>
      <c r="E121" s="277" t="s">
        <v>537</v>
      </c>
      <c r="F121" s="277">
        <v>30</v>
      </c>
      <c r="G121" s="277">
        <v>13</v>
      </c>
      <c r="H121" s="286">
        <v>37.5</v>
      </c>
      <c r="I121" s="320" t="s">
        <v>1011</v>
      </c>
      <c r="J121" s="291" t="s">
        <v>913</v>
      </c>
      <c r="K121" s="283">
        <f t="shared" ref="K121" si="118">H121-F121</f>
        <v>7.5</v>
      </c>
      <c r="L121" s="284">
        <v>100</v>
      </c>
      <c r="M121" s="285">
        <f t="shared" si="117"/>
        <v>2150</v>
      </c>
      <c r="N121" s="283">
        <v>300</v>
      </c>
      <c r="O121" s="275" t="s">
        <v>535</v>
      </c>
      <c r="P121" s="276">
        <v>45001</v>
      </c>
      <c r="Q121" s="197"/>
      <c r="R121" s="203" t="s">
        <v>799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289">
        <v>37</v>
      </c>
      <c r="B122" s="276">
        <v>45001</v>
      </c>
      <c r="C122" s="287"/>
      <c r="D122" s="340" t="s">
        <v>1012</v>
      </c>
      <c r="E122" s="277" t="s">
        <v>537</v>
      </c>
      <c r="F122" s="277">
        <v>26</v>
      </c>
      <c r="G122" s="277">
        <v>0</v>
      </c>
      <c r="H122" s="286">
        <v>46</v>
      </c>
      <c r="I122" s="320" t="s">
        <v>1013</v>
      </c>
      <c r="J122" s="291" t="s">
        <v>878</v>
      </c>
      <c r="K122" s="283">
        <f t="shared" si="116"/>
        <v>20</v>
      </c>
      <c r="L122" s="284">
        <v>100</v>
      </c>
      <c r="M122" s="285">
        <f t="shared" ref="M122:M124" si="119">(K122*N122)-100</f>
        <v>900</v>
      </c>
      <c r="N122" s="283">
        <v>50</v>
      </c>
      <c r="O122" s="275" t="s">
        <v>535</v>
      </c>
      <c r="P122" s="276">
        <v>45001</v>
      </c>
      <c r="Q122" s="197"/>
      <c r="R122" s="203" t="s">
        <v>799</v>
      </c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310">
        <v>38</v>
      </c>
      <c r="B123" s="309">
        <v>45002</v>
      </c>
      <c r="C123" s="302"/>
      <c r="D123" s="349" t="s">
        <v>1018</v>
      </c>
      <c r="E123" s="300" t="s">
        <v>537</v>
      </c>
      <c r="F123" s="300">
        <v>350</v>
      </c>
      <c r="G123" s="300">
        <v>240</v>
      </c>
      <c r="H123" s="303">
        <v>240</v>
      </c>
      <c r="I123" s="321" t="s">
        <v>1019</v>
      </c>
      <c r="J123" s="304" t="s">
        <v>1020</v>
      </c>
      <c r="K123" s="305">
        <f t="shared" ref="K123:K124" si="120">H123-F123</f>
        <v>-110</v>
      </c>
      <c r="L123" s="306">
        <v>100</v>
      </c>
      <c r="M123" s="307">
        <f t="shared" si="119"/>
        <v>-2850</v>
      </c>
      <c r="N123" s="305">
        <v>25</v>
      </c>
      <c r="O123" s="308" t="s">
        <v>547</v>
      </c>
      <c r="P123" s="309">
        <v>45002</v>
      </c>
      <c r="Q123" s="197"/>
      <c r="R123" s="203" t="s">
        <v>536</v>
      </c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289">
        <v>39</v>
      </c>
      <c r="B124" s="276">
        <v>45002</v>
      </c>
      <c r="C124" s="287"/>
      <c r="D124" s="340" t="s">
        <v>996</v>
      </c>
      <c r="E124" s="277" t="s">
        <v>537</v>
      </c>
      <c r="F124" s="277">
        <v>18</v>
      </c>
      <c r="G124" s="277">
        <v>12</v>
      </c>
      <c r="H124" s="286">
        <v>21.5</v>
      </c>
      <c r="I124" s="320" t="s">
        <v>1021</v>
      </c>
      <c r="J124" s="291" t="s">
        <v>1022</v>
      </c>
      <c r="K124" s="283">
        <f t="shared" si="120"/>
        <v>3.5</v>
      </c>
      <c r="L124" s="284">
        <v>100</v>
      </c>
      <c r="M124" s="285">
        <f t="shared" si="119"/>
        <v>2350</v>
      </c>
      <c r="N124" s="283">
        <v>700</v>
      </c>
      <c r="O124" s="275" t="s">
        <v>535</v>
      </c>
      <c r="P124" s="276">
        <v>45002</v>
      </c>
      <c r="Q124" s="197"/>
      <c r="R124" s="203" t="s">
        <v>536</v>
      </c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289">
        <v>40</v>
      </c>
      <c r="B125" s="276">
        <v>45002</v>
      </c>
      <c r="C125" s="287"/>
      <c r="D125" s="340" t="s">
        <v>1023</v>
      </c>
      <c r="E125" s="277" t="s">
        <v>537</v>
      </c>
      <c r="F125" s="277">
        <v>8.75</v>
      </c>
      <c r="G125" s="277">
        <v>3.5</v>
      </c>
      <c r="H125" s="286">
        <v>11.1</v>
      </c>
      <c r="I125" s="320" t="s">
        <v>1024</v>
      </c>
      <c r="J125" s="291" t="s">
        <v>1025</v>
      </c>
      <c r="K125" s="283">
        <f t="shared" ref="K125:K127" si="121">H125-F125</f>
        <v>2.3499999999999996</v>
      </c>
      <c r="L125" s="284">
        <v>100</v>
      </c>
      <c r="M125" s="285">
        <f t="shared" ref="M125:M127" si="122">(K125*N125)-100</f>
        <v>2132.4999999999995</v>
      </c>
      <c r="N125" s="283">
        <v>950</v>
      </c>
      <c r="O125" s="275" t="s">
        <v>535</v>
      </c>
      <c r="P125" s="276">
        <v>45002</v>
      </c>
      <c r="Q125" s="197"/>
      <c r="R125" s="203" t="s">
        <v>536</v>
      </c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289">
        <v>41</v>
      </c>
      <c r="B126" s="276">
        <v>45005</v>
      </c>
      <c r="C126" s="287"/>
      <c r="D126" s="340" t="s">
        <v>996</v>
      </c>
      <c r="E126" s="277" t="s">
        <v>537</v>
      </c>
      <c r="F126" s="277">
        <v>12.5</v>
      </c>
      <c r="G126" s="277">
        <v>5</v>
      </c>
      <c r="H126" s="286">
        <v>16.5</v>
      </c>
      <c r="I126" s="320" t="s">
        <v>1031</v>
      </c>
      <c r="J126" s="291" t="s">
        <v>998</v>
      </c>
      <c r="K126" s="283">
        <f t="shared" si="121"/>
        <v>4</v>
      </c>
      <c r="L126" s="284">
        <v>100</v>
      </c>
      <c r="M126" s="285">
        <f t="shared" si="122"/>
        <v>2700</v>
      </c>
      <c r="N126" s="283">
        <v>700</v>
      </c>
      <c r="O126" s="275" t="s">
        <v>535</v>
      </c>
      <c r="P126" s="276">
        <v>45006</v>
      </c>
      <c r="Q126" s="197"/>
      <c r="R126" s="203" t="s">
        <v>536</v>
      </c>
      <c r="S126" s="197"/>
      <c r="T126" s="197"/>
      <c r="U126" s="197"/>
      <c r="V126" s="197"/>
      <c r="W126" s="197"/>
      <c r="X126" s="203"/>
      <c r="Y126" s="197"/>
      <c r="Z126" s="197"/>
      <c r="AA126" s="197"/>
      <c r="AB126" s="197"/>
      <c r="AC126" s="197"/>
      <c r="AD126" s="203"/>
      <c r="AE126" s="197"/>
      <c r="AF126" s="197"/>
      <c r="AG126" s="197"/>
      <c r="AH126" s="197"/>
      <c r="AI126" s="197"/>
      <c r="AJ126" s="203"/>
      <c r="AK126" s="197"/>
      <c r="AL126" s="197"/>
    </row>
    <row r="127" spans="1:38" s="198" customFormat="1" ht="15.6" customHeight="1">
      <c r="A127" s="289">
        <v>42</v>
      </c>
      <c r="B127" s="276">
        <v>45005</v>
      </c>
      <c r="C127" s="287"/>
      <c r="D127" s="340" t="s">
        <v>1032</v>
      </c>
      <c r="E127" s="277" t="s">
        <v>537</v>
      </c>
      <c r="F127" s="277">
        <v>7.5</v>
      </c>
      <c r="G127" s="277"/>
      <c r="H127" s="286">
        <v>11</v>
      </c>
      <c r="I127" s="320" t="s">
        <v>1033</v>
      </c>
      <c r="J127" s="291" t="s">
        <v>1022</v>
      </c>
      <c r="K127" s="283">
        <f t="shared" si="121"/>
        <v>3.5</v>
      </c>
      <c r="L127" s="284">
        <v>100</v>
      </c>
      <c r="M127" s="285">
        <f t="shared" si="122"/>
        <v>2087.5</v>
      </c>
      <c r="N127" s="283">
        <v>625</v>
      </c>
      <c r="O127" s="275" t="s">
        <v>535</v>
      </c>
      <c r="P127" s="276">
        <v>45008</v>
      </c>
      <c r="Q127" s="197"/>
      <c r="R127" s="203" t="s">
        <v>536</v>
      </c>
      <c r="S127" s="197"/>
      <c r="T127" s="197"/>
      <c r="U127" s="197"/>
      <c r="V127" s="197"/>
      <c r="W127" s="197"/>
      <c r="X127" s="203"/>
      <c r="Y127" s="197"/>
      <c r="Z127" s="197"/>
      <c r="AA127" s="197"/>
      <c r="AB127" s="197"/>
      <c r="AC127" s="197"/>
      <c r="AD127" s="203"/>
      <c r="AE127" s="197"/>
      <c r="AF127" s="197"/>
      <c r="AG127" s="197"/>
      <c r="AH127" s="197"/>
      <c r="AI127" s="197"/>
      <c r="AJ127" s="203"/>
      <c r="AK127" s="197"/>
      <c r="AL127" s="197"/>
    </row>
    <row r="128" spans="1:38" s="198" customFormat="1" ht="15.6" customHeight="1">
      <c r="A128" s="289">
        <v>43</v>
      </c>
      <c r="B128" s="276">
        <v>45005</v>
      </c>
      <c r="C128" s="287"/>
      <c r="D128" s="340" t="s">
        <v>893</v>
      </c>
      <c r="E128" s="277" t="s">
        <v>537</v>
      </c>
      <c r="F128" s="277">
        <v>35</v>
      </c>
      <c r="G128" s="277">
        <v>19</v>
      </c>
      <c r="H128" s="286">
        <v>43</v>
      </c>
      <c r="I128" s="320" t="s">
        <v>889</v>
      </c>
      <c r="J128" s="291" t="s">
        <v>1027</v>
      </c>
      <c r="K128" s="283">
        <f t="shared" ref="K128:K131" si="123">H128-F128</f>
        <v>8</v>
      </c>
      <c r="L128" s="284">
        <v>100</v>
      </c>
      <c r="M128" s="285">
        <f t="shared" ref="M128:M131" si="124">(K128*N128)-100</f>
        <v>2300</v>
      </c>
      <c r="N128" s="283">
        <v>300</v>
      </c>
      <c r="O128" s="275" t="s">
        <v>535</v>
      </c>
      <c r="P128" s="276">
        <v>45005</v>
      </c>
      <c r="Q128" s="197"/>
      <c r="R128" s="203" t="s">
        <v>799</v>
      </c>
      <c r="S128" s="197"/>
      <c r="T128" s="197"/>
      <c r="U128" s="197"/>
      <c r="V128" s="197"/>
      <c r="W128" s="197"/>
      <c r="X128" s="203"/>
      <c r="Y128" s="197"/>
      <c r="Z128" s="197"/>
      <c r="AA128" s="197"/>
      <c r="AB128" s="197"/>
      <c r="AC128" s="197"/>
      <c r="AD128" s="203"/>
      <c r="AE128" s="197"/>
      <c r="AF128" s="197"/>
      <c r="AG128" s="197"/>
      <c r="AH128" s="197"/>
      <c r="AI128" s="197"/>
      <c r="AJ128" s="203"/>
      <c r="AK128" s="197"/>
      <c r="AL128" s="197"/>
    </row>
    <row r="129" spans="1:38" s="198" customFormat="1" ht="15.6" customHeight="1">
      <c r="A129" s="289">
        <v>44</v>
      </c>
      <c r="B129" s="276">
        <v>45005</v>
      </c>
      <c r="C129" s="287"/>
      <c r="D129" s="340" t="s">
        <v>1037</v>
      </c>
      <c r="E129" s="277" t="s">
        <v>537</v>
      </c>
      <c r="F129" s="277">
        <v>87</v>
      </c>
      <c r="G129" s="277">
        <v>40</v>
      </c>
      <c r="H129" s="286">
        <v>109</v>
      </c>
      <c r="I129" s="320" t="s">
        <v>1035</v>
      </c>
      <c r="J129" s="291" t="s">
        <v>944</v>
      </c>
      <c r="K129" s="283">
        <f t="shared" si="123"/>
        <v>22</v>
      </c>
      <c r="L129" s="284">
        <v>100</v>
      </c>
      <c r="M129" s="285">
        <f t="shared" si="124"/>
        <v>1000</v>
      </c>
      <c r="N129" s="283">
        <v>50</v>
      </c>
      <c r="O129" s="275" t="s">
        <v>535</v>
      </c>
      <c r="P129" s="276">
        <v>45005</v>
      </c>
      <c r="Q129" s="197"/>
      <c r="R129" s="203" t="s">
        <v>536</v>
      </c>
      <c r="S129" s="197"/>
      <c r="T129" s="197"/>
      <c r="U129" s="197"/>
      <c r="V129" s="197"/>
      <c r="W129" s="197"/>
      <c r="X129" s="203"/>
      <c r="Y129" s="197"/>
      <c r="Z129" s="197"/>
      <c r="AA129" s="197"/>
      <c r="AB129" s="197"/>
      <c r="AC129" s="197"/>
      <c r="AD129" s="203"/>
      <c r="AE129" s="197"/>
      <c r="AF129" s="197"/>
      <c r="AG129" s="197"/>
      <c r="AH129" s="197"/>
      <c r="AI129" s="197"/>
      <c r="AJ129" s="203"/>
      <c r="AK129" s="197"/>
      <c r="AL129" s="197"/>
    </row>
    <row r="130" spans="1:38" s="198" customFormat="1" ht="15.6" customHeight="1">
      <c r="A130" s="289">
        <v>45</v>
      </c>
      <c r="B130" s="276">
        <v>45006</v>
      </c>
      <c r="C130" s="287"/>
      <c r="D130" s="340" t="s">
        <v>1039</v>
      </c>
      <c r="E130" s="277" t="s">
        <v>537</v>
      </c>
      <c r="F130" s="277">
        <v>101</v>
      </c>
      <c r="G130" s="277">
        <v>55</v>
      </c>
      <c r="H130" s="286">
        <v>122</v>
      </c>
      <c r="I130" s="320" t="s">
        <v>1040</v>
      </c>
      <c r="J130" s="291" t="s">
        <v>548</v>
      </c>
      <c r="K130" s="283">
        <f t="shared" si="123"/>
        <v>21</v>
      </c>
      <c r="L130" s="284">
        <v>100</v>
      </c>
      <c r="M130" s="285">
        <f t="shared" si="124"/>
        <v>2000</v>
      </c>
      <c r="N130" s="283">
        <v>100</v>
      </c>
      <c r="O130" s="275" t="s">
        <v>535</v>
      </c>
      <c r="P130" s="276">
        <v>45008</v>
      </c>
      <c r="Q130" s="197"/>
      <c r="R130" s="203" t="s">
        <v>799</v>
      </c>
      <c r="S130" s="197"/>
      <c r="T130" s="197"/>
      <c r="U130" s="197"/>
      <c r="V130" s="197"/>
      <c r="W130" s="197"/>
      <c r="X130" s="203"/>
      <c r="Y130" s="197"/>
      <c r="Z130" s="197"/>
      <c r="AA130" s="197"/>
      <c r="AB130" s="197"/>
      <c r="AC130" s="197"/>
      <c r="AD130" s="203"/>
      <c r="AE130" s="197"/>
      <c r="AF130" s="197"/>
      <c r="AG130" s="197"/>
      <c r="AH130" s="197"/>
      <c r="AI130" s="197"/>
      <c r="AJ130" s="203"/>
      <c r="AK130" s="197"/>
      <c r="AL130" s="197"/>
    </row>
    <row r="131" spans="1:38" s="198" customFormat="1" ht="15.6" customHeight="1">
      <c r="A131" s="310">
        <v>46</v>
      </c>
      <c r="B131" s="309">
        <v>45006</v>
      </c>
      <c r="C131" s="302"/>
      <c r="D131" s="349" t="s">
        <v>1041</v>
      </c>
      <c r="E131" s="300" t="s">
        <v>537</v>
      </c>
      <c r="F131" s="300">
        <v>24</v>
      </c>
      <c r="G131" s="300">
        <v>9</v>
      </c>
      <c r="H131" s="303">
        <v>9</v>
      </c>
      <c r="I131" s="321" t="s">
        <v>1042</v>
      </c>
      <c r="J131" s="304" t="s">
        <v>1085</v>
      </c>
      <c r="K131" s="305">
        <f t="shared" si="123"/>
        <v>-15</v>
      </c>
      <c r="L131" s="306">
        <v>100</v>
      </c>
      <c r="M131" s="307">
        <f t="shared" si="124"/>
        <v>-4600</v>
      </c>
      <c r="N131" s="305">
        <v>300</v>
      </c>
      <c r="O131" s="308" t="s">
        <v>547</v>
      </c>
      <c r="P131" s="309">
        <v>45012</v>
      </c>
      <c r="Q131" s="197"/>
      <c r="R131" s="203" t="s">
        <v>536</v>
      </c>
      <c r="S131" s="197"/>
      <c r="T131" s="197"/>
      <c r="U131" s="197"/>
      <c r="V131" s="197"/>
      <c r="W131" s="197"/>
      <c r="X131" s="203"/>
      <c r="Y131" s="197"/>
      <c r="Z131" s="197"/>
      <c r="AA131" s="197"/>
      <c r="AB131" s="197"/>
      <c r="AC131" s="197"/>
      <c r="AD131" s="203"/>
      <c r="AE131" s="197"/>
      <c r="AF131" s="197"/>
      <c r="AG131" s="197"/>
      <c r="AH131" s="197"/>
      <c r="AI131" s="197"/>
      <c r="AJ131" s="203"/>
      <c r="AK131" s="197"/>
      <c r="AL131" s="197"/>
    </row>
    <row r="132" spans="1:38" s="198" customFormat="1" ht="15.6" customHeight="1">
      <c r="A132" s="289">
        <v>47</v>
      </c>
      <c r="B132" s="276">
        <v>45007</v>
      </c>
      <c r="C132" s="287"/>
      <c r="D132" s="340" t="s">
        <v>1046</v>
      </c>
      <c r="E132" s="277" t="s">
        <v>537</v>
      </c>
      <c r="F132" s="277">
        <v>26.5</v>
      </c>
      <c r="G132" s="277">
        <v>10</v>
      </c>
      <c r="H132" s="286">
        <v>34</v>
      </c>
      <c r="I132" s="320" t="s">
        <v>1047</v>
      </c>
      <c r="J132" s="291" t="s">
        <v>913</v>
      </c>
      <c r="K132" s="283">
        <f t="shared" ref="K132" si="125">H132-F132</f>
        <v>7.5</v>
      </c>
      <c r="L132" s="284">
        <v>100</v>
      </c>
      <c r="M132" s="285">
        <f t="shared" ref="M132" si="126">(K132*N132)-100</f>
        <v>2150</v>
      </c>
      <c r="N132" s="283">
        <v>300</v>
      </c>
      <c r="O132" s="275" t="s">
        <v>535</v>
      </c>
      <c r="P132" s="276">
        <v>45008</v>
      </c>
      <c r="Q132" s="197"/>
      <c r="R132" s="203" t="s">
        <v>799</v>
      </c>
      <c r="S132" s="197"/>
      <c r="T132" s="197"/>
      <c r="U132" s="197"/>
      <c r="V132" s="197"/>
      <c r="W132" s="197"/>
      <c r="X132" s="203"/>
      <c r="Y132" s="197"/>
      <c r="Z132" s="197"/>
      <c r="AA132" s="197"/>
      <c r="AB132" s="197"/>
      <c r="AC132" s="197"/>
      <c r="AD132" s="203"/>
      <c r="AE132" s="197"/>
      <c r="AF132" s="197"/>
      <c r="AG132" s="197"/>
      <c r="AH132" s="197"/>
      <c r="AI132" s="197"/>
      <c r="AJ132" s="203"/>
      <c r="AK132" s="197"/>
      <c r="AL132" s="197"/>
    </row>
    <row r="133" spans="1:38" s="198" customFormat="1" ht="15.6" customHeight="1">
      <c r="A133" s="289">
        <v>48</v>
      </c>
      <c r="B133" s="276">
        <v>45007</v>
      </c>
      <c r="C133" s="287"/>
      <c r="D133" s="340" t="s">
        <v>1048</v>
      </c>
      <c r="E133" s="277" t="s">
        <v>537</v>
      </c>
      <c r="F133" s="277">
        <v>52.5</v>
      </c>
      <c r="G133" s="277">
        <v>10</v>
      </c>
      <c r="H133" s="286">
        <v>72.5</v>
      </c>
      <c r="I133" s="320" t="s">
        <v>1049</v>
      </c>
      <c r="J133" s="291" t="s">
        <v>944</v>
      </c>
      <c r="K133" s="283">
        <f t="shared" ref="K133:K135" si="127">H133-F133</f>
        <v>20</v>
      </c>
      <c r="L133" s="284">
        <v>100</v>
      </c>
      <c r="M133" s="285">
        <f t="shared" ref="M133:M135" si="128">(K133*N133)-100</f>
        <v>900</v>
      </c>
      <c r="N133" s="283">
        <v>50</v>
      </c>
      <c r="O133" s="275" t="s">
        <v>535</v>
      </c>
      <c r="P133" s="276">
        <v>45008</v>
      </c>
      <c r="Q133" s="197"/>
      <c r="R133" s="203" t="s">
        <v>799</v>
      </c>
      <c r="S133" s="197"/>
      <c r="T133" s="197"/>
      <c r="U133" s="197"/>
      <c r="V133" s="197"/>
      <c r="W133" s="197"/>
      <c r="X133" s="203"/>
      <c r="Y133" s="197"/>
      <c r="Z133" s="197"/>
      <c r="AA133" s="197"/>
      <c r="AB133" s="197"/>
      <c r="AC133" s="197"/>
      <c r="AD133" s="203"/>
      <c r="AE133" s="197"/>
      <c r="AF133" s="197"/>
      <c r="AG133" s="197"/>
      <c r="AH133" s="197"/>
      <c r="AI133" s="197"/>
      <c r="AJ133" s="203"/>
      <c r="AK133" s="197"/>
      <c r="AL133" s="197"/>
    </row>
    <row r="134" spans="1:38" s="198" customFormat="1" ht="15.6" customHeight="1">
      <c r="A134" s="289">
        <v>49</v>
      </c>
      <c r="B134" s="276">
        <v>45008</v>
      </c>
      <c r="C134" s="287"/>
      <c r="D134" s="340" t="s">
        <v>1054</v>
      </c>
      <c r="E134" s="277" t="s">
        <v>537</v>
      </c>
      <c r="F134" s="277">
        <v>77</v>
      </c>
      <c r="G134" s="277">
        <v>30</v>
      </c>
      <c r="H134" s="286">
        <v>97</v>
      </c>
      <c r="I134" s="320" t="s">
        <v>1055</v>
      </c>
      <c r="J134" s="291" t="s">
        <v>944</v>
      </c>
      <c r="K134" s="283">
        <f t="shared" si="127"/>
        <v>20</v>
      </c>
      <c r="L134" s="284">
        <v>100</v>
      </c>
      <c r="M134" s="285">
        <f t="shared" si="128"/>
        <v>900</v>
      </c>
      <c r="N134" s="283">
        <v>50</v>
      </c>
      <c r="O134" s="275" t="s">
        <v>535</v>
      </c>
      <c r="P134" s="276">
        <v>45008</v>
      </c>
      <c r="Q134" s="197"/>
      <c r="R134" s="203" t="s">
        <v>536</v>
      </c>
      <c r="S134" s="197"/>
      <c r="T134" s="197"/>
      <c r="U134" s="197"/>
      <c r="V134" s="197"/>
      <c r="W134" s="197"/>
      <c r="X134" s="203"/>
      <c r="Y134" s="197"/>
      <c r="Z134" s="197"/>
      <c r="AA134" s="197"/>
      <c r="AB134" s="197"/>
      <c r="AC134" s="197"/>
      <c r="AD134" s="203"/>
      <c r="AE134" s="197"/>
      <c r="AF134" s="197"/>
      <c r="AG134" s="197"/>
      <c r="AH134" s="197"/>
      <c r="AI134" s="197"/>
      <c r="AJ134" s="203"/>
      <c r="AK134" s="197"/>
      <c r="AL134" s="197"/>
    </row>
    <row r="135" spans="1:38" s="198" customFormat="1" ht="15.6" customHeight="1">
      <c r="A135" s="310">
        <v>50</v>
      </c>
      <c r="B135" s="309">
        <v>45008</v>
      </c>
      <c r="C135" s="302"/>
      <c r="D135" s="349" t="s">
        <v>1032</v>
      </c>
      <c r="E135" s="300" t="s">
        <v>537</v>
      </c>
      <c r="F135" s="300">
        <v>7.5</v>
      </c>
      <c r="G135" s="300"/>
      <c r="H135" s="381">
        <v>0</v>
      </c>
      <c r="I135" s="303" t="s">
        <v>1033</v>
      </c>
      <c r="J135" s="304" t="s">
        <v>1143</v>
      </c>
      <c r="K135" s="305">
        <f t="shared" si="127"/>
        <v>-7.5</v>
      </c>
      <c r="L135" s="306">
        <v>100</v>
      </c>
      <c r="M135" s="307">
        <f t="shared" si="128"/>
        <v>-4787.5</v>
      </c>
      <c r="N135" s="305">
        <v>625</v>
      </c>
      <c r="O135" s="308" t="s">
        <v>547</v>
      </c>
      <c r="P135" s="309">
        <v>45014</v>
      </c>
      <c r="Q135" s="197"/>
      <c r="R135" s="203" t="s">
        <v>536</v>
      </c>
      <c r="S135" s="197"/>
      <c r="T135" s="197"/>
      <c r="U135" s="197"/>
      <c r="V135" s="197"/>
      <c r="W135" s="197"/>
      <c r="X135" s="203"/>
      <c r="Y135" s="197"/>
      <c r="Z135" s="197"/>
      <c r="AA135" s="197"/>
      <c r="AB135" s="197"/>
      <c r="AC135" s="197"/>
      <c r="AD135" s="203"/>
      <c r="AE135" s="197"/>
      <c r="AF135" s="197"/>
      <c r="AG135" s="197"/>
      <c r="AH135" s="197"/>
      <c r="AI135" s="197"/>
      <c r="AJ135" s="203"/>
      <c r="AK135" s="197"/>
      <c r="AL135" s="197"/>
    </row>
    <row r="136" spans="1:38" s="198" customFormat="1" ht="15.6" customHeight="1">
      <c r="A136" s="310">
        <v>51</v>
      </c>
      <c r="B136" s="309">
        <v>45008</v>
      </c>
      <c r="C136" s="302"/>
      <c r="D136" s="349" t="s">
        <v>996</v>
      </c>
      <c r="E136" s="300" t="s">
        <v>537</v>
      </c>
      <c r="F136" s="300">
        <v>9.5</v>
      </c>
      <c r="G136" s="300">
        <v>3</v>
      </c>
      <c r="H136" s="303">
        <v>3.8</v>
      </c>
      <c r="I136" s="321" t="s">
        <v>1056</v>
      </c>
      <c r="J136" s="304" t="s">
        <v>1068</v>
      </c>
      <c r="K136" s="305">
        <f t="shared" ref="K136" si="129">H136-F136</f>
        <v>-5.7</v>
      </c>
      <c r="L136" s="306">
        <v>100</v>
      </c>
      <c r="M136" s="307">
        <f t="shared" ref="M136" si="130">(K136*N136)-100</f>
        <v>-4090</v>
      </c>
      <c r="N136" s="305">
        <v>700</v>
      </c>
      <c r="O136" s="308" t="s">
        <v>547</v>
      </c>
      <c r="P136" s="309">
        <v>45009</v>
      </c>
      <c r="Q136" s="197"/>
      <c r="R136" s="203" t="s">
        <v>536</v>
      </c>
      <c r="S136" s="197"/>
      <c r="T136" s="197"/>
      <c r="U136" s="197"/>
      <c r="V136" s="197"/>
      <c r="W136" s="197"/>
      <c r="X136" s="203"/>
      <c r="Y136" s="197"/>
      <c r="Z136" s="197"/>
      <c r="AA136" s="197"/>
      <c r="AB136" s="197"/>
      <c r="AC136" s="197"/>
      <c r="AD136" s="203"/>
      <c r="AE136" s="197"/>
      <c r="AF136" s="197"/>
      <c r="AG136" s="197"/>
      <c r="AH136" s="197"/>
      <c r="AI136" s="197"/>
      <c r="AJ136" s="203"/>
      <c r="AK136" s="197"/>
      <c r="AL136" s="197"/>
    </row>
    <row r="137" spans="1:38" s="198" customFormat="1" ht="15.6" customHeight="1">
      <c r="A137" s="310">
        <v>52</v>
      </c>
      <c r="B137" s="309">
        <v>45008</v>
      </c>
      <c r="C137" s="302"/>
      <c r="D137" s="349" t="s">
        <v>1057</v>
      </c>
      <c r="E137" s="300" t="s">
        <v>537</v>
      </c>
      <c r="F137" s="300">
        <v>23</v>
      </c>
      <c r="G137" s="300">
        <v>6</v>
      </c>
      <c r="H137" s="303">
        <v>6</v>
      </c>
      <c r="I137" s="321" t="s">
        <v>1042</v>
      </c>
      <c r="J137" s="304" t="s">
        <v>1071</v>
      </c>
      <c r="K137" s="305">
        <f t="shared" ref="K137:K138" si="131">H137-F137</f>
        <v>-17</v>
      </c>
      <c r="L137" s="306">
        <v>100</v>
      </c>
      <c r="M137" s="307">
        <f t="shared" ref="M137:M138" si="132">(K137*N137)-100</f>
        <v>-5200</v>
      </c>
      <c r="N137" s="305">
        <v>300</v>
      </c>
      <c r="O137" s="308" t="s">
        <v>547</v>
      </c>
      <c r="P137" s="309">
        <v>45009</v>
      </c>
      <c r="Q137" s="197"/>
      <c r="R137" s="203" t="s">
        <v>799</v>
      </c>
      <c r="S137" s="197"/>
      <c r="T137" s="197"/>
      <c r="U137" s="197"/>
      <c r="V137" s="197"/>
      <c r="W137" s="197"/>
      <c r="X137" s="203"/>
      <c r="Y137" s="197"/>
      <c r="Z137" s="197"/>
      <c r="AA137" s="197"/>
      <c r="AB137" s="197"/>
      <c r="AC137" s="197"/>
      <c r="AD137" s="203"/>
      <c r="AE137" s="197"/>
      <c r="AF137" s="197"/>
      <c r="AG137" s="197"/>
      <c r="AH137" s="197"/>
      <c r="AI137" s="197"/>
      <c r="AJ137" s="203"/>
      <c r="AK137" s="197"/>
      <c r="AL137" s="197"/>
    </row>
    <row r="138" spans="1:38" s="198" customFormat="1" ht="15.6" customHeight="1">
      <c r="A138" s="310">
        <v>53</v>
      </c>
      <c r="B138" s="309">
        <v>45008</v>
      </c>
      <c r="C138" s="302"/>
      <c r="D138" s="349" t="s">
        <v>1058</v>
      </c>
      <c r="E138" s="300" t="s">
        <v>537</v>
      </c>
      <c r="F138" s="300">
        <v>23</v>
      </c>
      <c r="G138" s="300">
        <v>4</v>
      </c>
      <c r="H138" s="303">
        <v>8.5</v>
      </c>
      <c r="I138" s="321" t="s">
        <v>889</v>
      </c>
      <c r="J138" s="304" t="s">
        <v>1097</v>
      </c>
      <c r="K138" s="305">
        <f t="shared" si="131"/>
        <v>-14.5</v>
      </c>
      <c r="L138" s="306">
        <v>100</v>
      </c>
      <c r="M138" s="307">
        <f t="shared" si="132"/>
        <v>-3725</v>
      </c>
      <c r="N138" s="305">
        <v>250</v>
      </c>
      <c r="O138" s="308" t="s">
        <v>547</v>
      </c>
      <c r="P138" s="309">
        <v>45013</v>
      </c>
      <c r="Q138" s="197"/>
      <c r="R138" s="203" t="s">
        <v>536</v>
      </c>
      <c r="S138" s="197"/>
      <c r="T138" s="197"/>
      <c r="U138" s="197"/>
      <c r="V138" s="197"/>
      <c r="W138" s="197"/>
      <c r="X138" s="203"/>
      <c r="Y138" s="197"/>
      <c r="Z138" s="197"/>
      <c r="AA138" s="197"/>
      <c r="AB138" s="197"/>
      <c r="AC138" s="197"/>
      <c r="AD138" s="203"/>
      <c r="AE138" s="197"/>
      <c r="AF138" s="197"/>
      <c r="AG138" s="197"/>
      <c r="AH138" s="197"/>
      <c r="AI138" s="197"/>
      <c r="AJ138" s="203"/>
      <c r="AK138" s="197"/>
      <c r="AL138" s="197"/>
    </row>
    <row r="139" spans="1:38" s="198" customFormat="1" ht="15.6" customHeight="1">
      <c r="A139" s="310">
        <v>54</v>
      </c>
      <c r="B139" s="309">
        <v>45008</v>
      </c>
      <c r="C139" s="302"/>
      <c r="D139" s="349" t="s">
        <v>1059</v>
      </c>
      <c r="E139" s="300" t="s">
        <v>537</v>
      </c>
      <c r="F139" s="300">
        <v>9</v>
      </c>
      <c r="G139" s="300"/>
      <c r="H139" s="303">
        <v>0</v>
      </c>
      <c r="I139" s="321" t="s">
        <v>1060</v>
      </c>
      <c r="J139" s="304" t="s">
        <v>1052</v>
      </c>
      <c r="K139" s="305">
        <f t="shared" ref="K139:K140" si="133">H139-F139</f>
        <v>-9</v>
      </c>
      <c r="L139" s="306">
        <v>100</v>
      </c>
      <c r="M139" s="307">
        <f t="shared" ref="M139:M140" si="134">(K139*N139)-100</f>
        <v>-550</v>
      </c>
      <c r="N139" s="305">
        <v>50</v>
      </c>
      <c r="O139" s="308" t="s">
        <v>547</v>
      </c>
      <c r="P139" s="309">
        <v>45008</v>
      </c>
      <c r="Q139" s="197"/>
      <c r="R139" s="203" t="s">
        <v>799</v>
      </c>
      <c r="S139" s="197"/>
      <c r="T139" s="197"/>
      <c r="U139" s="197"/>
      <c r="V139" s="197"/>
      <c r="W139" s="197"/>
      <c r="X139" s="203"/>
      <c r="Y139" s="197"/>
      <c r="Z139" s="197"/>
      <c r="AA139" s="197"/>
      <c r="AB139" s="197"/>
      <c r="AC139" s="197"/>
      <c r="AD139" s="203"/>
      <c r="AE139" s="197"/>
      <c r="AF139" s="197"/>
      <c r="AG139" s="197"/>
      <c r="AH139" s="197"/>
      <c r="AI139" s="197"/>
      <c r="AJ139" s="203"/>
      <c r="AK139" s="197"/>
      <c r="AL139" s="197"/>
    </row>
    <row r="140" spans="1:38" s="198" customFormat="1" ht="15.6" customHeight="1">
      <c r="A140" s="289">
        <v>55</v>
      </c>
      <c r="B140" s="276">
        <v>45009</v>
      </c>
      <c r="C140" s="287"/>
      <c r="D140" s="340" t="s">
        <v>1069</v>
      </c>
      <c r="E140" s="277" t="s">
        <v>537</v>
      </c>
      <c r="F140" s="277">
        <v>67.5</v>
      </c>
      <c r="G140" s="277">
        <v>35</v>
      </c>
      <c r="H140" s="286">
        <v>89</v>
      </c>
      <c r="I140" s="320" t="s">
        <v>1070</v>
      </c>
      <c r="J140" s="291" t="s">
        <v>1084</v>
      </c>
      <c r="K140" s="283">
        <f t="shared" si="133"/>
        <v>21.5</v>
      </c>
      <c r="L140" s="284">
        <v>100</v>
      </c>
      <c r="M140" s="285">
        <f t="shared" si="134"/>
        <v>975</v>
      </c>
      <c r="N140" s="283">
        <v>50</v>
      </c>
      <c r="O140" s="275" t="s">
        <v>535</v>
      </c>
      <c r="P140" s="276">
        <v>45012</v>
      </c>
      <c r="Q140" s="197"/>
      <c r="R140" s="203" t="s">
        <v>536</v>
      </c>
      <c r="S140" s="197"/>
      <c r="T140" s="197"/>
      <c r="U140" s="197"/>
      <c r="V140" s="197"/>
      <c r="W140" s="197"/>
      <c r="X140" s="203"/>
      <c r="Y140" s="197"/>
      <c r="Z140" s="197"/>
      <c r="AA140" s="197"/>
      <c r="AB140" s="197"/>
      <c r="AC140" s="197"/>
      <c r="AD140" s="203"/>
      <c r="AE140" s="197"/>
      <c r="AF140" s="197"/>
      <c r="AG140" s="197"/>
      <c r="AH140" s="197"/>
      <c r="AI140" s="197"/>
      <c r="AJ140" s="203"/>
      <c r="AK140" s="197"/>
      <c r="AL140" s="197"/>
    </row>
    <row r="141" spans="1:38" s="198" customFormat="1" ht="15.6" customHeight="1">
      <c r="A141" s="270">
        <v>56</v>
      </c>
      <c r="B141" s="199">
        <v>45012</v>
      </c>
      <c r="C141" s="235"/>
      <c r="D141" s="350" t="s">
        <v>1083</v>
      </c>
      <c r="E141" s="201" t="s">
        <v>537</v>
      </c>
      <c r="F141" s="201" t="s">
        <v>1086</v>
      </c>
      <c r="G141" s="201">
        <v>78</v>
      </c>
      <c r="H141" s="202"/>
      <c r="I141" s="218" t="s">
        <v>957</v>
      </c>
      <c r="J141" s="246" t="s">
        <v>538</v>
      </c>
      <c r="K141" s="256"/>
      <c r="L141" s="318"/>
      <c r="M141" s="319"/>
      <c r="N141" s="256"/>
      <c r="O141" s="226"/>
      <c r="P141" s="199"/>
      <c r="Q141" s="197"/>
      <c r="R141" s="203" t="s">
        <v>799</v>
      </c>
      <c r="S141" s="197"/>
      <c r="T141" s="197"/>
      <c r="U141" s="197"/>
      <c r="V141" s="197"/>
      <c r="W141" s="197"/>
      <c r="X141" s="203"/>
      <c r="Y141" s="197"/>
      <c r="Z141" s="197"/>
      <c r="AA141" s="197"/>
      <c r="AB141" s="197"/>
      <c r="AC141" s="197"/>
      <c r="AD141" s="203"/>
      <c r="AE141" s="197"/>
      <c r="AF141" s="197"/>
      <c r="AG141" s="197"/>
      <c r="AH141" s="197"/>
      <c r="AI141" s="197"/>
      <c r="AJ141" s="203"/>
      <c r="AK141" s="197"/>
      <c r="AL141" s="197"/>
    </row>
    <row r="142" spans="1:38" s="198" customFormat="1" ht="15.6" customHeight="1">
      <c r="A142" s="310">
        <v>57</v>
      </c>
      <c r="B142" s="309">
        <v>45013</v>
      </c>
      <c r="C142" s="302"/>
      <c r="D142" s="349" t="s">
        <v>1098</v>
      </c>
      <c r="E142" s="300" t="s">
        <v>537</v>
      </c>
      <c r="F142" s="300">
        <v>64</v>
      </c>
      <c r="G142" s="300">
        <v>35</v>
      </c>
      <c r="H142" s="303">
        <v>38</v>
      </c>
      <c r="I142" s="321" t="s">
        <v>1070</v>
      </c>
      <c r="J142" s="304" t="s">
        <v>1099</v>
      </c>
      <c r="K142" s="305">
        <f t="shared" ref="K142" si="135">H142-F142</f>
        <v>-26</v>
      </c>
      <c r="L142" s="306">
        <v>100</v>
      </c>
      <c r="M142" s="307">
        <f t="shared" ref="M142" si="136">(K142*N142)-100</f>
        <v>-1400</v>
      </c>
      <c r="N142" s="305">
        <v>50</v>
      </c>
      <c r="O142" s="308" t="s">
        <v>547</v>
      </c>
      <c r="P142" s="309">
        <v>45013</v>
      </c>
      <c r="Q142" s="197"/>
      <c r="R142" s="203" t="s">
        <v>536</v>
      </c>
      <c r="S142" s="197"/>
      <c r="T142" s="197"/>
      <c r="U142" s="197"/>
      <c r="V142" s="197"/>
      <c r="W142" s="197"/>
      <c r="X142" s="203"/>
      <c r="Y142" s="197"/>
      <c r="Z142" s="197"/>
      <c r="AA142" s="197"/>
      <c r="AB142" s="197"/>
      <c r="AC142" s="197"/>
      <c r="AD142" s="203"/>
      <c r="AE142" s="197"/>
      <c r="AF142" s="197"/>
      <c r="AG142" s="197"/>
      <c r="AH142" s="197"/>
      <c r="AI142" s="197"/>
      <c r="AJ142" s="203"/>
      <c r="AK142" s="197"/>
      <c r="AL142" s="197"/>
    </row>
    <row r="143" spans="1:38" s="198" customFormat="1" ht="15.6" customHeight="1">
      <c r="A143" s="270">
        <v>58</v>
      </c>
      <c r="B143" s="199">
        <v>45014</v>
      </c>
      <c r="C143" s="235"/>
      <c r="D143" s="350" t="s">
        <v>1144</v>
      </c>
      <c r="E143" s="201" t="s">
        <v>537</v>
      </c>
      <c r="F143" s="357" t="s">
        <v>1145</v>
      </c>
      <c r="G143" s="201">
        <v>5</v>
      </c>
      <c r="H143" s="202"/>
      <c r="I143" s="218" t="s">
        <v>1146</v>
      </c>
      <c r="J143" s="246" t="s">
        <v>538</v>
      </c>
      <c r="K143" s="256"/>
      <c r="L143" s="318"/>
      <c r="M143" s="319"/>
      <c r="N143" s="256"/>
      <c r="O143" s="226"/>
      <c r="P143" s="199"/>
      <c r="Q143" s="197"/>
      <c r="R143" s="203"/>
      <c r="S143" s="197"/>
      <c r="T143" s="197"/>
      <c r="U143" s="197"/>
      <c r="V143" s="197"/>
      <c r="W143" s="197"/>
      <c r="X143" s="203"/>
      <c r="Y143" s="197"/>
      <c r="Z143" s="197"/>
      <c r="AA143" s="197"/>
      <c r="AB143" s="197"/>
      <c r="AC143" s="197"/>
      <c r="AD143" s="203"/>
      <c r="AE143" s="197"/>
      <c r="AF143" s="197"/>
      <c r="AG143" s="197"/>
      <c r="AH143" s="197"/>
      <c r="AI143" s="197"/>
      <c r="AJ143" s="203"/>
      <c r="AK143" s="197"/>
      <c r="AL143" s="197"/>
    </row>
    <row r="144" spans="1:38" s="198" customFormat="1" ht="15.6" customHeight="1">
      <c r="A144" s="348"/>
      <c r="B144" s="348"/>
      <c r="C144" s="348"/>
      <c r="D144" s="348"/>
      <c r="E144" s="348"/>
      <c r="F144" s="348"/>
      <c r="G144" s="348"/>
      <c r="H144" s="348"/>
      <c r="I144" s="348"/>
      <c r="J144" s="226"/>
      <c r="K144" s="202"/>
      <c r="L144" s="218"/>
      <c r="M144" s="219"/>
      <c r="N144" s="202"/>
      <c r="O144" s="226"/>
      <c r="P144" s="199"/>
      <c r="Q144" s="1"/>
      <c r="R144" s="6"/>
      <c r="S144" s="1"/>
      <c r="T144" s="1"/>
      <c r="U144" s="1"/>
      <c r="V144" s="1"/>
      <c r="W144" s="1"/>
      <c r="X144" s="6"/>
      <c r="Y144" s="1"/>
      <c r="Z144" s="1"/>
      <c r="AA144" s="1"/>
      <c r="AB144" s="1"/>
      <c r="AC144" s="1"/>
      <c r="AD144" s="6"/>
      <c r="AE144" s="1"/>
      <c r="AF144" s="1"/>
      <c r="AG144" s="1"/>
      <c r="AH144" s="197"/>
      <c r="AI144" s="197"/>
      <c r="AJ144" s="203"/>
      <c r="AK144" s="197"/>
      <c r="AL144" s="197"/>
    </row>
    <row r="145" spans="1:38" ht="38.25" customHeight="1">
      <c r="A145" s="92" t="s">
        <v>559</v>
      </c>
      <c r="B145" s="139"/>
      <c r="C145" s="139"/>
      <c r="D145" s="140"/>
      <c r="E145" s="124"/>
      <c r="F145" s="6"/>
      <c r="G145" s="6"/>
      <c r="H145" s="125"/>
      <c r="I145" s="141"/>
      <c r="J145" s="1"/>
      <c r="K145" s="6"/>
      <c r="L145" s="6"/>
      <c r="M145" s="6"/>
      <c r="N145" s="1"/>
      <c r="O145" s="1"/>
      <c r="Q145" s="1"/>
      <c r="R145" s="6"/>
      <c r="S145" s="1"/>
      <c r="T145" s="1"/>
      <c r="U145" s="1"/>
      <c r="V145" s="1"/>
      <c r="W145" s="1"/>
      <c r="X145" s="6"/>
      <c r="Y145" s="1"/>
      <c r="Z145" s="1"/>
      <c r="AA145" s="1"/>
      <c r="AB145" s="1"/>
      <c r="AC145" s="1"/>
      <c r="AD145" s="6"/>
      <c r="AE145" s="1"/>
      <c r="AF145" s="1"/>
      <c r="AG145" s="1"/>
      <c r="AH145" s="1"/>
      <c r="AI145" s="1"/>
      <c r="AJ145" s="6"/>
      <c r="AK145" s="1"/>
    </row>
    <row r="146" spans="1:38" s="198" customFormat="1" ht="38.25">
      <c r="A146" s="93" t="s">
        <v>16</v>
      </c>
      <c r="B146" s="94" t="s">
        <v>512</v>
      </c>
      <c r="C146" s="94"/>
      <c r="D146" s="95" t="s">
        <v>523</v>
      </c>
      <c r="E146" s="94" t="s">
        <v>524</v>
      </c>
      <c r="F146" s="94" t="s">
        <v>525</v>
      </c>
      <c r="G146" s="94" t="s">
        <v>526</v>
      </c>
      <c r="H146" s="94" t="s">
        <v>527</v>
      </c>
      <c r="I146" s="94" t="s">
        <v>528</v>
      </c>
      <c r="J146" s="93" t="s">
        <v>529</v>
      </c>
      <c r="K146" s="128" t="s">
        <v>546</v>
      </c>
      <c r="L146" s="129" t="s">
        <v>531</v>
      </c>
      <c r="M146" s="96" t="s">
        <v>532</v>
      </c>
      <c r="N146" s="94" t="s">
        <v>533</v>
      </c>
      <c r="O146" s="95" t="s">
        <v>534</v>
      </c>
      <c r="P146" s="94" t="s">
        <v>763</v>
      </c>
      <c r="Q146" s="197"/>
      <c r="R146" s="6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/>
      <c r="AF146" s="197"/>
      <c r="AG146" s="197"/>
      <c r="AH146" s="197"/>
      <c r="AI146" s="197"/>
      <c r="AJ146" s="197"/>
      <c r="AK146" s="197"/>
      <c r="AL146" s="197"/>
    </row>
    <row r="147" spans="1:38" ht="14.25" customHeight="1">
      <c r="A147" s="257">
        <v>1</v>
      </c>
      <c r="B147" s="258">
        <v>44840</v>
      </c>
      <c r="C147" s="255"/>
      <c r="D147" s="255" t="s">
        <v>835</v>
      </c>
      <c r="E147" s="256" t="s">
        <v>537</v>
      </c>
      <c r="F147" s="256" t="s">
        <v>836</v>
      </c>
      <c r="G147" s="256">
        <v>1220</v>
      </c>
      <c r="H147" s="256"/>
      <c r="I147" s="256" t="s">
        <v>837</v>
      </c>
      <c r="J147" s="226" t="s">
        <v>538</v>
      </c>
      <c r="K147" s="202"/>
      <c r="L147" s="218"/>
      <c r="M147" s="219"/>
      <c r="N147" s="202"/>
      <c r="O147" s="226"/>
      <c r="P147" s="199"/>
      <c r="Q147" s="197"/>
      <c r="R147" s="197" t="s">
        <v>536</v>
      </c>
      <c r="S147" s="41"/>
      <c r="T147" s="1"/>
      <c r="U147" s="1"/>
      <c r="V147" s="1"/>
      <c r="W147" s="1"/>
      <c r="X147" s="1"/>
      <c r="Y147" s="1"/>
      <c r="Z147" s="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</row>
    <row r="148" spans="1:38" ht="12.75" customHeight="1">
      <c r="A148" s="256"/>
      <c r="B148" s="254"/>
      <c r="C148" s="255"/>
      <c r="D148" s="255"/>
      <c r="E148" s="256"/>
      <c r="F148" s="256"/>
      <c r="G148" s="256"/>
      <c r="H148" s="256"/>
      <c r="I148" s="256"/>
      <c r="J148" s="226"/>
      <c r="K148" s="202"/>
      <c r="L148" s="218"/>
      <c r="M148" s="219"/>
      <c r="N148" s="202"/>
      <c r="O148" s="226"/>
      <c r="P148" s="199"/>
      <c r="R148" s="6"/>
      <c r="S148" s="1"/>
      <c r="T148" s="1"/>
      <c r="U148" s="1"/>
      <c r="V148" s="1"/>
      <c r="W148" s="1"/>
      <c r="X148" s="1"/>
      <c r="Y148" s="1"/>
    </row>
    <row r="149" spans="1:38" ht="12.75" customHeight="1">
      <c r="A149" s="109" t="s">
        <v>539</v>
      </c>
      <c r="B149" s="109"/>
      <c r="C149" s="109"/>
      <c r="D149" s="109"/>
      <c r="E149" s="41"/>
      <c r="F149" s="116" t="s">
        <v>541</v>
      </c>
      <c r="G149" s="54"/>
      <c r="H149" s="54"/>
      <c r="I149" s="54"/>
      <c r="J149" s="6"/>
      <c r="K149" s="132"/>
      <c r="L149" s="133"/>
      <c r="M149" s="6"/>
      <c r="N149" s="99"/>
      <c r="O149" s="142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115" t="s">
        <v>540</v>
      </c>
      <c r="B150" s="109"/>
      <c r="C150" s="109"/>
      <c r="D150" s="109"/>
      <c r="E150" s="6"/>
      <c r="F150" s="116" t="s">
        <v>543</v>
      </c>
      <c r="G150" s="6"/>
      <c r="H150" s="6" t="s">
        <v>759</v>
      </c>
      <c r="I150" s="6"/>
      <c r="J150" s="1"/>
      <c r="K150" s="6"/>
      <c r="L150" s="6"/>
      <c r="M150" s="6"/>
      <c r="N150" s="1"/>
      <c r="O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15"/>
      <c r="B151" s="109"/>
      <c r="C151" s="109"/>
      <c r="D151" s="109"/>
      <c r="E151" s="6"/>
      <c r="F151" s="116"/>
      <c r="G151" s="6"/>
      <c r="H151" s="6"/>
      <c r="I151" s="6"/>
      <c r="J151" s="1"/>
      <c r="K151" s="6"/>
      <c r="L151" s="6"/>
      <c r="M151" s="6"/>
      <c r="N151" s="1"/>
      <c r="O151" s="1"/>
      <c r="Q151" s="1"/>
      <c r="R151" s="54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15"/>
      <c r="B152" s="109"/>
      <c r="C152" s="109"/>
      <c r="D152" s="109"/>
      <c r="E152" s="6"/>
      <c r="F152" s="116"/>
      <c r="G152" s="54"/>
      <c r="H152" s="41"/>
      <c r="I152" s="54"/>
      <c r="J152" s="6"/>
      <c r="K152" s="132"/>
      <c r="L152" s="133"/>
      <c r="M152" s="6"/>
      <c r="N152" s="99"/>
      <c r="O152" s="134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54"/>
      <c r="B153" s="98"/>
      <c r="C153" s="98"/>
      <c r="D153" s="41"/>
      <c r="E153" s="54"/>
      <c r="F153" s="54"/>
      <c r="G153" s="54"/>
      <c r="H153" s="41"/>
      <c r="I153" s="54"/>
      <c r="J153" s="6"/>
      <c r="K153" s="132"/>
      <c r="L153" s="133"/>
      <c r="M153" s="6"/>
      <c r="N153" s="99"/>
      <c r="O153" s="134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38.25" customHeight="1">
      <c r="A154" s="41"/>
      <c r="B154" s="143" t="s">
        <v>560</v>
      </c>
      <c r="C154" s="143"/>
      <c r="D154" s="143"/>
      <c r="E154" s="143"/>
      <c r="F154" s="6"/>
      <c r="G154" s="6"/>
      <c r="H154" s="126"/>
      <c r="I154" s="6"/>
      <c r="J154" s="126"/>
      <c r="K154" s="127"/>
      <c r="L154" s="6"/>
      <c r="M154" s="6"/>
      <c r="N154" s="1"/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93" t="s">
        <v>16</v>
      </c>
      <c r="B155" s="94" t="s">
        <v>512</v>
      </c>
      <c r="C155" s="94"/>
      <c r="D155" s="95" t="s">
        <v>523</v>
      </c>
      <c r="E155" s="94" t="s">
        <v>524</v>
      </c>
      <c r="F155" s="94" t="s">
        <v>525</v>
      </c>
      <c r="G155" s="94" t="s">
        <v>561</v>
      </c>
      <c r="H155" s="94" t="s">
        <v>562</v>
      </c>
      <c r="I155" s="94" t="s">
        <v>528</v>
      </c>
      <c r="J155" s="144" t="s">
        <v>529</v>
      </c>
      <c r="K155" s="94" t="s">
        <v>530</v>
      </c>
      <c r="L155" s="94" t="s">
        <v>563</v>
      </c>
      <c r="M155" s="94" t="s">
        <v>533</v>
      </c>
      <c r="N155" s="95" t="s">
        <v>534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45">
        <v>1</v>
      </c>
      <c r="B156" s="146">
        <v>41579</v>
      </c>
      <c r="C156" s="146"/>
      <c r="D156" s="147" t="s">
        <v>564</v>
      </c>
      <c r="E156" s="148" t="s">
        <v>565</v>
      </c>
      <c r="F156" s="149">
        <v>82</v>
      </c>
      <c r="G156" s="148" t="s">
        <v>566</v>
      </c>
      <c r="H156" s="148">
        <v>100</v>
      </c>
      <c r="I156" s="150">
        <v>100</v>
      </c>
      <c r="J156" s="151" t="s">
        <v>567</v>
      </c>
      <c r="K156" s="152">
        <f t="shared" ref="K156:K208" si="137">H156-F156</f>
        <v>18</v>
      </c>
      <c r="L156" s="153">
        <f t="shared" ref="L156:L208" si="138">K156/F156</f>
        <v>0.21951219512195122</v>
      </c>
      <c r="M156" s="148" t="s">
        <v>535</v>
      </c>
      <c r="N156" s="154">
        <v>42657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45">
        <v>2</v>
      </c>
      <c r="B157" s="146">
        <v>41794</v>
      </c>
      <c r="C157" s="146"/>
      <c r="D157" s="147" t="s">
        <v>568</v>
      </c>
      <c r="E157" s="148" t="s">
        <v>537</v>
      </c>
      <c r="F157" s="149">
        <v>257</v>
      </c>
      <c r="G157" s="148" t="s">
        <v>566</v>
      </c>
      <c r="H157" s="148">
        <v>300</v>
      </c>
      <c r="I157" s="150">
        <v>300</v>
      </c>
      <c r="J157" s="151" t="s">
        <v>567</v>
      </c>
      <c r="K157" s="152">
        <f t="shared" si="137"/>
        <v>43</v>
      </c>
      <c r="L157" s="153">
        <f t="shared" si="138"/>
        <v>0.16731517509727625</v>
      </c>
      <c r="M157" s="148" t="s">
        <v>535</v>
      </c>
      <c r="N157" s="154">
        <v>41822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45">
        <v>3</v>
      </c>
      <c r="B158" s="146">
        <v>41828</v>
      </c>
      <c r="C158" s="146"/>
      <c r="D158" s="147" t="s">
        <v>569</v>
      </c>
      <c r="E158" s="148" t="s">
        <v>537</v>
      </c>
      <c r="F158" s="149">
        <v>393</v>
      </c>
      <c r="G158" s="148" t="s">
        <v>566</v>
      </c>
      <c r="H158" s="148">
        <v>468</v>
      </c>
      <c r="I158" s="150">
        <v>468</v>
      </c>
      <c r="J158" s="151" t="s">
        <v>567</v>
      </c>
      <c r="K158" s="152">
        <f t="shared" si="137"/>
        <v>75</v>
      </c>
      <c r="L158" s="153">
        <f t="shared" si="138"/>
        <v>0.19083969465648856</v>
      </c>
      <c r="M158" s="148" t="s">
        <v>535</v>
      </c>
      <c r="N158" s="154">
        <v>41863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45">
        <v>4</v>
      </c>
      <c r="B159" s="146">
        <v>41857</v>
      </c>
      <c r="C159" s="146"/>
      <c r="D159" s="147" t="s">
        <v>570</v>
      </c>
      <c r="E159" s="148" t="s">
        <v>537</v>
      </c>
      <c r="F159" s="149">
        <v>205</v>
      </c>
      <c r="G159" s="148" t="s">
        <v>566</v>
      </c>
      <c r="H159" s="148">
        <v>275</v>
      </c>
      <c r="I159" s="150">
        <v>250</v>
      </c>
      <c r="J159" s="151" t="s">
        <v>567</v>
      </c>
      <c r="K159" s="152">
        <f t="shared" si="137"/>
        <v>70</v>
      </c>
      <c r="L159" s="153">
        <f t="shared" si="138"/>
        <v>0.34146341463414637</v>
      </c>
      <c r="M159" s="148" t="s">
        <v>535</v>
      </c>
      <c r="N159" s="154">
        <v>41962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45">
        <v>5</v>
      </c>
      <c r="B160" s="146">
        <v>41886</v>
      </c>
      <c r="C160" s="146"/>
      <c r="D160" s="147" t="s">
        <v>571</v>
      </c>
      <c r="E160" s="148" t="s">
        <v>537</v>
      </c>
      <c r="F160" s="149">
        <v>162</v>
      </c>
      <c r="G160" s="148" t="s">
        <v>566</v>
      </c>
      <c r="H160" s="148">
        <v>190</v>
      </c>
      <c r="I160" s="150">
        <v>190</v>
      </c>
      <c r="J160" s="151" t="s">
        <v>567</v>
      </c>
      <c r="K160" s="152">
        <f t="shared" si="137"/>
        <v>28</v>
      </c>
      <c r="L160" s="153">
        <f t="shared" si="138"/>
        <v>0.1728395061728395</v>
      </c>
      <c r="M160" s="148" t="s">
        <v>535</v>
      </c>
      <c r="N160" s="154">
        <v>42006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</v>
      </c>
      <c r="B161" s="146">
        <v>41886</v>
      </c>
      <c r="C161" s="146"/>
      <c r="D161" s="147" t="s">
        <v>572</v>
      </c>
      <c r="E161" s="148" t="s">
        <v>537</v>
      </c>
      <c r="F161" s="149">
        <v>75</v>
      </c>
      <c r="G161" s="148" t="s">
        <v>566</v>
      </c>
      <c r="H161" s="148">
        <v>91.5</v>
      </c>
      <c r="I161" s="150" t="s">
        <v>573</v>
      </c>
      <c r="J161" s="151" t="s">
        <v>574</v>
      </c>
      <c r="K161" s="152">
        <f t="shared" si="137"/>
        <v>16.5</v>
      </c>
      <c r="L161" s="153">
        <f t="shared" si="138"/>
        <v>0.22</v>
      </c>
      <c r="M161" s="148" t="s">
        <v>535</v>
      </c>
      <c r="N161" s="154">
        <v>41954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</v>
      </c>
      <c r="B162" s="146">
        <v>41913</v>
      </c>
      <c r="C162" s="146"/>
      <c r="D162" s="147" t="s">
        <v>575</v>
      </c>
      <c r="E162" s="148" t="s">
        <v>537</v>
      </c>
      <c r="F162" s="149">
        <v>850</v>
      </c>
      <c r="G162" s="148" t="s">
        <v>566</v>
      </c>
      <c r="H162" s="148">
        <v>982.5</v>
      </c>
      <c r="I162" s="150">
        <v>1050</v>
      </c>
      <c r="J162" s="151" t="s">
        <v>576</v>
      </c>
      <c r="K162" s="152">
        <f t="shared" si="137"/>
        <v>132.5</v>
      </c>
      <c r="L162" s="153">
        <f t="shared" si="138"/>
        <v>0.15588235294117647</v>
      </c>
      <c r="M162" s="148" t="s">
        <v>535</v>
      </c>
      <c r="N162" s="154">
        <v>42039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</v>
      </c>
      <c r="B163" s="146">
        <v>41913</v>
      </c>
      <c r="C163" s="146"/>
      <c r="D163" s="147" t="s">
        <v>577</v>
      </c>
      <c r="E163" s="148" t="s">
        <v>537</v>
      </c>
      <c r="F163" s="149">
        <v>475</v>
      </c>
      <c r="G163" s="148" t="s">
        <v>566</v>
      </c>
      <c r="H163" s="148">
        <v>515</v>
      </c>
      <c r="I163" s="150">
        <v>600</v>
      </c>
      <c r="J163" s="151" t="s">
        <v>578</v>
      </c>
      <c r="K163" s="152">
        <f t="shared" si="137"/>
        <v>40</v>
      </c>
      <c r="L163" s="153">
        <f t="shared" si="138"/>
        <v>8.4210526315789472E-2</v>
      </c>
      <c r="M163" s="148" t="s">
        <v>535</v>
      </c>
      <c r="N163" s="154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9</v>
      </c>
      <c r="B164" s="146">
        <v>41913</v>
      </c>
      <c r="C164" s="146"/>
      <c r="D164" s="147" t="s">
        <v>579</v>
      </c>
      <c r="E164" s="148" t="s">
        <v>537</v>
      </c>
      <c r="F164" s="149">
        <v>86</v>
      </c>
      <c r="G164" s="148" t="s">
        <v>566</v>
      </c>
      <c r="H164" s="148">
        <v>99</v>
      </c>
      <c r="I164" s="150">
        <v>140</v>
      </c>
      <c r="J164" s="151" t="s">
        <v>580</v>
      </c>
      <c r="K164" s="152">
        <f t="shared" si="137"/>
        <v>13</v>
      </c>
      <c r="L164" s="153">
        <f t="shared" si="138"/>
        <v>0.15116279069767441</v>
      </c>
      <c r="M164" s="148" t="s">
        <v>535</v>
      </c>
      <c r="N164" s="154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10</v>
      </c>
      <c r="B165" s="146">
        <v>41926</v>
      </c>
      <c r="C165" s="146"/>
      <c r="D165" s="147" t="s">
        <v>581</v>
      </c>
      <c r="E165" s="148" t="s">
        <v>537</v>
      </c>
      <c r="F165" s="149">
        <v>496.6</v>
      </c>
      <c r="G165" s="148" t="s">
        <v>566</v>
      </c>
      <c r="H165" s="148">
        <v>621</v>
      </c>
      <c r="I165" s="150">
        <v>580</v>
      </c>
      <c r="J165" s="151" t="s">
        <v>567</v>
      </c>
      <c r="K165" s="152">
        <f t="shared" si="137"/>
        <v>124.39999999999998</v>
      </c>
      <c r="L165" s="153">
        <f t="shared" si="138"/>
        <v>0.25050342327829234</v>
      </c>
      <c r="M165" s="148" t="s">
        <v>535</v>
      </c>
      <c r="N165" s="154">
        <v>42605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11</v>
      </c>
      <c r="B166" s="146">
        <v>41926</v>
      </c>
      <c r="C166" s="146"/>
      <c r="D166" s="147" t="s">
        <v>582</v>
      </c>
      <c r="E166" s="148" t="s">
        <v>537</v>
      </c>
      <c r="F166" s="149">
        <v>2481.9</v>
      </c>
      <c r="G166" s="148" t="s">
        <v>566</v>
      </c>
      <c r="H166" s="148">
        <v>2840</v>
      </c>
      <c r="I166" s="150">
        <v>2870</v>
      </c>
      <c r="J166" s="151" t="s">
        <v>583</v>
      </c>
      <c r="K166" s="152">
        <f t="shared" si="137"/>
        <v>358.09999999999991</v>
      </c>
      <c r="L166" s="153">
        <f t="shared" si="138"/>
        <v>0.14428462065353154</v>
      </c>
      <c r="M166" s="148" t="s">
        <v>535</v>
      </c>
      <c r="N166" s="154">
        <v>42017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12</v>
      </c>
      <c r="B167" s="146">
        <v>41928</v>
      </c>
      <c r="C167" s="146"/>
      <c r="D167" s="147" t="s">
        <v>584</v>
      </c>
      <c r="E167" s="148" t="s">
        <v>537</v>
      </c>
      <c r="F167" s="149">
        <v>84.5</v>
      </c>
      <c r="G167" s="148" t="s">
        <v>566</v>
      </c>
      <c r="H167" s="148">
        <v>93</v>
      </c>
      <c r="I167" s="150">
        <v>110</v>
      </c>
      <c r="J167" s="151" t="s">
        <v>585</v>
      </c>
      <c r="K167" s="152">
        <f t="shared" si="137"/>
        <v>8.5</v>
      </c>
      <c r="L167" s="153">
        <f t="shared" si="138"/>
        <v>0.10059171597633136</v>
      </c>
      <c r="M167" s="148" t="s">
        <v>535</v>
      </c>
      <c r="N167" s="154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13</v>
      </c>
      <c r="B168" s="146">
        <v>41928</v>
      </c>
      <c r="C168" s="146"/>
      <c r="D168" s="147" t="s">
        <v>586</v>
      </c>
      <c r="E168" s="148" t="s">
        <v>537</v>
      </c>
      <c r="F168" s="149">
        <v>401</v>
      </c>
      <c r="G168" s="148" t="s">
        <v>566</v>
      </c>
      <c r="H168" s="148">
        <v>428</v>
      </c>
      <c r="I168" s="150">
        <v>450</v>
      </c>
      <c r="J168" s="151" t="s">
        <v>587</v>
      </c>
      <c r="K168" s="152">
        <f t="shared" si="137"/>
        <v>27</v>
      </c>
      <c r="L168" s="153">
        <f t="shared" si="138"/>
        <v>6.7331670822942641E-2</v>
      </c>
      <c r="M168" s="148" t="s">
        <v>535</v>
      </c>
      <c r="N168" s="154">
        <v>42020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14</v>
      </c>
      <c r="B169" s="146">
        <v>41928</v>
      </c>
      <c r="C169" s="146"/>
      <c r="D169" s="147" t="s">
        <v>588</v>
      </c>
      <c r="E169" s="148" t="s">
        <v>537</v>
      </c>
      <c r="F169" s="149">
        <v>101</v>
      </c>
      <c r="G169" s="148" t="s">
        <v>566</v>
      </c>
      <c r="H169" s="148">
        <v>112</v>
      </c>
      <c r="I169" s="150">
        <v>120</v>
      </c>
      <c r="J169" s="151" t="s">
        <v>589</v>
      </c>
      <c r="K169" s="152">
        <f t="shared" si="137"/>
        <v>11</v>
      </c>
      <c r="L169" s="153">
        <f t="shared" si="138"/>
        <v>0.10891089108910891</v>
      </c>
      <c r="M169" s="148" t="s">
        <v>535</v>
      </c>
      <c r="N169" s="154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15</v>
      </c>
      <c r="B170" s="146">
        <v>41954</v>
      </c>
      <c r="C170" s="146"/>
      <c r="D170" s="147" t="s">
        <v>590</v>
      </c>
      <c r="E170" s="148" t="s">
        <v>537</v>
      </c>
      <c r="F170" s="149">
        <v>59</v>
      </c>
      <c r="G170" s="148" t="s">
        <v>566</v>
      </c>
      <c r="H170" s="148">
        <v>76</v>
      </c>
      <c r="I170" s="150">
        <v>76</v>
      </c>
      <c r="J170" s="151" t="s">
        <v>567</v>
      </c>
      <c r="K170" s="152">
        <f t="shared" si="137"/>
        <v>17</v>
      </c>
      <c r="L170" s="153">
        <f t="shared" si="138"/>
        <v>0.28813559322033899</v>
      </c>
      <c r="M170" s="148" t="s">
        <v>535</v>
      </c>
      <c r="N170" s="154">
        <v>43032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16</v>
      </c>
      <c r="B171" s="146">
        <v>41954</v>
      </c>
      <c r="C171" s="146"/>
      <c r="D171" s="147" t="s">
        <v>579</v>
      </c>
      <c r="E171" s="148" t="s">
        <v>537</v>
      </c>
      <c r="F171" s="149">
        <v>99</v>
      </c>
      <c r="G171" s="148" t="s">
        <v>566</v>
      </c>
      <c r="H171" s="148">
        <v>120</v>
      </c>
      <c r="I171" s="150">
        <v>120</v>
      </c>
      <c r="J171" s="151" t="s">
        <v>548</v>
      </c>
      <c r="K171" s="152">
        <f t="shared" si="137"/>
        <v>21</v>
      </c>
      <c r="L171" s="153">
        <f t="shared" si="138"/>
        <v>0.21212121212121213</v>
      </c>
      <c r="M171" s="148" t="s">
        <v>535</v>
      </c>
      <c r="N171" s="154">
        <v>41960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17</v>
      </c>
      <c r="B172" s="146">
        <v>41956</v>
      </c>
      <c r="C172" s="146"/>
      <c r="D172" s="147" t="s">
        <v>591</v>
      </c>
      <c r="E172" s="148" t="s">
        <v>537</v>
      </c>
      <c r="F172" s="149">
        <v>22</v>
      </c>
      <c r="G172" s="148" t="s">
        <v>566</v>
      </c>
      <c r="H172" s="148">
        <v>33.549999999999997</v>
      </c>
      <c r="I172" s="150">
        <v>32</v>
      </c>
      <c r="J172" s="151" t="s">
        <v>592</v>
      </c>
      <c r="K172" s="152">
        <f t="shared" si="137"/>
        <v>11.549999999999997</v>
      </c>
      <c r="L172" s="153">
        <f t="shared" si="138"/>
        <v>0.52499999999999991</v>
      </c>
      <c r="M172" s="148" t="s">
        <v>535</v>
      </c>
      <c r="N172" s="154">
        <v>42188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18</v>
      </c>
      <c r="B173" s="146">
        <v>41976</v>
      </c>
      <c r="C173" s="146"/>
      <c r="D173" s="147" t="s">
        <v>593</v>
      </c>
      <c r="E173" s="148" t="s">
        <v>537</v>
      </c>
      <c r="F173" s="149">
        <v>440</v>
      </c>
      <c r="G173" s="148" t="s">
        <v>566</v>
      </c>
      <c r="H173" s="148">
        <v>520</v>
      </c>
      <c r="I173" s="150">
        <v>520</v>
      </c>
      <c r="J173" s="151" t="s">
        <v>594</v>
      </c>
      <c r="K173" s="152">
        <f t="shared" si="137"/>
        <v>80</v>
      </c>
      <c r="L173" s="153">
        <f t="shared" si="138"/>
        <v>0.18181818181818182</v>
      </c>
      <c r="M173" s="148" t="s">
        <v>535</v>
      </c>
      <c r="N173" s="154">
        <v>42208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19</v>
      </c>
      <c r="B174" s="146">
        <v>41976</v>
      </c>
      <c r="C174" s="146"/>
      <c r="D174" s="147" t="s">
        <v>595</v>
      </c>
      <c r="E174" s="148" t="s">
        <v>537</v>
      </c>
      <c r="F174" s="149">
        <v>360</v>
      </c>
      <c r="G174" s="148" t="s">
        <v>566</v>
      </c>
      <c r="H174" s="148">
        <v>427</v>
      </c>
      <c r="I174" s="150">
        <v>425</v>
      </c>
      <c r="J174" s="151" t="s">
        <v>596</v>
      </c>
      <c r="K174" s="152">
        <f t="shared" si="137"/>
        <v>67</v>
      </c>
      <c r="L174" s="153">
        <f t="shared" si="138"/>
        <v>0.18611111111111112</v>
      </c>
      <c r="M174" s="148" t="s">
        <v>535</v>
      </c>
      <c r="N174" s="154">
        <v>42058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20</v>
      </c>
      <c r="B175" s="146">
        <v>42012</v>
      </c>
      <c r="C175" s="146"/>
      <c r="D175" s="147" t="s">
        <v>597</v>
      </c>
      <c r="E175" s="148" t="s">
        <v>537</v>
      </c>
      <c r="F175" s="149">
        <v>360</v>
      </c>
      <c r="G175" s="148" t="s">
        <v>566</v>
      </c>
      <c r="H175" s="148">
        <v>455</v>
      </c>
      <c r="I175" s="150">
        <v>420</v>
      </c>
      <c r="J175" s="151" t="s">
        <v>598</v>
      </c>
      <c r="K175" s="152">
        <f t="shared" si="137"/>
        <v>95</v>
      </c>
      <c r="L175" s="153">
        <f t="shared" si="138"/>
        <v>0.2638888888888889</v>
      </c>
      <c r="M175" s="148" t="s">
        <v>535</v>
      </c>
      <c r="N175" s="154">
        <v>42024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21</v>
      </c>
      <c r="B176" s="146">
        <v>42012</v>
      </c>
      <c r="C176" s="146"/>
      <c r="D176" s="147" t="s">
        <v>599</v>
      </c>
      <c r="E176" s="148" t="s">
        <v>537</v>
      </c>
      <c r="F176" s="149">
        <v>130</v>
      </c>
      <c r="G176" s="148"/>
      <c r="H176" s="148">
        <v>175.5</v>
      </c>
      <c r="I176" s="150">
        <v>165</v>
      </c>
      <c r="J176" s="151" t="s">
        <v>600</v>
      </c>
      <c r="K176" s="152">
        <f t="shared" si="137"/>
        <v>45.5</v>
      </c>
      <c r="L176" s="153">
        <f t="shared" si="138"/>
        <v>0.35</v>
      </c>
      <c r="M176" s="148" t="s">
        <v>535</v>
      </c>
      <c r="N176" s="154">
        <v>43088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22</v>
      </c>
      <c r="B177" s="146">
        <v>42040</v>
      </c>
      <c r="C177" s="146"/>
      <c r="D177" s="147" t="s">
        <v>365</v>
      </c>
      <c r="E177" s="148" t="s">
        <v>565</v>
      </c>
      <c r="F177" s="149">
        <v>98</v>
      </c>
      <c r="G177" s="148"/>
      <c r="H177" s="148">
        <v>120</v>
      </c>
      <c r="I177" s="150">
        <v>120</v>
      </c>
      <c r="J177" s="151" t="s">
        <v>567</v>
      </c>
      <c r="K177" s="152">
        <f t="shared" si="137"/>
        <v>22</v>
      </c>
      <c r="L177" s="153">
        <f t="shared" si="138"/>
        <v>0.22448979591836735</v>
      </c>
      <c r="M177" s="148" t="s">
        <v>535</v>
      </c>
      <c r="N177" s="154">
        <v>42753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23</v>
      </c>
      <c r="B178" s="146">
        <v>42040</v>
      </c>
      <c r="C178" s="146"/>
      <c r="D178" s="147" t="s">
        <v>601</v>
      </c>
      <c r="E178" s="148" t="s">
        <v>565</v>
      </c>
      <c r="F178" s="149">
        <v>196</v>
      </c>
      <c r="G178" s="148"/>
      <c r="H178" s="148">
        <v>262</v>
      </c>
      <c r="I178" s="150">
        <v>255</v>
      </c>
      <c r="J178" s="151" t="s">
        <v>567</v>
      </c>
      <c r="K178" s="152">
        <f t="shared" si="137"/>
        <v>66</v>
      </c>
      <c r="L178" s="153">
        <f t="shared" si="138"/>
        <v>0.33673469387755101</v>
      </c>
      <c r="M178" s="148" t="s">
        <v>535</v>
      </c>
      <c r="N178" s="154">
        <v>42599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24</v>
      </c>
      <c r="B179" s="156">
        <v>42067</v>
      </c>
      <c r="C179" s="156"/>
      <c r="D179" s="157" t="s">
        <v>364</v>
      </c>
      <c r="E179" s="158" t="s">
        <v>565</v>
      </c>
      <c r="F179" s="159">
        <v>235</v>
      </c>
      <c r="G179" s="159"/>
      <c r="H179" s="160">
        <v>77</v>
      </c>
      <c r="I179" s="160" t="s">
        <v>602</v>
      </c>
      <c r="J179" s="161" t="s">
        <v>603</v>
      </c>
      <c r="K179" s="162">
        <f t="shared" si="137"/>
        <v>-158</v>
      </c>
      <c r="L179" s="163">
        <f t="shared" si="138"/>
        <v>-0.67234042553191486</v>
      </c>
      <c r="M179" s="159" t="s">
        <v>547</v>
      </c>
      <c r="N179" s="156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25</v>
      </c>
      <c r="B180" s="146">
        <v>42067</v>
      </c>
      <c r="C180" s="146"/>
      <c r="D180" s="147" t="s">
        <v>604</v>
      </c>
      <c r="E180" s="148" t="s">
        <v>565</v>
      </c>
      <c r="F180" s="149">
        <v>185</v>
      </c>
      <c r="G180" s="148"/>
      <c r="H180" s="148">
        <v>224</v>
      </c>
      <c r="I180" s="150" t="s">
        <v>605</v>
      </c>
      <c r="J180" s="151" t="s">
        <v>567</v>
      </c>
      <c r="K180" s="152">
        <f t="shared" si="137"/>
        <v>39</v>
      </c>
      <c r="L180" s="153">
        <f t="shared" si="138"/>
        <v>0.21081081081081082</v>
      </c>
      <c r="M180" s="148" t="s">
        <v>535</v>
      </c>
      <c r="N180" s="154">
        <v>42647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26</v>
      </c>
      <c r="B181" s="156">
        <v>42090</v>
      </c>
      <c r="C181" s="156"/>
      <c r="D181" s="164" t="s">
        <v>606</v>
      </c>
      <c r="E181" s="159" t="s">
        <v>565</v>
      </c>
      <c r="F181" s="159">
        <v>49.5</v>
      </c>
      <c r="G181" s="160"/>
      <c r="H181" s="160">
        <v>15.85</v>
      </c>
      <c r="I181" s="160">
        <v>67</v>
      </c>
      <c r="J181" s="161" t="s">
        <v>607</v>
      </c>
      <c r="K181" s="160">
        <f t="shared" si="137"/>
        <v>-33.65</v>
      </c>
      <c r="L181" s="165">
        <f t="shared" si="138"/>
        <v>-0.67979797979797973</v>
      </c>
      <c r="M181" s="159" t="s">
        <v>547</v>
      </c>
      <c r="N181" s="166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27</v>
      </c>
      <c r="B182" s="146">
        <v>42093</v>
      </c>
      <c r="C182" s="146"/>
      <c r="D182" s="147" t="s">
        <v>608</v>
      </c>
      <c r="E182" s="148" t="s">
        <v>565</v>
      </c>
      <c r="F182" s="149">
        <v>183.5</v>
      </c>
      <c r="G182" s="148"/>
      <c r="H182" s="148">
        <v>219</v>
      </c>
      <c r="I182" s="150">
        <v>218</v>
      </c>
      <c r="J182" s="151" t="s">
        <v>609</v>
      </c>
      <c r="K182" s="152">
        <f t="shared" si="137"/>
        <v>35.5</v>
      </c>
      <c r="L182" s="153">
        <f t="shared" si="138"/>
        <v>0.19346049046321526</v>
      </c>
      <c r="M182" s="148" t="s">
        <v>535</v>
      </c>
      <c r="N182" s="154">
        <v>42103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28</v>
      </c>
      <c r="B183" s="146">
        <v>42114</v>
      </c>
      <c r="C183" s="146"/>
      <c r="D183" s="147" t="s">
        <v>610</v>
      </c>
      <c r="E183" s="148" t="s">
        <v>565</v>
      </c>
      <c r="F183" s="149">
        <f>(227+237)/2</f>
        <v>232</v>
      </c>
      <c r="G183" s="148"/>
      <c r="H183" s="148">
        <v>298</v>
      </c>
      <c r="I183" s="150">
        <v>298</v>
      </c>
      <c r="J183" s="151" t="s">
        <v>567</v>
      </c>
      <c r="K183" s="152">
        <f t="shared" si="137"/>
        <v>66</v>
      </c>
      <c r="L183" s="153">
        <f t="shared" si="138"/>
        <v>0.28448275862068967</v>
      </c>
      <c r="M183" s="148" t="s">
        <v>535</v>
      </c>
      <c r="N183" s="154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29</v>
      </c>
      <c r="B184" s="146">
        <v>42128</v>
      </c>
      <c r="C184" s="146"/>
      <c r="D184" s="147" t="s">
        <v>611</v>
      </c>
      <c r="E184" s="148" t="s">
        <v>537</v>
      </c>
      <c r="F184" s="149">
        <v>385</v>
      </c>
      <c r="G184" s="148"/>
      <c r="H184" s="148">
        <f>212.5+331</f>
        <v>543.5</v>
      </c>
      <c r="I184" s="150">
        <v>510</v>
      </c>
      <c r="J184" s="151" t="s">
        <v>612</v>
      </c>
      <c r="K184" s="152">
        <f t="shared" si="137"/>
        <v>158.5</v>
      </c>
      <c r="L184" s="153">
        <f t="shared" si="138"/>
        <v>0.41168831168831171</v>
      </c>
      <c r="M184" s="148" t="s">
        <v>535</v>
      </c>
      <c r="N184" s="154">
        <v>42235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30</v>
      </c>
      <c r="B185" s="146">
        <v>42128</v>
      </c>
      <c r="C185" s="146"/>
      <c r="D185" s="147" t="s">
        <v>613</v>
      </c>
      <c r="E185" s="148" t="s">
        <v>537</v>
      </c>
      <c r="F185" s="149">
        <v>115.5</v>
      </c>
      <c r="G185" s="148"/>
      <c r="H185" s="148">
        <v>146</v>
      </c>
      <c r="I185" s="150">
        <v>142</v>
      </c>
      <c r="J185" s="151" t="s">
        <v>614</v>
      </c>
      <c r="K185" s="152">
        <f t="shared" si="137"/>
        <v>30.5</v>
      </c>
      <c r="L185" s="153">
        <f t="shared" si="138"/>
        <v>0.26406926406926406</v>
      </c>
      <c r="M185" s="148" t="s">
        <v>535</v>
      </c>
      <c r="N185" s="154">
        <v>42202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31</v>
      </c>
      <c r="B186" s="146">
        <v>42151</v>
      </c>
      <c r="C186" s="146"/>
      <c r="D186" s="147" t="s">
        <v>615</v>
      </c>
      <c r="E186" s="148" t="s">
        <v>537</v>
      </c>
      <c r="F186" s="149">
        <v>237.5</v>
      </c>
      <c r="G186" s="148"/>
      <c r="H186" s="148">
        <v>279.5</v>
      </c>
      <c r="I186" s="150">
        <v>278</v>
      </c>
      <c r="J186" s="151" t="s">
        <v>567</v>
      </c>
      <c r="K186" s="152">
        <f t="shared" si="137"/>
        <v>42</v>
      </c>
      <c r="L186" s="153">
        <f t="shared" si="138"/>
        <v>0.17684210526315788</v>
      </c>
      <c r="M186" s="148" t="s">
        <v>535</v>
      </c>
      <c r="N186" s="154">
        <v>42222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32</v>
      </c>
      <c r="B187" s="146">
        <v>42174</v>
      </c>
      <c r="C187" s="146"/>
      <c r="D187" s="147" t="s">
        <v>586</v>
      </c>
      <c r="E187" s="148" t="s">
        <v>565</v>
      </c>
      <c r="F187" s="149">
        <v>340</v>
      </c>
      <c r="G187" s="148"/>
      <c r="H187" s="148">
        <v>448</v>
      </c>
      <c r="I187" s="150">
        <v>448</v>
      </c>
      <c r="J187" s="151" t="s">
        <v>567</v>
      </c>
      <c r="K187" s="152">
        <f t="shared" si="137"/>
        <v>108</v>
      </c>
      <c r="L187" s="153">
        <f t="shared" si="138"/>
        <v>0.31764705882352939</v>
      </c>
      <c r="M187" s="148" t="s">
        <v>535</v>
      </c>
      <c r="N187" s="154">
        <v>43018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33</v>
      </c>
      <c r="B188" s="146">
        <v>42191</v>
      </c>
      <c r="C188" s="146"/>
      <c r="D188" s="147" t="s">
        <v>616</v>
      </c>
      <c r="E188" s="148" t="s">
        <v>565</v>
      </c>
      <c r="F188" s="149">
        <v>390</v>
      </c>
      <c r="G188" s="148"/>
      <c r="H188" s="148">
        <v>460</v>
      </c>
      <c r="I188" s="150">
        <v>460</v>
      </c>
      <c r="J188" s="151" t="s">
        <v>567</v>
      </c>
      <c r="K188" s="152">
        <f t="shared" si="137"/>
        <v>70</v>
      </c>
      <c r="L188" s="153">
        <f t="shared" si="138"/>
        <v>0.17948717948717949</v>
      </c>
      <c r="M188" s="148" t="s">
        <v>535</v>
      </c>
      <c r="N188" s="154">
        <v>42478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34</v>
      </c>
      <c r="B189" s="156">
        <v>42195</v>
      </c>
      <c r="C189" s="156"/>
      <c r="D189" s="157" t="s">
        <v>617</v>
      </c>
      <c r="E189" s="158" t="s">
        <v>565</v>
      </c>
      <c r="F189" s="159">
        <v>122.5</v>
      </c>
      <c r="G189" s="159"/>
      <c r="H189" s="160">
        <v>61</v>
      </c>
      <c r="I189" s="160">
        <v>172</v>
      </c>
      <c r="J189" s="161" t="s">
        <v>618</v>
      </c>
      <c r="K189" s="162">
        <f t="shared" si="137"/>
        <v>-61.5</v>
      </c>
      <c r="L189" s="163">
        <f t="shared" si="138"/>
        <v>-0.50204081632653064</v>
      </c>
      <c r="M189" s="159" t="s">
        <v>547</v>
      </c>
      <c r="N189" s="156">
        <v>43333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35</v>
      </c>
      <c r="B190" s="146">
        <v>42219</v>
      </c>
      <c r="C190" s="146"/>
      <c r="D190" s="147" t="s">
        <v>619</v>
      </c>
      <c r="E190" s="148" t="s">
        <v>565</v>
      </c>
      <c r="F190" s="149">
        <v>297.5</v>
      </c>
      <c r="G190" s="148"/>
      <c r="H190" s="148">
        <v>350</v>
      </c>
      <c r="I190" s="150">
        <v>360</v>
      </c>
      <c r="J190" s="151" t="s">
        <v>620</v>
      </c>
      <c r="K190" s="152">
        <f t="shared" si="137"/>
        <v>52.5</v>
      </c>
      <c r="L190" s="153">
        <f t="shared" si="138"/>
        <v>0.17647058823529413</v>
      </c>
      <c r="M190" s="148" t="s">
        <v>535</v>
      </c>
      <c r="N190" s="154">
        <v>42232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36</v>
      </c>
      <c r="B191" s="146">
        <v>42219</v>
      </c>
      <c r="C191" s="146"/>
      <c r="D191" s="147" t="s">
        <v>621</v>
      </c>
      <c r="E191" s="148" t="s">
        <v>565</v>
      </c>
      <c r="F191" s="149">
        <v>115.5</v>
      </c>
      <c r="G191" s="148"/>
      <c r="H191" s="148">
        <v>149</v>
      </c>
      <c r="I191" s="150">
        <v>140</v>
      </c>
      <c r="J191" s="151" t="s">
        <v>622</v>
      </c>
      <c r="K191" s="152">
        <f t="shared" si="137"/>
        <v>33.5</v>
      </c>
      <c r="L191" s="153">
        <f t="shared" si="138"/>
        <v>0.29004329004329005</v>
      </c>
      <c r="M191" s="148" t="s">
        <v>535</v>
      </c>
      <c r="N191" s="154">
        <v>42740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37</v>
      </c>
      <c r="B192" s="146">
        <v>42251</v>
      </c>
      <c r="C192" s="146"/>
      <c r="D192" s="147" t="s">
        <v>615</v>
      </c>
      <c r="E192" s="148" t="s">
        <v>565</v>
      </c>
      <c r="F192" s="149">
        <v>226</v>
      </c>
      <c r="G192" s="148"/>
      <c r="H192" s="148">
        <v>292</v>
      </c>
      <c r="I192" s="150">
        <v>292</v>
      </c>
      <c r="J192" s="151" t="s">
        <v>623</v>
      </c>
      <c r="K192" s="152">
        <f t="shared" si="137"/>
        <v>66</v>
      </c>
      <c r="L192" s="153">
        <f t="shared" si="138"/>
        <v>0.29203539823008851</v>
      </c>
      <c r="M192" s="148" t="s">
        <v>535</v>
      </c>
      <c r="N192" s="154">
        <v>42286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38</v>
      </c>
      <c r="B193" s="146">
        <v>42254</v>
      </c>
      <c r="C193" s="146"/>
      <c r="D193" s="147" t="s">
        <v>610</v>
      </c>
      <c r="E193" s="148" t="s">
        <v>565</v>
      </c>
      <c r="F193" s="149">
        <v>232.5</v>
      </c>
      <c r="G193" s="148"/>
      <c r="H193" s="148">
        <v>312.5</v>
      </c>
      <c r="I193" s="150">
        <v>310</v>
      </c>
      <c r="J193" s="151" t="s">
        <v>567</v>
      </c>
      <c r="K193" s="152">
        <f t="shared" si="137"/>
        <v>80</v>
      </c>
      <c r="L193" s="153">
        <f t="shared" si="138"/>
        <v>0.34408602150537637</v>
      </c>
      <c r="M193" s="148" t="s">
        <v>535</v>
      </c>
      <c r="N193" s="154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39</v>
      </c>
      <c r="B194" s="146">
        <v>42268</v>
      </c>
      <c r="C194" s="146"/>
      <c r="D194" s="147" t="s">
        <v>624</v>
      </c>
      <c r="E194" s="148" t="s">
        <v>565</v>
      </c>
      <c r="F194" s="149">
        <v>196.5</v>
      </c>
      <c r="G194" s="148"/>
      <c r="H194" s="148">
        <v>238</v>
      </c>
      <c r="I194" s="150">
        <v>238</v>
      </c>
      <c r="J194" s="151" t="s">
        <v>623</v>
      </c>
      <c r="K194" s="152">
        <f t="shared" si="137"/>
        <v>41.5</v>
      </c>
      <c r="L194" s="153">
        <f t="shared" si="138"/>
        <v>0.21119592875318066</v>
      </c>
      <c r="M194" s="148" t="s">
        <v>535</v>
      </c>
      <c r="N194" s="154">
        <v>42291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40</v>
      </c>
      <c r="B195" s="146">
        <v>42271</v>
      </c>
      <c r="C195" s="146"/>
      <c r="D195" s="147" t="s">
        <v>564</v>
      </c>
      <c r="E195" s="148" t="s">
        <v>565</v>
      </c>
      <c r="F195" s="149">
        <v>65</v>
      </c>
      <c r="G195" s="148"/>
      <c r="H195" s="148">
        <v>82</v>
      </c>
      <c r="I195" s="150">
        <v>82</v>
      </c>
      <c r="J195" s="151" t="s">
        <v>623</v>
      </c>
      <c r="K195" s="152">
        <f t="shared" si="137"/>
        <v>17</v>
      </c>
      <c r="L195" s="153">
        <f t="shared" si="138"/>
        <v>0.26153846153846155</v>
      </c>
      <c r="M195" s="148" t="s">
        <v>535</v>
      </c>
      <c r="N195" s="154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41</v>
      </c>
      <c r="B196" s="146">
        <v>42291</v>
      </c>
      <c r="C196" s="146"/>
      <c r="D196" s="147" t="s">
        <v>625</v>
      </c>
      <c r="E196" s="148" t="s">
        <v>565</v>
      </c>
      <c r="F196" s="149">
        <v>144</v>
      </c>
      <c r="G196" s="148"/>
      <c r="H196" s="148">
        <v>182.5</v>
      </c>
      <c r="I196" s="150">
        <v>181</v>
      </c>
      <c r="J196" s="151" t="s">
        <v>623</v>
      </c>
      <c r="K196" s="152">
        <f t="shared" si="137"/>
        <v>38.5</v>
      </c>
      <c r="L196" s="153">
        <f t="shared" si="138"/>
        <v>0.2673611111111111</v>
      </c>
      <c r="M196" s="148" t="s">
        <v>535</v>
      </c>
      <c r="N196" s="154">
        <v>42817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42</v>
      </c>
      <c r="B197" s="146">
        <v>42291</v>
      </c>
      <c r="C197" s="146"/>
      <c r="D197" s="147" t="s">
        <v>626</v>
      </c>
      <c r="E197" s="148" t="s">
        <v>565</v>
      </c>
      <c r="F197" s="149">
        <v>264</v>
      </c>
      <c r="G197" s="148"/>
      <c r="H197" s="148">
        <v>311</v>
      </c>
      <c r="I197" s="150">
        <v>311</v>
      </c>
      <c r="J197" s="151" t="s">
        <v>623</v>
      </c>
      <c r="K197" s="152">
        <f t="shared" si="137"/>
        <v>47</v>
      </c>
      <c r="L197" s="153">
        <f t="shared" si="138"/>
        <v>0.17803030303030304</v>
      </c>
      <c r="M197" s="148" t="s">
        <v>535</v>
      </c>
      <c r="N197" s="154">
        <v>42604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43</v>
      </c>
      <c r="B198" s="146">
        <v>42318</v>
      </c>
      <c r="C198" s="146"/>
      <c r="D198" s="147" t="s">
        <v>627</v>
      </c>
      <c r="E198" s="148" t="s">
        <v>537</v>
      </c>
      <c r="F198" s="149">
        <v>549.5</v>
      </c>
      <c r="G198" s="148"/>
      <c r="H198" s="148">
        <v>630</v>
      </c>
      <c r="I198" s="150">
        <v>630</v>
      </c>
      <c r="J198" s="151" t="s">
        <v>623</v>
      </c>
      <c r="K198" s="152">
        <f t="shared" si="137"/>
        <v>80.5</v>
      </c>
      <c r="L198" s="153">
        <f t="shared" si="138"/>
        <v>0.1464968152866242</v>
      </c>
      <c r="M198" s="148" t="s">
        <v>535</v>
      </c>
      <c r="N198" s="154">
        <v>42419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44</v>
      </c>
      <c r="B199" s="146">
        <v>42342</v>
      </c>
      <c r="C199" s="146"/>
      <c r="D199" s="147" t="s">
        <v>628</v>
      </c>
      <c r="E199" s="148" t="s">
        <v>565</v>
      </c>
      <c r="F199" s="149">
        <v>1027.5</v>
      </c>
      <c r="G199" s="148"/>
      <c r="H199" s="148">
        <v>1315</v>
      </c>
      <c r="I199" s="150">
        <v>1250</v>
      </c>
      <c r="J199" s="151" t="s">
        <v>623</v>
      </c>
      <c r="K199" s="152">
        <f t="shared" si="137"/>
        <v>287.5</v>
      </c>
      <c r="L199" s="153">
        <f t="shared" si="138"/>
        <v>0.27980535279805352</v>
      </c>
      <c r="M199" s="148" t="s">
        <v>535</v>
      </c>
      <c r="N199" s="154">
        <v>43244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45</v>
      </c>
      <c r="B200" s="146">
        <v>42367</v>
      </c>
      <c r="C200" s="146"/>
      <c r="D200" s="147" t="s">
        <v>629</v>
      </c>
      <c r="E200" s="148" t="s">
        <v>565</v>
      </c>
      <c r="F200" s="149">
        <v>465</v>
      </c>
      <c r="G200" s="148"/>
      <c r="H200" s="148">
        <v>540</v>
      </c>
      <c r="I200" s="150">
        <v>540</v>
      </c>
      <c r="J200" s="151" t="s">
        <v>623</v>
      </c>
      <c r="K200" s="152">
        <f t="shared" si="137"/>
        <v>75</v>
      </c>
      <c r="L200" s="153">
        <f t="shared" si="138"/>
        <v>0.16129032258064516</v>
      </c>
      <c r="M200" s="148" t="s">
        <v>535</v>
      </c>
      <c r="N200" s="154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46</v>
      </c>
      <c r="B201" s="146">
        <v>42380</v>
      </c>
      <c r="C201" s="146"/>
      <c r="D201" s="147" t="s">
        <v>365</v>
      </c>
      <c r="E201" s="148" t="s">
        <v>537</v>
      </c>
      <c r="F201" s="149">
        <v>81</v>
      </c>
      <c r="G201" s="148"/>
      <c r="H201" s="148">
        <v>110</v>
      </c>
      <c r="I201" s="150">
        <v>110</v>
      </c>
      <c r="J201" s="151" t="s">
        <v>623</v>
      </c>
      <c r="K201" s="152">
        <f t="shared" si="137"/>
        <v>29</v>
      </c>
      <c r="L201" s="153">
        <f t="shared" si="138"/>
        <v>0.35802469135802467</v>
      </c>
      <c r="M201" s="148" t="s">
        <v>535</v>
      </c>
      <c r="N201" s="154">
        <v>42745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47</v>
      </c>
      <c r="B202" s="146">
        <v>42382</v>
      </c>
      <c r="C202" s="146"/>
      <c r="D202" s="147" t="s">
        <v>630</v>
      </c>
      <c r="E202" s="148" t="s">
        <v>537</v>
      </c>
      <c r="F202" s="149">
        <v>417.5</v>
      </c>
      <c r="G202" s="148"/>
      <c r="H202" s="148">
        <v>547</v>
      </c>
      <c r="I202" s="150">
        <v>535</v>
      </c>
      <c r="J202" s="151" t="s">
        <v>623</v>
      </c>
      <c r="K202" s="152">
        <f t="shared" si="137"/>
        <v>129.5</v>
      </c>
      <c r="L202" s="153">
        <f t="shared" si="138"/>
        <v>0.31017964071856285</v>
      </c>
      <c r="M202" s="148" t="s">
        <v>535</v>
      </c>
      <c r="N202" s="154">
        <v>42578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48</v>
      </c>
      <c r="B203" s="146">
        <v>42408</v>
      </c>
      <c r="C203" s="146"/>
      <c r="D203" s="147" t="s">
        <v>631</v>
      </c>
      <c r="E203" s="148" t="s">
        <v>565</v>
      </c>
      <c r="F203" s="149">
        <v>650</v>
      </c>
      <c r="G203" s="148"/>
      <c r="H203" s="148">
        <v>800</v>
      </c>
      <c r="I203" s="150">
        <v>800</v>
      </c>
      <c r="J203" s="151" t="s">
        <v>623</v>
      </c>
      <c r="K203" s="152">
        <f t="shared" si="137"/>
        <v>150</v>
      </c>
      <c r="L203" s="153">
        <f t="shared" si="138"/>
        <v>0.23076923076923078</v>
      </c>
      <c r="M203" s="148" t="s">
        <v>535</v>
      </c>
      <c r="N203" s="154">
        <v>43154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49</v>
      </c>
      <c r="B204" s="146">
        <v>42433</v>
      </c>
      <c r="C204" s="146"/>
      <c r="D204" s="147" t="s">
        <v>206</v>
      </c>
      <c r="E204" s="148" t="s">
        <v>565</v>
      </c>
      <c r="F204" s="149">
        <v>437.5</v>
      </c>
      <c r="G204" s="148"/>
      <c r="H204" s="148">
        <v>504.5</v>
      </c>
      <c r="I204" s="150">
        <v>522</v>
      </c>
      <c r="J204" s="151" t="s">
        <v>632</v>
      </c>
      <c r="K204" s="152">
        <f t="shared" si="137"/>
        <v>67</v>
      </c>
      <c r="L204" s="153">
        <f t="shared" si="138"/>
        <v>0.15314285714285714</v>
      </c>
      <c r="M204" s="148" t="s">
        <v>535</v>
      </c>
      <c r="N204" s="154">
        <v>42480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50</v>
      </c>
      <c r="B205" s="146">
        <v>42438</v>
      </c>
      <c r="C205" s="146"/>
      <c r="D205" s="147" t="s">
        <v>633</v>
      </c>
      <c r="E205" s="148" t="s">
        <v>565</v>
      </c>
      <c r="F205" s="149">
        <v>189.5</v>
      </c>
      <c r="G205" s="148"/>
      <c r="H205" s="148">
        <v>218</v>
      </c>
      <c r="I205" s="150">
        <v>218</v>
      </c>
      <c r="J205" s="151" t="s">
        <v>623</v>
      </c>
      <c r="K205" s="152">
        <f t="shared" si="137"/>
        <v>28.5</v>
      </c>
      <c r="L205" s="153">
        <f t="shared" si="138"/>
        <v>0.15039577836411611</v>
      </c>
      <c r="M205" s="148" t="s">
        <v>535</v>
      </c>
      <c r="N205" s="154">
        <v>43034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51</v>
      </c>
      <c r="B206" s="156">
        <v>42471</v>
      </c>
      <c r="C206" s="156"/>
      <c r="D206" s="164" t="s">
        <v>634</v>
      </c>
      <c r="E206" s="159" t="s">
        <v>565</v>
      </c>
      <c r="F206" s="159">
        <v>36.5</v>
      </c>
      <c r="G206" s="160"/>
      <c r="H206" s="160">
        <v>15.85</v>
      </c>
      <c r="I206" s="160">
        <v>60</v>
      </c>
      <c r="J206" s="161" t="s">
        <v>635</v>
      </c>
      <c r="K206" s="162">
        <f t="shared" si="137"/>
        <v>-20.65</v>
      </c>
      <c r="L206" s="163">
        <f t="shared" si="138"/>
        <v>-0.5657534246575342</v>
      </c>
      <c r="M206" s="159" t="s">
        <v>547</v>
      </c>
      <c r="N206" s="167">
        <v>43627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52</v>
      </c>
      <c r="B207" s="146">
        <v>42472</v>
      </c>
      <c r="C207" s="146"/>
      <c r="D207" s="147" t="s">
        <v>636</v>
      </c>
      <c r="E207" s="148" t="s">
        <v>565</v>
      </c>
      <c r="F207" s="149">
        <v>93</v>
      </c>
      <c r="G207" s="148"/>
      <c r="H207" s="148">
        <v>149</v>
      </c>
      <c r="I207" s="150">
        <v>140</v>
      </c>
      <c r="J207" s="151" t="s">
        <v>637</v>
      </c>
      <c r="K207" s="152">
        <f t="shared" si="137"/>
        <v>56</v>
      </c>
      <c r="L207" s="153">
        <f t="shared" si="138"/>
        <v>0.60215053763440862</v>
      </c>
      <c r="M207" s="148" t="s">
        <v>535</v>
      </c>
      <c r="N207" s="154">
        <v>42740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53</v>
      </c>
      <c r="B208" s="146">
        <v>42472</v>
      </c>
      <c r="C208" s="146"/>
      <c r="D208" s="147" t="s">
        <v>638</v>
      </c>
      <c r="E208" s="148" t="s">
        <v>565</v>
      </c>
      <c r="F208" s="149">
        <v>130</v>
      </c>
      <c r="G208" s="148"/>
      <c r="H208" s="148">
        <v>150</v>
      </c>
      <c r="I208" s="150" t="s">
        <v>639</v>
      </c>
      <c r="J208" s="151" t="s">
        <v>623</v>
      </c>
      <c r="K208" s="152">
        <f t="shared" si="137"/>
        <v>20</v>
      </c>
      <c r="L208" s="153">
        <f t="shared" si="138"/>
        <v>0.15384615384615385</v>
      </c>
      <c r="M208" s="148" t="s">
        <v>535</v>
      </c>
      <c r="N208" s="154">
        <v>42564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54</v>
      </c>
      <c r="B209" s="146">
        <v>42473</v>
      </c>
      <c r="C209" s="146"/>
      <c r="D209" s="147" t="s">
        <v>640</v>
      </c>
      <c r="E209" s="148" t="s">
        <v>565</v>
      </c>
      <c r="F209" s="149">
        <v>196</v>
      </c>
      <c r="G209" s="148"/>
      <c r="H209" s="148">
        <v>299</v>
      </c>
      <c r="I209" s="150">
        <v>299</v>
      </c>
      <c r="J209" s="151" t="s">
        <v>623</v>
      </c>
      <c r="K209" s="152">
        <v>103</v>
      </c>
      <c r="L209" s="153">
        <v>0.52551020408163296</v>
      </c>
      <c r="M209" s="148" t="s">
        <v>535</v>
      </c>
      <c r="N209" s="154">
        <v>42620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55</v>
      </c>
      <c r="B210" s="146">
        <v>42473</v>
      </c>
      <c r="C210" s="146"/>
      <c r="D210" s="147" t="s">
        <v>641</v>
      </c>
      <c r="E210" s="148" t="s">
        <v>565</v>
      </c>
      <c r="F210" s="149">
        <v>88</v>
      </c>
      <c r="G210" s="148"/>
      <c r="H210" s="148">
        <v>103</v>
      </c>
      <c r="I210" s="150">
        <v>103</v>
      </c>
      <c r="J210" s="151" t="s">
        <v>623</v>
      </c>
      <c r="K210" s="152">
        <v>15</v>
      </c>
      <c r="L210" s="153">
        <v>0.170454545454545</v>
      </c>
      <c r="M210" s="148" t="s">
        <v>535</v>
      </c>
      <c r="N210" s="154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56</v>
      </c>
      <c r="B211" s="146">
        <v>42492</v>
      </c>
      <c r="C211" s="146"/>
      <c r="D211" s="147" t="s">
        <v>642</v>
      </c>
      <c r="E211" s="148" t="s">
        <v>565</v>
      </c>
      <c r="F211" s="149">
        <v>127.5</v>
      </c>
      <c r="G211" s="148"/>
      <c r="H211" s="148">
        <v>148</v>
      </c>
      <c r="I211" s="150" t="s">
        <v>643</v>
      </c>
      <c r="J211" s="151" t="s">
        <v>623</v>
      </c>
      <c r="K211" s="152">
        <f>H211-F211</f>
        <v>20.5</v>
      </c>
      <c r="L211" s="153">
        <f>K211/F211</f>
        <v>0.16078431372549021</v>
      </c>
      <c r="M211" s="148" t="s">
        <v>535</v>
      </c>
      <c r="N211" s="154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57</v>
      </c>
      <c r="B212" s="146">
        <v>42493</v>
      </c>
      <c r="C212" s="146"/>
      <c r="D212" s="147" t="s">
        <v>644</v>
      </c>
      <c r="E212" s="148" t="s">
        <v>565</v>
      </c>
      <c r="F212" s="149">
        <v>675</v>
      </c>
      <c r="G212" s="148"/>
      <c r="H212" s="148">
        <v>815</v>
      </c>
      <c r="I212" s="150" t="s">
        <v>645</v>
      </c>
      <c r="J212" s="151" t="s">
        <v>623</v>
      </c>
      <c r="K212" s="152">
        <f>H212-F212</f>
        <v>140</v>
      </c>
      <c r="L212" s="153">
        <f>K212/F212</f>
        <v>0.2074074074074074</v>
      </c>
      <c r="M212" s="148" t="s">
        <v>535</v>
      </c>
      <c r="N212" s="154">
        <v>43154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58</v>
      </c>
      <c r="B213" s="156">
        <v>42522</v>
      </c>
      <c r="C213" s="156"/>
      <c r="D213" s="157" t="s">
        <v>646</v>
      </c>
      <c r="E213" s="158" t="s">
        <v>565</v>
      </c>
      <c r="F213" s="159">
        <v>500</v>
      </c>
      <c r="G213" s="159"/>
      <c r="H213" s="160">
        <v>232.5</v>
      </c>
      <c r="I213" s="160" t="s">
        <v>647</v>
      </c>
      <c r="J213" s="161" t="s">
        <v>648</v>
      </c>
      <c r="K213" s="162">
        <f>H213-F213</f>
        <v>-267.5</v>
      </c>
      <c r="L213" s="163">
        <f>K213/F213</f>
        <v>-0.53500000000000003</v>
      </c>
      <c r="M213" s="159" t="s">
        <v>547</v>
      </c>
      <c r="N213" s="156">
        <v>43735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59</v>
      </c>
      <c r="B214" s="146">
        <v>42527</v>
      </c>
      <c r="C214" s="146"/>
      <c r="D214" s="147" t="s">
        <v>493</v>
      </c>
      <c r="E214" s="148" t="s">
        <v>565</v>
      </c>
      <c r="F214" s="149">
        <v>110</v>
      </c>
      <c r="G214" s="148"/>
      <c r="H214" s="148">
        <v>126.5</v>
      </c>
      <c r="I214" s="150">
        <v>125</v>
      </c>
      <c r="J214" s="151" t="s">
        <v>574</v>
      </c>
      <c r="K214" s="152">
        <f>H214-F214</f>
        <v>16.5</v>
      </c>
      <c r="L214" s="153">
        <f>K214/F214</f>
        <v>0.15</v>
      </c>
      <c r="M214" s="148" t="s">
        <v>535</v>
      </c>
      <c r="N214" s="154">
        <v>42552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60</v>
      </c>
      <c r="B215" s="146">
        <v>42538</v>
      </c>
      <c r="C215" s="146"/>
      <c r="D215" s="147" t="s">
        <v>649</v>
      </c>
      <c r="E215" s="148" t="s">
        <v>565</v>
      </c>
      <c r="F215" s="149">
        <v>44</v>
      </c>
      <c r="G215" s="148"/>
      <c r="H215" s="148">
        <v>69.5</v>
      </c>
      <c r="I215" s="150">
        <v>69.5</v>
      </c>
      <c r="J215" s="151" t="s">
        <v>650</v>
      </c>
      <c r="K215" s="152">
        <f>H215-F215</f>
        <v>25.5</v>
      </c>
      <c r="L215" s="153">
        <f>K215/F215</f>
        <v>0.57954545454545459</v>
      </c>
      <c r="M215" s="148" t="s">
        <v>535</v>
      </c>
      <c r="N215" s="154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61</v>
      </c>
      <c r="B216" s="146">
        <v>42549</v>
      </c>
      <c r="C216" s="146"/>
      <c r="D216" s="147" t="s">
        <v>651</v>
      </c>
      <c r="E216" s="148" t="s">
        <v>565</v>
      </c>
      <c r="F216" s="149">
        <v>262.5</v>
      </c>
      <c r="G216" s="148"/>
      <c r="H216" s="148">
        <v>340</v>
      </c>
      <c r="I216" s="150">
        <v>333</v>
      </c>
      <c r="J216" s="151" t="s">
        <v>652</v>
      </c>
      <c r="K216" s="152">
        <v>77.5</v>
      </c>
      <c r="L216" s="153">
        <v>0.29523809523809502</v>
      </c>
      <c r="M216" s="148" t="s">
        <v>535</v>
      </c>
      <c r="N216" s="154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62</v>
      </c>
      <c r="B217" s="146">
        <v>42549</v>
      </c>
      <c r="C217" s="146"/>
      <c r="D217" s="147" t="s">
        <v>653</v>
      </c>
      <c r="E217" s="148" t="s">
        <v>565</v>
      </c>
      <c r="F217" s="149">
        <v>840</v>
      </c>
      <c r="G217" s="148"/>
      <c r="H217" s="148">
        <v>1230</v>
      </c>
      <c r="I217" s="150">
        <v>1230</v>
      </c>
      <c r="J217" s="151" t="s">
        <v>623</v>
      </c>
      <c r="K217" s="152">
        <v>390</v>
      </c>
      <c r="L217" s="153">
        <v>0.46428571428571402</v>
      </c>
      <c r="M217" s="148" t="s">
        <v>535</v>
      </c>
      <c r="N217" s="154">
        <v>42649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8">
        <v>63</v>
      </c>
      <c r="B218" s="169">
        <v>42556</v>
      </c>
      <c r="C218" s="169"/>
      <c r="D218" s="170" t="s">
        <v>654</v>
      </c>
      <c r="E218" s="171" t="s">
        <v>565</v>
      </c>
      <c r="F218" s="171">
        <v>395</v>
      </c>
      <c r="G218" s="172"/>
      <c r="H218" s="172">
        <f>(468.5+342.5)/2</f>
        <v>405.5</v>
      </c>
      <c r="I218" s="172">
        <v>510</v>
      </c>
      <c r="J218" s="173" t="s">
        <v>655</v>
      </c>
      <c r="K218" s="174">
        <f t="shared" ref="K218:K224" si="139">H218-F218</f>
        <v>10.5</v>
      </c>
      <c r="L218" s="175">
        <f t="shared" ref="L218:L224" si="140">K218/F218</f>
        <v>2.6582278481012658E-2</v>
      </c>
      <c r="M218" s="171" t="s">
        <v>656</v>
      </c>
      <c r="N218" s="169">
        <v>43606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64</v>
      </c>
      <c r="B219" s="156">
        <v>42584</v>
      </c>
      <c r="C219" s="156"/>
      <c r="D219" s="157" t="s">
        <v>657</v>
      </c>
      <c r="E219" s="158" t="s">
        <v>537</v>
      </c>
      <c r="F219" s="159">
        <f>169.5-12.8</f>
        <v>156.69999999999999</v>
      </c>
      <c r="G219" s="159"/>
      <c r="H219" s="160">
        <v>77</v>
      </c>
      <c r="I219" s="160" t="s">
        <v>658</v>
      </c>
      <c r="J219" s="161" t="s">
        <v>659</v>
      </c>
      <c r="K219" s="162">
        <f t="shared" si="139"/>
        <v>-79.699999999999989</v>
      </c>
      <c r="L219" s="163">
        <f t="shared" si="140"/>
        <v>-0.50861518825781749</v>
      </c>
      <c r="M219" s="159" t="s">
        <v>547</v>
      </c>
      <c r="N219" s="156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65</v>
      </c>
      <c r="B220" s="156">
        <v>42586</v>
      </c>
      <c r="C220" s="156"/>
      <c r="D220" s="157" t="s">
        <v>660</v>
      </c>
      <c r="E220" s="158" t="s">
        <v>565</v>
      </c>
      <c r="F220" s="159">
        <v>400</v>
      </c>
      <c r="G220" s="159"/>
      <c r="H220" s="160">
        <v>305</v>
      </c>
      <c r="I220" s="160">
        <v>475</v>
      </c>
      <c r="J220" s="161" t="s">
        <v>661</v>
      </c>
      <c r="K220" s="162">
        <f t="shared" si="139"/>
        <v>-95</v>
      </c>
      <c r="L220" s="163">
        <f t="shared" si="140"/>
        <v>-0.23749999999999999</v>
      </c>
      <c r="M220" s="159" t="s">
        <v>547</v>
      </c>
      <c r="N220" s="156">
        <v>43606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66</v>
      </c>
      <c r="B221" s="146">
        <v>42593</v>
      </c>
      <c r="C221" s="146"/>
      <c r="D221" s="147" t="s">
        <v>662</v>
      </c>
      <c r="E221" s="148" t="s">
        <v>565</v>
      </c>
      <c r="F221" s="149">
        <v>86.5</v>
      </c>
      <c r="G221" s="148"/>
      <c r="H221" s="148">
        <v>130</v>
      </c>
      <c r="I221" s="150">
        <v>130</v>
      </c>
      <c r="J221" s="151" t="s">
        <v>663</v>
      </c>
      <c r="K221" s="152">
        <f t="shared" si="139"/>
        <v>43.5</v>
      </c>
      <c r="L221" s="153">
        <f t="shared" si="140"/>
        <v>0.50289017341040465</v>
      </c>
      <c r="M221" s="148" t="s">
        <v>535</v>
      </c>
      <c r="N221" s="154">
        <v>43091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5">
        <v>67</v>
      </c>
      <c r="B222" s="156">
        <v>42600</v>
      </c>
      <c r="C222" s="156"/>
      <c r="D222" s="157" t="s">
        <v>109</v>
      </c>
      <c r="E222" s="158" t="s">
        <v>565</v>
      </c>
      <c r="F222" s="159">
        <v>133.5</v>
      </c>
      <c r="G222" s="159"/>
      <c r="H222" s="160">
        <v>126.5</v>
      </c>
      <c r="I222" s="160">
        <v>178</v>
      </c>
      <c r="J222" s="161" t="s">
        <v>664</v>
      </c>
      <c r="K222" s="162">
        <f t="shared" si="139"/>
        <v>-7</v>
      </c>
      <c r="L222" s="163">
        <f t="shared" si="140"/>
        <v>-5.2434456928838954E-2</v>
      </c>
      <c r="M222" s="159" t="s">
        <v>547</v>
      </c>
      <c r="N222" s="156">
        <v>42615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68</v>
      </c>
      <c r="B223" s="146">
        <v>42613</v>
      </c>
      <c r="C223" s="146"/>
      <c r="D223" s="147" t="s">
        <v>665</v>
      </c>
      <c r="E223" s="148" t="s">
        <v>565</v>
      </c>
      <c r="F223" s="149">
        <v>560</v>
      </c>
      <c r="G223" s="148"/>
      <c r="H223" s="148">
        <v>725</v>
      </c>
      <c r="I223" s="150">
        <v>725</v>
      </c>
      <c r="J223" s="151" t="s">
        <v>567</v>
      </c>
      <c r="K223" s="152">
        <f t="shared" si="139"/>
        <v>165</v>
      </c>
      <c r="L223" s="153">
        <f t="shared" si="140"/>
        <v>0.29464285714285715</v>
      </c>
      <c r="M223" s="148" t="s">
        <v>535</v>
      </c>
      <c r="N223" s="154">
        <v>42456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69</v>
      </c>
      <c r="B224" s="146">
        <v>42614</v>
      </c>
      <c r="C224" s="146"/>
      <c r="D224" s="147" t="s">
        <v>666</v>
      </c>
      <c r="E224" s="148" t="s">
        <v>565</v>
      </c>
      <c r="F224" s="149">
        <v>160.5</v>
      </c>
      <c r="G224" s="148"/>
      <c r="H224" s="148">
        <v>210</v>
      </c>
      <c r="I224" s="150">
        <v>210</v>
      </c>
      <c r="J224" s="151" t="s">
        <v>567</v>
      </c>
      <c r="K224" s="152">
        <f t="shared" si="139"/>
        <v>49.5</v>
      </c>
      <c r="L224" s="153">
        <f t="shared" si="140"/>
        <v>0.30841121495327101</v>
      </c>
      <c r="M224" s="148" t="s">
        <v>535</v>
      </c>
      <c r="N224" s="154">
        <v>42871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70</v>
      </c>
      <c r="B225" s="146">
        <v>42646</v>
      </c>
      <c r="C225" s="146"/>
      <c r="D225" s="147" t="s">
        <v>378</v>
      </c>
      <c r="E225" s="148" t="s">
        <v>565</v>
      </c>
      <c r="F225" s="149">
        <v>430</v>
      </c>
      <c r="G225" s="148"/>
      <c r="H225" s="148">
        <v>596</v>
      </c>
      <c r="I225" s="150">
        <v>575</v>
      </c>
      <c r="J225" s="151" t="s">
        <v>667</v>
      </c>
      <c r="K225" s="152">
        <v>166</v>
      </c>
      <c r="L225" s="153">
        <v>0.38604651162790699</v>
      </c>
      <c r="M225" s="148" t="s">
        <v>535</v>
      </c>
      <c r="N225" s="154">
        <v>42769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71</v>
      </c>
      <c r="B226" s="146">
        <v>42657</v>
      </c>
      <c r="C226" s="146"/>
      <c r="D226" s="147" t="s">
        <v>668</v>
      </c>
      <c r="E226" s="148" t="s">
        <v>565</v>
      </c>
      <c r="F226" s="149">
        <v>280</v>
      </c>
      <c r="G226" s="148"/>
      <c r="H226" s="148">
        <v>345</v>
      </c>
      <c r="I226" s="150">
        <v>345</v>
      </c>
      <c r="J226" s="151" t="s">
        <v>567</v>
      </c>
      <c r="K226" s="152">
        <f t="shared" ref="K226:K231" si="141">H226-F226</f>
        <v>65</v>
      </c>
      <c r="L226" s="153">
        <f>K226/F226</f>
        <v>0.23214285714285715</v>
      </c>
      <c r="M226" s="148" t="s">
        <v>535</v>
      </c>
      <c r="N226" s="154">
        <v>42814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72</v>
      </c>
      <c r="B227" s="146">
        <v>42657</v>
      </c>
      <c r="C227" s="146"/>
      <c r="D227" s="147" t="s">
        <v>669</v>
      </c>
      <c r="E227" s="148" t="s">
        <v>565</v>
      </c>
      <c r="F227" s="149">
        <v>245</v>
      </c>
      <c r="G227" s="148"/>
      <c r="H227" s="148">
        <v>325.5</v>
      </c>
      <c r="I227" s="150">
        <v>330</v>
      </c>
      <c r="J227" s="151" t="s">
        <v>670</v>
      </c>
      <c r="K227" s="152">
        <f t="shared" si="141"/>
        <v>80.5</v>
      </c>
      <c r="L227" s="153">
        <f>K227/F227</f>
        <v>0.32857142857142857</v>
      </c>
      <c r="M227" s="148" t="s">
        <v>535</v>
      </c>
      <c r="N227" s="154">
        <v>42769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73</v>
      </c>
      <c r="B228" s="146">
        <v>42660</v>
      </c>
      <c r="C228" s="146"/>
      <c r="D228" s="147" t="s">
        <v>334</v>
      </c>
      <c r="E228" s="148" t="s">
        <v>565</v>
      </c>
      <c r="F228" s="149">
        <v>125</v>
      </c>
      <c r="G228" s="148"/>
      <c r="H228" s="148">
        <v>160</v>
      </c>
      <c r="I228" s="150">
        <v>160</v>
      </c>
      <c r="J228" s="151" t="s">
        <v>623</v>
      </c>
      <c r="K228" s="152">
        <f t="shared" si="141"/>
        <v>35</v>
      </c>
      <c r="L228" s="153">
        <v>0.28000000000000003</v>
      </c>
      <c r="M228" s="148" t="s">
        <v>535</v>
      </c>
      <c r="N228" s="154">
        <v>42803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74</v>
      </c>
      <c r="B229" s="146">
        <v>42660</v>
      </c>
      <c r="C229" s="146"/>
      <c r="D229" s="147" t="s">
        <v>433</v>
      </c>
      <c r="E229" s="148" t="s">
        <v>565</v>
      </c>
      <c r="F229" s="149">
        <v>114</v>
      </c>
      <c r="G229" s="148"/>
      <c r="H229" s="148">
        <v>145</v>
      </c>
      <c r="I229" s="150">
        <v>145</v>
      </c>
      <c r="J229" s="151" t="s">
        <v>623</v>
      </c>
      <c r="K229" s="152">
        <f t="shared" si="141"/>
        <v>31</v>
      </c>
      <c r="L229" s="153">
        <f>K229/F229</f>
        <v>0.27192982456140352</v>
      </c>
      <c r="M229" s="148" t="s">
        <v>535</v>
      </c>
      <c r="N229" s="154">
        <v>42859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75</v>
      </c>
      <c r="B230" s="146">
        <v>42660</v>
      </c>
      <c r="C230" s="146"/>
      <c r="D230" s="147" t="s">
        <v>671</v>
      </c>
      <c r="E230" s="148" t="s">
        <v>565</v>
      </c>
      <c r="F230" s="149">
        <v>212</v>
      </c>
      <c r="G230" s="148"/>
      <c r="H230" s="148">
        <v>280</v>
      </c>
      <c r="I230" s="150">
        <v>276</v>
      </c>
      <c r="J230" s="151" t="s">
        <v>672</v>
      </c>
      <c r="K230" s="152">
        <f t="shared" si="141"/>
        <v>68</v>
      </c>
      <c r="L230" s="153">
        <f>K230/F230</f>
        <v>0.32075471698113206</v>
      </c>
      <c r="M230" s="148" t="s">
        <v>535</v>
      </c>
      <c r="N230" s="154">
        <v>42858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76</v>
      </c>
      <c r="B231" s="146">
        <v>42678</v>
      </c>
      <c r="C231" s="146"/>
      <c r="D231" s="147" t="s">
        <v>424</v>
      </c>
      <c r="E231" s="148" t="s">
        <v>565</v>
      </c>
      <c r="F231" s="149">
        <v>155</v>
      </c>
      <c r="G231" s="148"/>
      <c r="H231" s="148">
        <v>210</v>
      </c>
      <c r="I231" s="150">
        <v>210</v>
      </c>
      <c r="J231" s="151" t="s">
        <v>673</v>
      </c>
      <c r="K231" s="152">
        <f t="shared" si="141"/>
        <v>55</v>
      </c>
      <c r="L231" s="153">
        <f>K231/F231</f>
        <v>0.35483870967741937</v>
      </c>
      <c r="M231" s="148" t="s">
        <v>535</v>
      </c>
      <c r="N231" s="154">
        <v>42944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5">
        <v>77</v>
      </c>
      <c r="B232" s="156">
        <v>42710</v>
      </c>
      <c r="C232" s="156"/>
      <c r="D232" s="157" t="s">
        <v>674</v>
      </c>
      <c r="E232" s="158" t="s">
        <v>565</v>
      </c>
      <c r="F232" s="159">
        <v>150.5</v>
      </c>
      <c r="G232" s="159"/>
      <c r="H232" s="160">
        <v>72.5</v>
      </c>
      <c r="I232" s="160">
        <v>174</v>
      </c>
      <c r="J232" s="161" t="s">
        <v>675</v>
      </c>
      <c r="K232" s="162">
        <v>-78</v>
      </c>
      <c r="L232" s="163">
        <v>-0.51827242524916906</v>
      </c>
      <c r="M232" s="159" t="s">
        <v>547</v>
      </c>
      <c r="N232" s="156">
        <v>43333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78</v>
      </c>
      <c r="B233" s="146">
        <v>42712</v>
      </c>
      <c r="C233" s="146"/>
      <c r="D233" s="147" t="s">
        <v>676</v>
      </c>
      <c r="E233" s="148" t="s">
        <v>565</v>
      </c>
      <c r="F233" s="149">
        <v>380</v>
      </c>
      <c r="G233" s="148"/>
      <c r="H233" s="148">
        <v>478</v>
      </c>
      <c r="I233" s="150">
        <v>468</v>
      </c>
      <c r="J233" s="151" t="s">
        <v>623</v>
      </c>
      <c r="K233" s="152">
        <f>H233-F233</f>
        <v>98</v>
      </c>
      <c r="L233" s="153">
        <f>K233/F233</f>
        <v>0.25789473684210529</v>
      </c>
      <c r="M233" s="148" t="s">
        <v>535</v>
      </c>
      <c r="N233" s="154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79</v>
      </c>
      <c r="B234" s="146">
        <v>42734</v>
      </c>
      <c r="C234" s="146"/>
      <c r="D234" s="147" t="s">
        <v>108</v>
      </c>
      <c r="E234" s="148" t="s">
        <v>565</v>
      </c>
      <c r="F234" s="149">
        <v>305</v>
      </c>
      <c r="G234" s="148"/>
      <c r="H234" s="148">
        <v>375</v>
      </c>
      <c r="I234" s="150">
        <v>375</v>
      </c>
      <c r="J234" s="151" t="s">
        <v>623</v>
      </c>
      <c r="K234" s="152">
        <f>H234-F234</f>
        <v>70</v>
      </c>
      <c r="L234" s="153">
        <f>K234/F234</f>
        <v>0.22950819672131148</v>
      </c>
      <c r="M234" s="148" t="s">
        <v>535</v>
      </c>
      <c r="N234" s="154">
        <v>42768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80</v>
      </c>
      <c r="B235" s="146">
        <v>42739</v>
      </c>
      <c r="C235" s="146"/>
      <c r="D235" s="147" t="s">
        <v>94</v>
      </c>
      <c r="E235" s="148" t="s">
        <v>565</v>
      </c>
      <c r="F235" s="149">
        <v>99.5</v>
      </c>
      <c r="G235" s="148"/>
      <c r="H235" s="148">
        <v>158</v>
      </c>
      <c r="I235" s="150">
        <v>158</v>
      </c>
      <c r="J235" s="151" t="s">
        <v>623</v>
      </c>
      <c r="K235" s="152">
        <f>H235-F235</f>
        <v>58.5</v>
      </c>
      <c r="L235" s="153">
        <f>K235/F235</f>
        <v>0.5879396984924623</v>
      </c>
      <c r="M235" s="148" t="s">
        <v>535</v>
      </c>
      <c r="N235" s="154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81</v>
      </c>
      <c r="B236" s="146">
        <v>42739</v>
      </c>
      <c r="C236" s="146"/>
      <c r="D236" s="147" t="s">
        <v>94</v>
      </c>
      <c r="E236" s="148" t="s">
        <v>565</v>
      </c>
      <c r="F236" s="149">
        <v>99.5</v>
      </c>
      <c r="G236" s="148"/>
      <c r="H236" s="148">
        <v>158</v>
      </c>
      <c r="I236" s="150">
        <v>158</v>
      </c>
      <c r="J236" s="151" t="s">
        <v>623</v>
      </c>
      <c r="K236" s="152">
        <v>58.5</v>
      </c>
      <c r="L236" s="153">
        <v>0.58793969849246197</v>
      </c>
      <c r="M236" s="148" t="s">
        <v>535</v>
      </c>
      <c r="N236" s="154">
        <v>42898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82</v>
      </c>
      <c r="B237" s="146">
        <v>42786</v>
      </c>
      <c r="C237" s="146"/>
      <c r="D237" s="147" t="s">
        <v>182</v>
      </c>
      <c r="E237" s="148" t="s">
        <v>565</v>
      </c>
      <c r="F237" s="149">
        <v>140.5</v>
      </c>
      <c r="G237" s="148"/>
      <c r="H237" s="148">
        <v>220</v>
      </c>
      <c r="I237" s="150">
        <v>220</v>
      </c>
      <c r="J237" s="151" t="s">
        <v>623</v>
      </c>
      <c r="K237" s="152">
        <f>H237-F237</f>
        <v>79.5</v>
      </c>
      <c r="L237" s="153">
        <f>K237/F237</f>
        <v>0.5658362989323843</v>
      </c>
      <c r="M237" s="148" t="s">
        <v>535</v>
      </c>
      <c r="N237" s="154">
        <v>42864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83</v>
      </c>
      <c r="B238" s="146">
        <v>42786</v>
      </c>
      <c r="C238" s="146"/>
      <c r="D238" s="147" t="s">
        <v>677</v>
      </c>
      <c r="E238" s="148" t="s">
        <v>565</v>
      </c>
      <c r="F238" s="149">
        <v>202.5</v>
      </c>
      <c r="G238" s="148"/>
      <c r="H238" s="148">
        <v>234</v>
      </c>
      <c r="I238" s="150">
        <v>234</v>
      </c>
      <c r="J238" s="151" t="s">
        <v>623</v>
      </c>
      <c r="K238" s="152">
        <v>31.5</v>
      </c>
      <c r="L238" s="153">
        <v>0.155555555555556</v>
      </c>
      <c r="M238" s="148" t="s">
        <v>535</v>
      </c>
      <c r="N238" s="154">
        <v>42836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84</v>
      </c>
      <c r="B239" s="146">
        <v>42818</v>
      </c>
      <c r="C239" s="146"/>
      <c r="D239" s="147" t="s">
        <v>678</v>
      </c>
      <c r="E239" s="148" t="s">
        <v>565</v>
      </c>
      <c r="F239" s="149">
        <v>300.5</v>
      </c>
      <c r="G239" s="148"/>
      <c r="H239" s="148">
        <v>417.5</v>
      </c>
      <c r="I239" s="150">
        <v>420</v>
      </c>
      <c r="J239" s="151" t="s">
        <v>679</v>
      </c>
      <c r="K239" s="152">
        <f>H239-F239</f>
        <v>117</v>
      </c>
      <c r="L239" s="153">
        <f>K239/F239</f>
        <v>0.38935108153078202</v>
      </c>
      <c r="M239" s="148" t="s">
        <v>535</v>
      </c>
      <c r="N239" s="154">
        <v>43070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85</v>
      </c>
      <c r="B240" s="146">
        <v>42818</v>
      </c>
      <c r="C240" s="146"/>
      <c r="D240" s="147" t="s">
        <v>653</v>
      </c>
      <c r="E240" s="148" t="s">
        <v>565</v>
      </c>
      <c r="F240" s="149">
        <v>850</v>
      </c>
      <c r="G240" s="148"/>
      <c r="H240" s="148">
        <v>1042.5</v>
      </c>
      <c r="I240" s="150">
        <v>1023</v>
      </c>
      <c r="J240" s="151" t="s">
        <v>680</v>
      </c>
      <c r="K240" s="152">
        <v>192.5</v>
      </c>
      <c r="L240" s="153">
        <v>0.22647058823529401</v>
      </c>
      <c r="M240" s="148" t="s">
        <v>535</v>
      </c>
      <c r="N240" s="154">
        <v>42830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86</v>
      </c>
      <c r="B241" s="146">
        <v>42830</v>
      </c>
      <c r="C241" s="146"/>
      <c r="D241" s="147" t="s">
        <v>452</v>
      </c>
      <c r="E241" s="148" t="s">
        <v>565</v>
      </c>
      <c r="F241" s="149">
        <v>785</v>
      </c>
      <c r="G241" s="148"/>
      <c r="H241" s="148">
        <v>930</v>
      </c>
      <c r="I241" s="150">
        <v>920</v>
      </c>
      <c r="J241" s="151" t="s">
        <v>681</v>
      </c>
      <c r="K241" s="152">
        <f>H241-F241</f>
        <v>145</v>
      </c>
      <c r="L241" s="153">
        <f>K241/F241</f>
        <v>0.18471337579617833</v>
      </c>
      <c r="M241" s="148" t="s">
        <v>535</v>
      </c>
      <c r="N241" s="154">
        <v>42976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5">
        <v>87</v>
      </c>
      <c r="B242" s="156">
        <v>42831</v>
      </c>
      <c r="C242" s="156"/>
      <c r="D242" s="157" t="s">
        <v>682</v>
      </c>
      <c r="E242" s="158" t="s">
        <v>565</v>
      </c>
      <c r="F242" s="159">
        <v>40</v>
      </c>
      <c r="G242" s="159"/>
      <c r="H242" s="160">
        <v>13.1</v>
      </c>
      <c r="I242" s="160">
        <v>60</v>
      </c>
      <c r="J242" s="161" t="s">
        <v>683</v>
      </c>
      <c r="K242" s="162">
        <v>-26.9</v>
      </c>
      <c r="L242" s="163">
        <v>-0.67249999999999999</v>
      </c>
      <c r="M242" s="159" t="s">
        <v>547</v>
      </c>
      <c r="N242" s="156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88</v>
      </c>
      <c r="B243" s="146">
        <v>42837</v>
      </c>
      <c r="C243" s="146"/>
      <c r="D243" s="147" t="s">
        <v>93</v>
      </c>
      <c r="E243" s="148" t="s">
        <v>565</v>
      </c>
      <c r="F243" s="149">
        <v>289.5</v>
      </c>
      <c r="G243" s="148"/>
      <c r="H243" s="148">
        <v>354</v>
      </c>
      <c r="I243" s="150">
        <v>360</v>
      </c>
      <c r="J243" s="151" t="s">
        <v>684</v>
      </c>
      <c r="K243" s="152">
        <f t="shared" ref="K243:K251" si="142">H243-F243</f>
        <v>64.5</v>
      </c>
      <c r="L243" s="153">
        <f t="shared" ref="L243:L251" si="143">K243/F243</f>
        <v>0.22279792746113988</v>
      </c>
      <c r="M243" s="148" t="s">
        <v>535</v>
      </c>
      <c r="N243" s="154">
        <v>43040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89</v>
      </c>
      <c r="B244" s="146">
        <v>42845</v>
      </c>
      <c r="C244" s="146"/>
      <c r="D244" s="147" t="s">
        <v>400</v>
      </c>
      <c r="E244" s="148" t="s">
        <v>565</v>
      </c>
      <c r="F244" s="149">
        <v>700</v>
      </c>
      <c r="G244" s="148"/>
      <c r="H244" s="148">
        <v>840</v>
      </c>
      <c r="I244" s="150">
        <v>840</v>
      </c>
      <c r="J244" s="151" t="s">
        <v>685</v>
      </c>
      <c r="K244" s="152">
        <f t="shared" si="142"/>
        <v>140</v>
      </c>
      <c r="L244" s="153">
        <f t="shared" si="143"/>
        <v>0.2</v>
      </c>
      <c r="M244" s="148" t="s">
        <v>535</v>
      </c>
      <c r="N244" s="154">
        <v>42893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45">
        <v>90</v>
      </c>
      <c r="B245" s="146">
        <v>42887</v>
      </c>
      <c r="C245" s="146"/>
      <c r="D245" s="147" t="s">
        <v>686</v>
      </c>
      <c r="E245" s="148" t="s">
        <v>565</v>
      </c>
      <c r="F245" s="149">
        <v>130</v>
      </c>
      <c r="G245" s="148"/>
      <c r="H245" s="148">
        <v>144.25</v>
      </c>
      <c r="I245" s="150">
        <v>170</v>
      </c>
      <c r="J245" s="151" t="s">
        <v>687</v>
      </c>
      <c r="K245" s="152">
        <f t="shared" si="142"/>
        <v>14.25</v>
      </c>
      <c r="L245" s="153">
        <f t="shared" si="143"/>
        <v>0.10961538461538461</v>
      </c>
      <c r="M245" s="148" t="s">
        <v>535</v>
      </c>
      <c r="N245" s="154">
        <v>43675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91</v>
      </c>
      <c r="B246" s="146">
        <v>42901</v>
      </c>
      <c r="C246" s="146"/>
      <c r="D246" s="147" t="s">
        <v>688</v>
      </c>
      <c r="E246" s="148" t="s">
        <v>565</v>
      </c>
      <c r="F246" s="149">
        <v>214.5</v>
      </c>
      <c r="G246" s="148"/>
      <c r="H246" s="148">
        <v>262</v>
      </c>
      <c r="I246" s="150">
        <v>262</v>
      </c>
      <c r="J246" s="151" t="s">
        <v>689</v>
      </c>
      <c r="K246" s="152">
        <f t="shared" si="142"/>
        <v>47.5</v>
      </c>
      <c r="L246" s="153">
        <f t="shared" si="143"/>
        <v>0.22144522144522144</v>
      </c>
      <c r="M246" s="148" t="s">
        <v>535</v>
      </c>
      <c r="N246" s="154">
        <v>42977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92</v>
      </c>
      <c r="B247" s="177">
        <v>42933</v>
      </c>
      <c r="C247" s="177"/>
      <c r="D247" s="178" t="s">
        <v>690</v>
      </c>
      <c r="E247" s="179" t="s">
        <v>565</v>
      </c>
      <c r="F247" s="180">
        <v>370</v>
      </c>
      <c r="G247" s="179"/>
      <c r="H247" s="179">
        <v>447.5</v>
      </c>
      <c r="I247" s="181">
        <v>450</v>
      </c>
      <c r="J247" s="182" t="s">
        <v>623</v>
      </c>
      <c r="K247" s="152">
        <f t="shared" si="142"/>
        <v>77.5</v>
      </c>
      <c r="L247" s="183">
        <f t="shared" si="143"/>
        <v>0.20945945945945946</v>
      </c>
      <c r="M247" s="179" t="s">
        <v>535</v>
      </c>
      <c r="N247" s="184">
        <v>43035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93</v>
      </c>
      <c r="B248" s="177">
        <v>42943</v>
      </c>
      <c r="C248" s="177"/>
      <c r="D248" s="178" t="s">
        <v>180</v>
      </c>
      <c r="E248" s="179" t="s">
        <v>565</v>
      </c>
      <c r="F248" s="180">
        <v>657.5</v>
      </c>
      <c r="G248" s="179"/>
      <c r="H248" s="179">
        <v>825</v>
      </c>
      <c r="I248" s="181">
        <v>820</v>
      </c>
      <c r="J248" s="182" t="s">
        <v>623</v>
      </c>
      <c r="K248" s="152">
        <f t="shared" si="142"/>
        <v>167.5</v>
      </c>
      <c r="L248" s="183">
        <f t="shared" si="143"/>
        <v>0.25475285171102663</v>
      </c>
      <c r="M248" s="179" t="s">
        <v>535</v>
      </c>
      <c r="N248" s="184">
        <v>43090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94</v>
      </c>
      <c r="B249" s="146">
        <v>42964</v>
      </c>
      <c r="C249" s="146"/>
      <c r="D249" s="147" t="s">
        <v>347</v>
      </c>
      <c r="E249" s="148" t="s">
        <v>565</v>
      </c>
      <c r="F249" s="149">
        <v>605</v>
      </c>
      <c r="G249" s="148"/>
      <c r="H249" s="148">
        <v>750</v>
      </c>
      <c r="I249" s="150">
        <v>750</v>
      </c>
      <c r="J249" s="151" t="s">
        <v>681</v>
      </c>
      <c r="K249" s="152">
        <f t="shared" si="142"/>
        <v>145</v>
      </c>
      <c r="L249" s="153">
        <f t="shared" si="143"/>
        <v>0.23966942148760331</v>
      </c>
      <c r="M249" s="148" t="s">
        <v>535</v>
      </c>
      <c r="N249" s="154">
        <v>43027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5">
        <v>95</v>
      </c>
      <c r="B250" s="156">
        <v>42979</v>
      </c>
      <c r="C250" s="156"/>
      <c r="D250" s="164" t="s">
        <v>691</v>
      </c>
      <c r="E250" s="159" t="s">
        <v>565</v>
      </c>
      <c r="F250" s="159">
        <v>255</v>
      </c>
      <c r="G250" s="160"/>
      <c r="H250" s="160">
        <v>217.25</v>
      </c>
      <c r="I250" s="160">
        <v>320</v>
      </c>
      <c r="J250" s="161" t="s">
        <v>692</v>
      </c>
      <c r="K250" s="162">
        <f t="shared" si="142"/>
        <v>-37.75</v>
      </c>
      <c r="L250" s="165">
        <f t="shared" si="143"/>
        <v>-0.14803921568627451</v>
      </c>
      <c r="M250" s="159" t="s">
        <v>547</v>
      </c>
      <c r="N250" s="156">
        <v>43661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45">
        <v>96</v>
      </c>
      <c r="B251" s="146">
        <v>42997</v>
      </c>
      <c r="C251" s="146"/>
      <c r="D251" s="147" t="s">
        <v>693</v>
      </c>
      <c r="E251" s="148" t="s">
        <v>565</v>
      </c>
      <c r="F251" s="149">
        <v>215</v>
      </c>
      <c r="G251" s="148"/>
      <c r="H251" s="148">
        <v>258</v>
      </c>
      <c r="I251" s="150">
        <v>258</v>
      </c>
      <c r="J251" s="151" t="s">
        <v>623</v>
      </c>
      <c r="K251" s="152">
        <f t="shared" si="142"/>
        <v>43</v>
      </c>
      <c r="L251" s="153">
        <f t="shared" si="143"/>
        <v>0.2</v>
      </c>
      <c r="M251" s="148" t="s">
        <v>535</v>
      </c>
      <c r="N251" s="154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97</v>
      </c>
      <c r="B252" s="146">
        <v>42997</v>
      </c>
      <c r="C252" s="146"/>
      <c r="D252" s="147" t="s">
        <v>693</v>
      </c>
      <c r="E252" s="148" t="s">
        <v>565</v>
      </c>
      <c r="F252" s="149">
        <v>215</v>
      </c>
      <c r="G252" s="148"/>
      <c r="H252" s="148">
        <v>258</v>
      </c>
      <c r="I252" s="150">
        <v>258</v>
      </c>
      <c r="J252" s="182" t="s">
        <v>623</v>
      </c>
      <c r="K252" s="152">
        <v>43</v>
      </c>
      <c r="L252" s="153">
        <v>0.2</v>
      </c>
      <c r="M252" s="148" t="s">
        <v>535</v>
      </c>
      <c r="N252" s="154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98</v>
      </c>
      <c r="B253" s="177">
        <v>42998</v>
      </c>
      <c r="C253" s="177"/>
      <c r="D253" s="178" t="s">
        <v>694</v>
      </c>
      <c r="E253" s="179" t="s">
        <v>565</v>
      </c>
      <c r="F253" s="149">
        <v>75</v>
      </c>
      <c r="G253" s="179"/>
      <c r="H253" s="179">
        <v>90</v>
      </c>
      <c r="I253" s="181">
        <v>90</v>
      </c>
      <c r="J253" s="151" t="s">
        <v>695</v>
      </c>
      <c r="K253" s="152">
        <f t="shared" ref="K253:K258" si="144">H253-F253</f>
        <v>15</v>
      </c>
      <c r="L253" s="153">
        <f t="shared" ref="L253:L258" si="145">K253/F253</f>
        <v>0.2</v>
      </c>
      <c r="M253" s="148" t="s">
        <v>535</v>
      </c>
      <c r="N253" s="154">
        <v>43019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99</v>
      </c>
      <c r="B254" s="177">
        <v>43011</v>
      </c>
      <c r="C254" s="177"/>
      <c r="D254" s="178" t="s">
        <v>549</v>
      </c>
      <c r="E254" s="179" t="s">
        <v>565</v>
      </c>
      <c r="F254" s="180">
        <v>315</v>
      </c>
      <c r="G254" s="179"/>
      <c r="H254" s="179">
        <v>392</v>
      </c>
      <c r="I254" s="181">
        <v>384</v>
      </c>
      <c r="J254" s="182" t="s">
        <v>696</v>
      </c>
      <c r="K254" s="152">
        <f t="shared" si="144"/>
        <v>77</v>
      </c>
      <c r="L254" s="183">
        <f t="shared" si="145"/>
        <v>0.24444444444444444</v>
      </c>
      <c r="M254" s="179" t="s">
        <v>535</v>
      </c>
      <c r="N254" s="184">
        <v>43017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100</v>
      </c>
      <c r="B255" s="177">
        <v>43013</v>
      </c>
      <c r="C255" s="177"/>
      <c r="D255" s="178" t="s">
        <v>428</v>
      </c>
      <c r="E255" s="179" t="s">
        <v>565</v>
      </c>
      <c r="F255" s="180">
        <v>145</v>
      </c>
      <c r="G255" s="179"/>
      <c r="H255" s="179">
        <v>179</v>
      </c>
      <c r="I255" s="181">
        <v>180</v>
      </c>
      <c r="J255" s="182" t="s">
        <v>697</v>
      </c>
      <c r="K255" s="152">
        <f t="shared" si="144"/>
        <v>34</v>
      </c>
      <c r="L255" s="183">
        <f t="shared" si="145"/>
        <v>0.23448275862068965</v>
      </c>
      <c r="M255" s="179" t="s">
        <v>535</v>
      </c>
      <c r="N255" s="184">
        <v>43025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101</v>
      </c>
      <c r="B256" s="177">
        <v>43014</v>
      </c>
      <c r="C256" s="177"/>
      <c r="D256" s="178" t="s">
        <v>324</v>
      </c>
      <c r="E256" s="179" t="s">
        <v>565</v>
      </c>
      <c r="F256" s="180">
        <v>256</v>
      </c>
      <c r="G256" s="179"/>
      <c r="H256" s="179">
        <v>323</v>
      </c>
      <c r="I256" s="181">
        <v>320</v>
      </c>
      <c r="J256" s="182" t="s">
        <v>623</v>
      </c>
      <c r="K256" s="152">
        <f t="shared" si="144"/>
        <v>67</v>
      </c>
      <c r="L256" s="183">
        <f t="shared" si="145"/>
        <v>0.26171875</v>
      </c>
      <c r="M256" s="179" t="s">
        <v>535</v>
      </c>
      <c r="N256" s="184">
        <v>43067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102</v>
      </c>
      <c r="B257" s="177">
        <v>43017</v>
      </c>
      <c r="C257" s="177"/>
      <c r="D257" s="178" t="s">
        <v>339</v>
      </c>
      <c r="E257" s="179" t="s">
        <v>565</v>
      </c>
      <c r="F257" s="180">
        <v>137.5</v>
      </c>
      <c r="G257" s="179"/>
      <c r="H257" s="179">
        <v>184</v>
      </c>
      <c r="I257" s="181">
        <v>183</v>
      </c>
      <c r="J257" s="182" t="s">
        <v>698</v>
      </c>
      <c r="K257" s="152">
        <f t="shared" si="144"/>
        <v>46.5</v>
      </c>
      <c r="L257" s="183">
        <f t="shared" si="145"/>
        <v>0.33818181818181819</v>
      </c>
      <c r="M257" s="179" t="s">
        <v>535</v>
      </c>
      <c r="N257" s="184">
        <v>43108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103</v>
      </c>
      <c r="B258" s="177">
        <v>43018</v>
      </c>
      <c r="C258" s="177"/>
      <c r="D258" s="178" t="s">
        <v>699</v>
      </c>
      <c r="E258" s="179" t="s">
        <v>565</v>
      </c>
      <c r="F258" s="180">
        <v>125.5</v>
      </c>
      <c r="G258" s="179"/>
      <c r="H258" s="179">
        <v>158</v>
      </c>
      <c r="I258" s="181">
        <v>155</v>
      </c>
      <c r="J258" s="182" t="s">
        <v>700</v>
      </c>
      <c r="K258" s="152">
        <f t="shared" si="144"/>
        <v>32.5</v>
      </c>
      <c r="L258" s="183">
        <f t="shared" si="145"/>
        <v>0.25896414342629481</v>
      </c>
      <c r="M258" s="179" t="s">
        <v>535</v>
      </c>
      <c r="N258" s="184">
        <v>43067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104</v>
      </c>
      <c r="B259" s="177">
        <v>43018</v>
      </c>
      <c r="C259" s="177"/>
      <c r="D259" s="178" t="s">
        <v>701</v>
      </c>
      <c r="E259" s="179" t="s">
        <v>565</v>
      </c>
      <c r="F259" s="180">
        <v>895</v>
      </c>
      <c r="G259" s="179"/>
      <c r="H259" s="179">
        <v>1122.5</v>
      </c>
      <c r="I259" s="181">
        <v>1078</v>
      </c>
      <c r="J259" s="182" t="s">
        <v>702</v>
      </c>
      <c r="K259" s="152">
        <v>227.5</v>
      </c>
      <c r="L259" s="183">
        <v>0.25418994413407803</v>
      </c>
      <c r="M259" s="179" t="s">
        <v>535</v>
      </c>
      <c r="N259" s="184">
        <v>43117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105</v>
      </c>
      <c r="B260" s="177">
        <v>43020</v>
      </c>
      <c r="C260" s="177"/>
      <c r="D260" s="178" t="s">
        <v>333</v>
      </c>
      <c r="E260" s="179" t="s">
        <v>565</v>
      </c>
      <c r="F260" s="180">
        <v>525</v>
      </c>
      <c r="G260" s="179"/>
      <c r="H260" s="179">
        <v>629</v>
      </c>
      <c r="I260" s="181">
        <v>629</v>
      </c>
      <c r="J260" s="182" t="s">
        <v>623</v>
      </c>
      <c r="K260" s="152">
        <v>104</v>
      </c>
      <c r="L260" s="183">
        <v>0.19809523809523799</v>
      </c>
      <c r="M260" s="179" t="s">
        <v>535</v>
      </c>
      <c r="N260" s="184">
        <v>43119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106</v>
      </c>
      <c r="B261" s="177">
        <v>43046</v>
      </c>
      <c r="C261" s="177"/>
      <c r="D261" s="178" t="s">
        <v>370</v>
      </c>
      <c r="E261" s="179" t="s">
        <v>565</v>
      </c>
      <c r="F261" s="180">
        <v>740</v>
      </c>
      <c r="G261" s="179"/>
      <c r="H261" s="179">
        <v>892.5</v>
      </c>
      <c r="I261" s="181">
        <v>900</v>
      </c>
      <c r="J261" s="182" t="s">
        <v>703</v>
      </c>
      <c r="K261" s="152">
        <f>H261-F261</f>
        <v>152.5</v>
      </c>
      <c r="L261" s="183">
        <f>K261/F261</f>
        <v>0.20608108108108109</v>
      </c>
      <c r="M261" s="179" t="s">
        <v>535</v>
      </c>
      <c r="N261" s="184">
        <v>43052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45">
        <v>107</v>
      </c>
      <c r="B262" s="146">
        <v>43073</v>
      </c>
      <c r="C262" s="146"/>
      <c r="D262" s="147" t="s">
        <v>704</v>
      </c>
      <c r="E262" s="148" t="s">
        <v>565</v>
      </c>
      <c r="F262" s="149">
        <v>118.5</v>
      </c>
      <c r="G262" s="148"/>
      <c r="H262" s="148">
        <v>143.5</v>
      </c>
      <c r="I262" s="150">
        <v>145</v>
      </c>
      <c r="J262" s="151" t="s">
        <v>556</v>
      </c>
      <c r="K262" s="152">
        <f>H262-F262</f>
        <v>25</v>
      </c>
      <c r="L262" s="153">
        <f>K262/F262</f>
        <v>0.2109704641350211</v>
      </c>
      <c r="M262" s="148" t="s">
        <v>535</v>
      </c>
      <c r="N262" s="154">
        <v>43097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5">
        <v>108</v>
      </c>
      <c r="B263" s="156">
        <v>43090</v>
      </c>
      <c r="C263" s="156"/>
      <c r="D263" s="157" t="s">
        <v>405</v>
      </c>
      <c r="E263" s="158" t="s">
        <v>565</v>
      </c>
      <c r="F263" s="159">
        <v>715</v>
      </c>
      <c r="G263" s="159"/>
      <c r="H263" s="160">
        <v>500</v>
      </c>
      <c r="I263" s="160">
        <v>872</v>
      </c>
      <c r="J263" s="161" t="s">
        <v>705</v>
      </c>
      <c r="K263" s="162">
        <f>H263-F263</f>
        <v>-215</v>
      </c>
      <c r="L263" s="163">
        <f>K263/F263</f>
        <v>-0.30069930069930068</v>
      </c>
      <c r="M263" s="159" t="s">
        <v>547</v>
      </c>
      <c r="N263" s="156">
        <v>43670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45">
        <v>109</v>
      </c>
      <c r="B264" s="146">
        <v>43098</v>
      </c>
      <c r="C264" s="146"/>
      <c r="D264" s="147" t="s">
        <v>549</v>
      </c>
      <c r="E264" s="148" t="s">
        <v>565</v>
      </c>
      <c r="F264" s="149">
        <v>435</v>
      </c>
      <c r="G264" s="148"/>
      <c r="H264" s="148">
        <v>542.5</v>
      </c>
      <c r="I264" s="150">
        <v>539</v>
      </c>
      <c r="J264" s="151" t="s">
        <v>623</v>
      </c>
      <c r="K264" s="152">
        <v>107.5</v>
      </c>
      <c r="L264" s="153">
        <v>0.247126436781609</v>
      </c>
      <c r="M264" s="148" t="s">
        <v>535</v>
      </c>
      <c r="N264" s="154">
        <v>43206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45">
        <v>110</v>
      </c>
      <c r="B265" s="146">
        <v>43098</v>
      </c>
      <c r="C265" s="146"/>
      <c r="D265" s="147" t="s">
        <v>507</v>
      </c>
      <c r="E265" s="148" t="s">
        <v>565</v>
      </c>
      <c r="F265" s="149">
        <v>885</v>
      </c>
      <c r="G265" s="148"/>
      <c r="H265" s="148">
        <v>1090</v>
      </c>
      <c r="I265" s="150">
        <v>1084</v>
      </c>
      <c r="J265" s="151" t="s">
        <v>623</v>
      </c>
      <c r="K265" s="152">
        <v>205</v>
      </c>
      <c r="L265" s="153">
        <v>0.23163841807909599</v>
      </c>
      <c r="M265" s="148" t="s">
        <v>535</v>
      </c>
      <c r="N265" s="154">
        <v>43213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111</v>
      </c>
      <c r="B266" s="186">
        <v>43192</v>
      </c>
      <c r="C266" s="186"/>
      <c r="D266" s="164" t="s">
        <v>706</v>
      </c>
      <c r="E266" s="159" t="s">
        <v>565</v>
      </c>
      <c r="F266" s="187">
        <v>478.5</v>
      </c>
      <c r="G266" s="159"/>
      <c r="H266" s="159">
        <v>442</v>
      </c>
      <c r="I266" s="160">
        <v>613</v>
      </c>
      <c r="J266" s="161" t="s">
        <v>707</v>
      </c>
      <c r="K266" s="162">
        <f>H266-F266</f>
        <v>-36.5</v>
      </c>
      <c r="L266" s="163">
        <f>K266/F266</f>
        <v>-7.6280041797283177E-2</v>
      </c>
      <c r="M266" s="159" t="s">
        <v>547</v>
      </c>
      <c r="N266" s="156">
        <v>43762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5">
        <v>112</v>
      </c>
      <c r="B267" s="156">
        <v>43194</v>
      </c>
      <c r="C267" s="156"/>
      <c r="D267" s="157" t="s">
        <v>708</v>
      </c>
      <c r="E267" s="158" t="s">
        <v>565</v>
      </c>
      <c r="F267" s="159">
        <f>141.5-7.3</f>
        <v>134.19999999999999</v>
      </c>
      <c r="G267" s="159"/>
      <c r="H267" s="160">
        <v>77</v>
      </c>
      <c r="I267" s="160">
        <v>180</v>
      </c>
      <c r="J267" s="161" t="s">
        <v>709</v>
      </c>
      <c r="K267" s="162">
        <f>H267-F267</f>
        <v>-57.199999999999989</v>
      </c>
      <c r="L267" s="163">
        <f>K267/F267</f>
        <v>-0.42622950819672129</v>
      </c>
      <c r="M267" s="159" t="s">
        <v>547</v>
      </c>
      <c r="N267" s="156">
        <v>43522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5">
        <v>113</v>
      </c>
      <c r="B268" s="156">
        <v>43209</v>
      </c>
      <c r="C268" s="156"/>
      <c r="D268" s="157" t="s">
        <v>710</v>
      </c>
      <c r="E268" s="158" t="s">
        <v>565</v>
      </c>
      <c r="F268" s="159">
        <v>430</v>
      </c>
      <c r="G268" s="159"/>
      <c r="H268" s="160">
        <v>220</v>
      </c>
      <c r="I268" s="160">
        <v>537</v>
      </c>
      <c r="J268" s="161" t="s">
        <v>711</v>
      </c>
      <c r="K268" s="162">
        <f>H268-F268</f>
        <v>-210</v>
      </c>
      <c r="L268" s="163">
        <f>K268/F268</f>
        <v>-0.48837209302325579</v>
      </c>
      <c r="M268" s="159" t="s">
        <v>547</v>
      </c>
      <c r="N268" s="156">
        <v>43252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114</v>
      </c>
      <c r="B269" s="177">
        <v>43220</v>
      </c>
      <c r="C269" s="177"/>
      <c r="D269" s="178" t="s">
        <v>371</v>
      </c>
      <c r="E269" s="179" t="s">
        <v>565</v>
      </c>
      <c r="F269" s="179">
        <v>153.5</v>
      </c>
      <c r="G269" s="179"/>
      <c r="H269" s="179">
        <v>196</v>
      </c>
      <c r="I269" s="181">
        <v>196</v>
      </c>
      <c r="J269" s="151" t="s">
        <v>712</v>
      </c>
      <c r="K269" s="152">
        <f>H269-F269</f>
        <v>42.5</v>
      </c>
      <c r="L269" s="153">
        <f>K269/F269</f>
        <v>0.27687296416938112</v>
      </c>
      <c r="M269" s="148" t="s">
        <v>535</v>
      </c>
      <c r="N269" s="154">
        <v>43605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5">
        <v>115</v>
      </c>
      <c r="B270" s="156">
        <v>43306</v>
      </c>
      <c r="C270" s="156"/>
      <c r="D270" s="157" t="s">
        <v>682</v>
      </c>
      <c r="E270" s="158" t="s">
        <v>565</v>
      </c>
      <c r="F270" s="159">
        <v>27.5</v>
      </c>
      <c r="G270" s="159"/>
      <c r="H270" s="160">
        <v>13.1</v>
      </c>
      <c r="I270" s="160">
        <v>60</v>
      </c>
      <c r="J270" s="161" t="s">
        <v>713</v>
      </c>
      <c r="K270" s="162">
        <v>-14.4</v>
      </c>
      <c r="L270" s="163">
        <v>-0.52363636363636401</v>
      </c>
      <c r="M270" s="159" t="s">
        <v>547</v>
      </c>
      <c r="N270" s="156">
        <v>43138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116</v>
      </c>
      <c r="B271" s="186">
        <v>43318</v>
      </c>
      <c r="C271" s="186"/>
      <c r="D271" s="164" t="s">
        <v>714</v>
      </c>
      <c r="E271" s="159" t="s">
        <v>565</v>
      </c>
      <c r="F271" s="159">
        <v>148.5</v>
      </c>
      <c r="G271" s="159"/>
      <c r="H271" s="159">
        <v>102</v>
      </c>
      <c r="I271" s="160">
        <v>182</v>
      </c>
      <c r="J271" s="161" t="s">
        <v>715</v>
      </c>
      <c r="K271" s="162">
        <f>H271-F271</f>
        <v>-46.5</v>
      </c>
      <c r="L271" s="163">
        <f>K271/F271</f>
        <v>-0.31313131313131315</v>
      </c>
      <c r="M271" s="159" t="s">
        <v>547</v>
      </c>
      <c r="N271" s="156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45">
        <v>117</v>
      </c>
      <c r="B272" s="146">
        <v>43335</v>
      </c>
      <c r="C272" s="146"/>
      <c r="D272" s="147" t="s">
        <v>716</v>
      </c>
      <c r="E272" s="148" t="s">
        <v>565</v>
      </c>
      <c r="F272" s="179">
        <v>285</v>
      </c>
      <c r="G272" s="148"/>
      <c r="H272" s="148">
        <v>355</v>
      </c>
      <c r="I272" s="150">
        <v>364</v>
      </c>
      <c r="J272" s="151" t="s">
        <v>717</v>
      </c>
      <c r="K272" s="152">
        <v>70</v>
      </c>
      <c r="L272" s="153">
        <v>0.24561403508771901</v>
      </c>
      <c r="M272" s="148" t="s">
        <v>535</v>
      </c>
      <c r="N272" s="154">
        <v>43455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45">
        <v>118</v>
      </c>
      <c r="B273" s="146">
        <v>43341</v>
      </c>
      <c r="C273" s="146"/>
      <c r="D273" s="147" t="s">
        <v>359</v>
      </c>
      <c r="E273" s="148" t="s">
        <v>565</v>
      </c>
      <c r="F273" s="179">
        <v>525</v>
      </c>
      <c r="G273" s="148"/>
      <c r="H273" s="148">
        <v>585</v>
      </c>
      <c r="I273" s="150">
        <v>635</v>
      </c>
      <c r="J273" s="151" t="s">
        <v>718</v>
      </c>
      <c r="K273" s="152">
        <f t="shared" ref="K273:K290" si="146">H273-F273</f>
        <v>60</v>
      </c>
      <c r="L273" s="153">
        <f t="shared" ref="L273:L290" si="147">K273/F273</f>
        <v>0.11428571428571428</v>
      </c>
      <c r="M273" s="148" t="s">
        <v>535</v>
      </c>
      <c r="N273" s="154">
        <v>43662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45">
        <v>119</v>
      </c>
      <c r="B274" s="146">
        <v>43395</v>
      </c>
      <c r="C274" s="146"/>
      <c r="D274" s="147" t="s">
        <v>347</v>
      </c>
      <c r="E274" s="148" t="s">
        <v>565</v>
      </c>
      <c r="F274" s="179">
        <v>475</v>
      </c>
      <c r="G274" s="148"/>
      <c r="H274" s="148">
        <v>574</v>
      </c>
      <c r="I274" s="150">
        <v>570</v>
      </c>
      <c r="J274" s="151" t="s">
        <v>623</v>
      </c>
      <c r="K274" s="152">
        <f t="shared" si="146"/>
        <v>99</v>
      </c>
      <c r="L274" s="153">
        <f t="shared" si="147"/>
        <v>0.20842105263157895</v>
      </c>
      <c r="M274" s="148" t="s">
        <v>535</v>
      </c>
      <c r="N274" s="154">
        <v>43403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120</v>
      </c>
      <c r="B275" s="177">
        <v>43397</v>
      </c>
      <c r="C275" s="177"/>
      <c r="D275" s="178" t="s">
        <v>366</v>
      </c>
      <c r="E275" s="179" t="s">
        <v>565</v>
      </c>
      <c r="F275" s="179">
        <v>707.5</v>
      </c>
      <c r="G275" s="179"/>
      <c r="H275" s="179">
        <v>872</v>
      </c>
      <c r="I275" s="181">
        <v>872</v>
      </c>
      <c r="J275" s="182" t="s">
        <v>623</v>
      </c>
      <c r="K275" s="152">
        <f t="shared" si="146"/>
        <v>164.5</v>
      </c>
      <c r="L275" s="183">
        <f t="shared" si="147"/>
        <v>0.23250883392226149</v>
      </c>
      <c r="M275" s="179" t="s">
        <v>535</v>
      </c>
      <c r="N275" s="184">
        <v>43482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121</v>
      </c>
      <c r="B276" s="177">
        <v>43398</v>
      </c>
      <c r="C276" s="177"/>
      <c r="D276" s="178" t="s">
        <v>719</v>
      </c>
      <c r="E276" s="179" t="s">
        <v>565</v>
      </c>
      <c r="F276" s="179">
        <v>162</v>
      </c>
      <c r="G276" s="179"/>
      <c r="H276" s="179">
        <v>204</v>
      </c>
      <c r="I276" s="181">
        <v>209</v>
      </c>
      <c r="J276" s="182" t="s">
        <v>720</v>
      </c>
      <c r="K276" s="152">
        <f t="shared" si="146"/>
        <v>42</v>
      </c>
      <c r="L276" s="183">
        <f t="shared" si="147"/>
        <v>0.25925925925925924</v>
      </c>
      <c r="M276" s="179" t="s">
        <v>535</v>
      </c>
      <c r="N276" s="184">
        <v>43539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122</v>
      </c>
      <c r="B277" s="177">
        <v>43399</v>
      </c>
      <c r="C277" s="177"/>
      <c r="D277" s="178" t="s">
        <v>445</v>
      </c>
      <c r="E277" s="179" t="s">
        <v>565</v>
      </c>
      <c r="F277" s="179">
        <v>240</v>
      </c>
      <c r="G277" s="179"/>
      <c r="H277" s="179">
        <v>297</v>
      </c>
      <c r="I277" s="181">
        <v>297</v>
      </c>
      <c r="J277" s="182" t="s">
        <v>623</v>
      </c>
      <c r="K277" s="188">
        <f t="shared" si="146"/>
        <v>57</v>
      </c>
      <c r="L277" s="183">
        <f t="shared" si="147"/>
        <v>0.23749999999999999</v>
      </c>
      <c r="M277" s="179" t="s">
        <v>535</v>
      </c>
      <c r="N277" s="184">
        <v>43417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45">
        <v>123</v>
      </c>
      <c r="B278" s="146">
        <v>43439</v>
      </c>
      <c r="C278" s="146"/>
      <c r="D278" s="147" t="s">
        <v>721</v>
      </c>
      <c r="E278" s="148" t="s">
        <v>565</v>
      </c>
      <c r="F278" s="148">
        <v>202.5</v>
      </c>
      <c r="G278" s="148"/>
      <c r="H278" s="148">
        <v>255</v>
      </c>
      <c r="I278" s="150">
        <v>252</v>
      </c>
      <c r="J278" s="151" t="s">
        <v>623</v>
      </c>
      <c r="K278" s="152">
        <f t="shared" si="146"/>
        <v>52.5</v>
      </c>
      <c r="L278" s="153">
        <f t="shared" si="147"/>
        <v>0.25925925925925924</v>
      </c>
      <c r="M278" s="148" t="s">
        <v>535</v>
      </c>
      <c r="N278" s="154">
        <v>43542</v>
      </c>
      <c r="O278" s="1"/>
      <c r="P278" s="1"/>
      <c r="Q278" s="1"/>
      <c r="R278" s="6" t="s">
        <v>722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124</v>
      </c>
      <c r="B279" s="177">
        <v>43465</v>
      </c>
      <c r="C279" s="146"/>
      <c r="D279" s="178" t="s">
        <v>392</v>
      </c>
      <c r="E279" s="179" t="s">
        <v>565</v>
      </c>
      <c r="F279" s="179">
        <v>710</v>
      </c>
      <c r="G279" s="179"/>
      <c r="H279" s="179">
        <v>866</v>
      </c>
      <c r="I279" s="181">
        <v>866</v>
      </c>
      <c r="J279" s="182" t="s">
        <v>623</v>
      </c>
      <c r="K279" s="152">
        <f t="shared" si="146"/>
        <v>156</v>
      </c>
      <c r="L279" s="153">
        <f t="shared" si="147"/>
        <v>0.21971830985915494</v>
      </c>
      <c r="M279" s="148" t="s">
        <v>535</v>
      </c>
      <c r="N279" s="154">
        <v>43553</v>
      </c>
      <c r="O279" s="1"/>
      <c r="P279" s="1"/>
      <c r="Q279" s="1"/>
      <c r="R279" s="6" t="s">
        <v>722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125</v>
      </c>
      <c r="B280" s="177">
        <v>43522</v>
      </c>
      <c r="C280" s="177"/>
      <c r="D280" s="178" t="s">
        <v>151</v>
      </c>
      <c r="E280" s="179" t="s">
        <v>565</v>
      </c>
      <c r="F280" s="179">
        <v>337.25</v>
      </c>
      <c r="G280" s="179"/>
      <c r="H280" s="179">
        <v>398.5</v>
      </c>
      <c r="I280" s="181">
        <v>411</v>
      </c>
      <c r="J280" s="151" t="s">
        <v>723</v>
      </c>
      <c r="K280" s="152">
        <f t="shared" si="146"/>
        <v>61.25</v>
      </c>
      <c r="L280" s="153">
        <f t="shared" si="147"/>
        <v>0.1816160118606375</v>
      </c>
      <c r="M280" s="148" t="s">
        <v>535</v>
      </c>
      <c r="N280" s="154">
        <v>43760</v>
      </c>
      <c r="O280" s="1"/>
      <c r="P280" s="1"/>
      <c r="Q280" s="1"/>
      <c r="R280" s="6" t="s">
        <v>722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126</v>
      </c>
      <c r="B281" s="190">
        <v>43559</v>
      </c>
      <c r="C281" s="190"/>
      <c r="D281" s="191" t="s">
        <v>724</v>
      </c>
      <c r="E281" s="192" t="s">
        <v>565</v>
      </c>
      <c r="F281" s="192">
        <v>130</v>
      </c>
      <c r="G281" s="192"/>
      <c r="H281" s="192">
        <v>65</v>
      </c>
      <c r="I281" s="193">
        <v>158</v>
      </c>
      <c r="J281" s="161" t="s">
        <v>725</v>
      </c>
      <c r="K281" s="162">
        <f t="shared" si="146"/>
        <v>-65</v>
      </c>
      <c r="L281" s="163">
        <f t="shared" si="147"/>
        <v>-0.5</v>
      </c>
      <c r="M281" s="159" t="s">
        <v>547</v>
      </c>
      <c r="N281" s="156">
        <v>43726</v>
      </c>
      <c r="O281" s="1"/>
      <c r="P281" s="1"/>
      <c r="Q281" s="1"/>
      <c r="R281" s="6" t="s">
        <v>726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127</v>
      </c>
      <c r="B282" s="177">
        <v>43017</v>
      </c>
      <c r="C282" s="177"/>
      <c r="D282" s="178" t="s">
        <v>182</v>
      </c>
      <c r="E282" s="179" t="s">
        <v>565</v>
      </c>
      <c r="F282" s="179">
        <v>141.5</v>
      </c>
      <c r="G282" s="179"/>
      <c r="H282" s="179">
        <v>183.5</v>
      </c>
      <c r="I282" s="181">
        <v>210</v>
      </c>
      <c r="J282" s="151" t="s">
        <v>720</v>
      </c>
      <c r="K282" s="152">
        <f t="shared" si="146"/>
        <v>42</v>
      </c>
      <c r="L282" s="153">
        <f t="shared" si="147"/>
        <v>0.29681978798586572</v>
      </c>
      <c r="M282" s="148" t="s">
        <v>535</v>
      </c>
      <c r="N282" s="154">
        <v>43042</v>
      </c>
      <c r="O282" s="1"/>
      <c r="P282" s="1"/>
      <c r="Q282" s="1"/>
      <c r="R282" s="6" t="s">
        <v>726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128</v>
      </c>
      <c r="B283" s="190">
        <v>43074</v>
      </c>
      <c r="C283" s="190"/>
      <c r="D283" s="191" t="s">
        <v>727</v>
      </c>
      <c r="E283" s="192" t="s">
        <v>565</v>
      </c>
      <c r="F283" s="187">
        <v>172</v>
      </c>
      <c r="G283" s="192"/>
      <c r="H283" s="192">
        <v>155.25</v>
      </c>
      <c r="I283" s="193">
        <v>230</v>
      </c>
      <c r="J283" s="161" t="s">
        <v>728</v>
      </c>
      <c r="K283" s="162">
        <f t="shared" si="146"/>
        <v>-16.75</v>
      </c>
      <c r="L283" s="163">
        <f t="shared" si="147"/>
        <v>-9.7383720930232565E-2</v>
      </c>
      <c r="M283" s="159" t="s">
        <v>547</v>
      </c>
      <c r="N283" s="156">
        <v>43787</v>
      </c>
      <c r="O283" s="1"/>
      <c r="P283" s="1"/>
      <c r="Q283" s="1"/>
      <c r="R283" s="6" t="s">
        <v>726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129</v>
      </c>
      <c r="B284" s="177">
        <v>43398</v>
      </c>
      <c r="C284" s="177"/>
      <c r="D284" s="178" t="s">
        <v>107</v>
      </c>
      <c r="E284" s="179" t="s">
        <v>565</v>
      </c>
      <c r="F284" s="179">
        <v>698.5</v>
      </c>
      <c r="G284" s="179"/>
      <c r="H284" s="179">
        <v>890</v>
      </c>
      <c r="I284" s="181">
        <v>890</v>
      </c>
      <c r="J284" s="151" t="s">
        <v>788</v>
      </c>
      <c r="K284" s="152">
        <f t="shared" si="146"/>
        <v>191.5</v>
      </c>
      <c r="L284" s="153">
        <f t="shared" si="147"/>
        <v>0.27415891195418757</v>
      </c>
      <c r="M284" s="148" t="s">
        <v>535</v>
      </c>
      <c r="N284" s="154">
        <v>44328</v>
      </c>
      <c r="O284" s="1"/>
      <c r="P284" s="1"/>
      <c r="Q284" s="1"/>
      <c r="R284" s="6" t="s">
        <v>722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130</v>
      </c>
      <c r="B285" s="177">
        <v>42877</v>
      </c>
      <c r="C285" s="177"/>
      <c r="D285" s="178" t="s">
        <v>358</v>
      </c>
      <c r="E285" s="179" t="s">
        <v>565</v>
      </c>
      <c r="F285" s="179">
        <v>127.6</v>
      </c>
      <c r="G285" s="179"/>
      <c r="H285" s="179">
        <v>138</v>
      </c>
      <c r="I285" s="181">
        <v>190</v>
      </c>
      <c r="J285" s="151" t="s">
        <v>729</v>
      </c>
      <c r="K285" s="152">
        <f t="shared" si="146"/>
        <v>10.400000000000006</v>
      </c>
      <c r="L285" s="153">
        <f t="shared" si="147"/>
        <v>8.1504702194357417E-2</v>
      </c>
      <c r="M285" s="148" t="s">
        <v>535</v>
      </c>
      <c r="N285" s="154">
        <v>43774</v>
      </c>
      <c r="O285" s="1"/>
      <c r="P285" s="1"/>
      <c r="Q285" s="1"/>
      <c r="R285" s="6" t="s">
        <v>726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131</v>
      </c>
      <c r="B286" s="177">
        <v>43158</v>
      </c>
      <c r="C286" s="177"/>
      <c r="D286" s="178" t="s">
        <v>730</v>
      </c>
      <c r="E286" s="179" t="s">
        <v>565</v>
      </c>
      <c r="F286" s="179">
        <v>317</v>
      </c>
      <c r="G286" s="179"/>
      <c r="H286" s="179">
        <v>382.5</v>
      </c>
      <c r="I286" s="181">
        <v>398</v>
      </c>
      <c r="J286" s="151" t="s">
        <v>731</v>
      </c>
      <c r="K286" s="152">
        <f t="shared" si="146"/>
        <v>65.5</v>
      </c>
      <c r="L286" s="153">
        <f t="shared" si="147"/>
        <v>0.20662460567823343</v>
      </c>
      <c r="M286" s="148" t="s">
        <v>535</v>
      </c>
      <c r="N286" s="154">
        <v>44238</v>
      </c>
      <c r="O286" s="1"/>
      <c r="P286" s="1"/>
      <c r="Q286" s="1"/>
      <c r="R286" s="6" t="s">
        <v>726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132</v>
      </c>
      <c r="B287" s="190">
        <v>43164</v>
      </c>
      <c r="C287" s="190"/>
      <c r="D287" s="191" t="s">
        <v>144</v>
      </c>
      <c r="E287" s="192" t="s">
        <v>565</v>
      </c>
      <c r="F287" s="187">
        <f>510-14.4</f>
        <v>495.6</v>
      </c>
      <c r="G287" s="192"/>
      <c r="H287" s="192">
        <v>350</v>
      </c>
      <c r="I287" s="193">
        <v>672</v>
      </c>
      <c r="J287" s="161" t="s">
        <v>732</v>
      </c>
      <c r="K287" s="162">
        <f t="shared" si="146"/>
        <v>-145.60000000000002</v>
      </c>
      <c r="L287" s="163">
        <f t="shared" si="147"/>
        <v>-0.29378531073446329</v>
      </c>
      <c r="M287" s="159" t="s">
        <v>547</v>
      </c>
      <c r="N287" s="156">
        <v>43887</v>
      </c>
      <c r="O287" s="1"/>
      <c r="P287" s="1"/>
      <c r="Q287" s="1"/>
      <c r="R287" s="6" t="s">
        <v>722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133</v>
      </c>
      <c r="B288" s="190">
        <v>43237</v>
      </c>
      <c r="C288" s="190"/>
      <c r="D288" s="191" t="s">
        <v>437</v>
      </c>
      <c r="E288" s="192" t="s">
        <v>565</v>
      </c>
      <c r="F288" s="187">
        <v>230.3</v>
      </c>
      <c r="G288" s="192"/>
      <c r="H288" s="192">
        <v>102.5</v>
      </c>
      <c r="I288" s="193">
        <v>348</v>
      </c>
      <c r="J288" s="161" t="s">
        <v>733</v>
      </c>
      <c r="K288" s="162">
        <f t="shared" si="146"/>
        <v>-127.80000000000001</v>
      </c>
      <c r="L288" s="163">
        <f t="shared" si="147"/>
        <v>-0.55492835432045162</v>
      </c>
      <c r="M288" s="159" t="s">
        <v>547</v>
      </c>
      <c r="N288" s="156">
        <v>43896</v>
      </c>
      <c r="O288" s="1"/>
      <c r="P288" s="1"/>
      <c r="Q288" s="1"/>
      <c r="R288" s="6" t="s">
        <v>722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134</v>
      </c>
      <c r="B289" s="177">
        <v>43258</v>
      </c>
      <c r="C289" s="177"/>
      <c r="D289" s="178" t="s">
        <v>409</v>
      </c>
      <c r="E289" s="179" t="s">
        <v>565</v>
      </c>
      <c r="F289" s="179">
        <f>342.5-5.1</f>
        <v>337.4</v>
      </c>
      <c r="G289" s="179"/>
      <c r="H289" s="179">
        <v>412.5</v>
      </c>
      <c r="I289" s="181">
        <v>439</v>
      </c>
      <c r="J289" s="151" t="s">
        <v>734</v>
      </c>
      <c r="K289" s="152">
        <f t="shared" si="146"/>
        <v>75.100000000000023</v>
      </c>
      <c r="L289" s="153">
        <f t="shared" si="147"/>
        <v>0.22258446947243635</v>
      </c>
      <c r="M289" s="148" t="s">
        <v>535</v>
      </c>
      <c r="N289" s="154">
        <v>44230</v>
      </c>
      <c r="O289" s="1"/>
      <c r="P289" s="1"/>
      <c r="Q289" s="1"/>
      <c r="R289" s="6" t="s">
        <v>726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0">
        <v>135</v>
      </c>
      <c r="B290" s="169">
        <v>43285</v>
      </c>
      <c r="C290" s="169"/>
      <c r="D290" s="170" t="s">
        <v>55</v>
      </c>
      <c r="E290" s="171" t="s">
        <v>565</v>
      </c>
      <c r="F290" s="171">
        <f>127.5-5.53</f>
        <v>121.97</v>
      </c>
      <c r="G290" s="172"/>
      <c r="H290" s="172">
        <v>122.5</v>
      </c>
      <c r="I290" s="172">
        <v>170</v>
      </c>
      <c r="J290" s="173" t="s">
        <v>761</v>
      </c>
      <c r="K290" s="174">
        <f t="shared" si="146"/>
        <v>0.53000000000000114</v>
      </c>
      <c r="L290" s="175">
        <f t="shared" si="147"/>
        <v>4.3453308190538747E-3</v>
      </c>
      <c r="M290" s="171" t="s">
        <v>656</v>
      </c>
      <c r="N290" s="169">
        <v>44431</v>
      </c>
      <c r="O290" s="1"/>
      <c r="P290" s="1"/>
      <c r="Q290" s="1"/>
      <c r="R290" s="6" t="s">
        <v>722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136</v>
      </c>
      <c r="B291" s="190">
        <v>43294</v>
      </c>
      <c r="C291" s="190"/>
      <c r="D291" s="191" t="s">
        <v>349</v>
      </c>
      <c r="E291" s="192" t="s">
        <v>565</v>
      </c>
      <c r="F291" s="187">
        <v>46.5</v>
      </c>
      <c r="G291" s="192"/>
      <c r="H291" s="192">
        <v>17</v>
      </c>
      <c r="I291" s="193">
        <v>59</v>
      </c>
      <c r="J291" s="161" t="s">
        <v>735</v>
      </c>
      <c r="K291" s="162">
        <f t="shared" ref="K291:K299" si="148">H291-F291</f>
        <v>-29.5</v>
      </c>
      <c r="L291" s="163">
        <f t="shared" ref="L291:L299" si="149">K291/F291</f>
        <v>-0.63440860215053763</v>
      </c>
      <c r="M291" s="159" t="s">
        <v>547</v>
      </c>
      <c r="N291" s="156">
        <v>43887</v>
      </c>
      <c r="O291" s="1"/>
      <c r="P291" s="1"/>
      <c r="Q291" s="1"/>
      <c r="R291" s="6" t="s">
        <v>722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137</v>
      </c>
      <c r="B292" s="177">
        <v>43396</v>
      </c>
      <c r="C292" s="177"/>
      <c r="D292" s="178" t="s">
        <v>394</v>
      </c>
      <c r="E292" s="179" t="s">
        <v>565</v>
      </c>
      <c r="F292" s="179">
        <v>156.5</v>
      </c>
      <c r="G292" s="179"/>
      <c r="H292" s="179">
        <v>207.5</v>
      </c>
      <c r="I292" s="181">
        <v>191</v>
      </c>
      <c r="J292" s="151" t="s">
        <v>623</v>
      </c>
      <c r="K292" s="152">
        <f t="shared" si="148"/>
        <v>51</v>
      </c>
      <c r="L292" s="153">
        <f t="shared" si="149"/>
        <v>0.32587859424920129</v>
      </c>
      <c r="M292" s="148" t="s">
        <v>535</v>
      </c>
      <c r="N292" s="154">
        <v>44369</v>
      </c>
      <c r="O292" s="1"/>
      <c r="P292" s="1"/>
      <c r="Q292" s="1"/>
      <c r="R292" s="6" t="s">
        <v>722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138</v>
      </c>
      <c r="B293" s="177">
        <v>43439</v>
      </c>
      <c r="C293" s="177"/>
      <c r="D293" s="178" t="s">
        <v>314</v>
      </c>
      <c r="E293" s="179" t="s">
        <v>565</v>
      </c>
      <c r="F293" s="179">
        <v>259.5</v>
      </c>
      <c r="G293" s="179"/>
      <c r="H293" s="179">
        <v>320</v>
      </c>
      <c r="I293" s="181">
        <v>320</v>
      </c>
      <c r="J293" s="151" t="s">
        <v>623</v>
      </c>
      <c r="K293" s="152">
        <f t="shared" si="148"/>
        <v>60.5</v>
      </c>
      <c r="L293" s="153">
        <f t="shared" si="149"/>
        <v>0.23314065510597304</v>
      </c>
      <c r="M293" s="148" t="s">
        <v>535</v>
      </c>
      <c r="N293" s="154">
        <v>44323</v>
      </c>
      <c r="O293" s="1"/>
      <c r="P293" s="1"/>
      <c r="Q293" s="1"/>
      <c r="R293" s="6" t="s">
        <v>722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139</v>
      </c>
      <c r="B294" s="190">
        <v>43439</v>
      </c>
      <c r="C294" s="190"/>
      <c r="D294" s="191" t="s">
        <v>736</v>
      </c>
      <c r="E294" s="192" t="s">
        <v>565</v>
      </c>
      <c r="F294" s="192">
        <v>715</v>
      </c>
      <c r="G294" s="192"/>
      <c r="H294" s="192">
        <v>445</v>
      </c>
      <c r="I294" s="193">
        <v>840</v>
      </c>
      <c r="J294" s="161" t="s">
        <v>737</v>
      </c>
      <c r="K294" s="162">
        <f t="shared" si="148"/>
        <v>-270</v>
      </c>
      <c r="L294" s="163">
        <f t="shared" si="149"/>
        <v>-0.3776223776223776</v>
      </c>
      <c r="M294" s="159" t="s">
        <v>547</v>
      </c>
      <c r="N294" s="156">
        <v>43800</v>
      </c>
      <c r="O294" s="1"/>
      <c r="P294" s="1"/>
      <c r="Q294" s="1"/>
      <c r="R294" s="6" t="s">
        <v>722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140</v>
      </c>
      <c r="B295" s="177">
        <v>43469</v>
      </c>
      <c r="C295" s="177"/>
      <c r="D295" s="178" t="s">
        <v>156</v>
      </c>
      <c r="E295" s="179" t="s">
        <v>565</v>
      </c>
      <c r="F295" s="179">
        <v>875</v>
      </c>
      <c r="G295" s="179"/>
      <c r="H295" s="179">
        <v>1165</v>
      </c>
      <c r="I295" s="181">
        <v>1185</v>
      </c>
      <c r="J295" s="151" t="s">
        <v>738</v>
      </c>
      <c r="K295" s="152">
        <f t="shared" si="148"/>
        <v>290</v>
      </c>
      <c r="L295" s="153">
        <f t="shared" si="149"/>
        <v>0.33142857142857141</v>
      </c>
      <c r="M295" s="148" t="s">
        <v>535</v>
      </c>
      <c r="N295" s="154">
        <v>43847</v>
      </c>
      <c r="O295" s="1"/>
      <c r="P295" s="1"/>
      <c r="Q295" s="1"/>
      <c r="R295" s="6" t="s">
        <v>722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141</v>
      </c>
      <c r="B296" s="177">
        <v>43559</v>
      </c>
      <c r="C296" s="177"/>
      <c r="D296" s="178" t="s">
        <v>330</v>
      </c>
      <c r="E296" s="179" t="s">
        <v>565</v>
      </c>
      <c r="F296" s="179">
        <f>387-14.63</f>
        <v>372.37</v>
      </c>
      <c r="G296" s="179"/>
      <c r="H296" s="179">
        <v>490</v>
      </c>
      <c r="I296" s="181">
        <v>490</v>
      </c>
      <c r="J296" s="151" t="s">
        <v>623</v>
      </c>
      <c r="K296" s="152">
        <f t="shared" si="148"/>
        <v>117.63</v>
      </c>
      <c r="L296" s="153">
        <f t="shared" si="149"/>
        <v>0.31589548030185027</v>
      </c>
      <c r="M296" s="148" t="s">
        <v>535</v>
      </c>
      <c r="N296" s="154">
        <v>43850</v>
      </c>
      <c r="O296" s="1"/>
      <c r="P296" s="1"/>
      <c r="Q296" s="1"/>
      <c r="R296" s="6" t="s">
        <v>722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9">
        <v>142</v>
      </c>
      <c r="B297" s="190">
        <v>43578</v>
      </c>
      <c r="C297" s="190"/>
      <c r="D297" s="191" t="s">
        <v>739</v>
      </c>
      <c r="E297" s="192" t="s">
        <v>537</v>
      </c>
      <c r="F297" s="192">
        <v>220</v>
      </c>
      <c r="G297" s="192"/>
      <c r="H297" s="192">
        <v>127.5</v>
      </c>
      <c r="I297" s="193">
        <v>284</v>
      </c>
      <c r="J297" s="161" t="s">
        <v>740</v>
      </c>
      <c r="K297" s="162">
        <f t="shared" si="148"/>
        <v>-92.5</v>
      </c>
      <c r="L297" s="163">
        <f t="shared" si="149"/>
        <v>-0.42045454545454547</v>
      </c>
      <c r="M297" s="159" t="s">
        <v>547</v>
      </c>
      <c r="N297" s="156">
        <v>43896</v>
      </c>
      <c r="O297" s="1"/>
      <c r="P297" s="1"/>
      <c r="Q297" s="1"/>
      <c r="R297" s="6" t="s">
        <v>722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143</v>
      </c>
      <c r="B298" s="177">
        <v>43622</v>
      </c>
      <c r="C298" s="177"/>
      <c r="D298" s="178" t="s">
        <v>446</v>
      </c>
      <c r="E298" s="179" t="s">
        <v>537</v>
      </c>
      <c r="F298" s="179">
        <v>332.8</v>
      </c>
      <c r="G298" s="179"/>
      <c r="H298" s="179">
        <v>405</v>
      </c>
      <c r="I298" s="181">
        <v>419</v>
      </c>
      <c r="J298" s="151" t="s">
        <v>741</v>
      </c>
      <c r="K298" s="152">
        <f t="shared" si="148"/>
        <v>72.199999999999989</v>
      </c>
      <c r="L298" s="153">
        <f t="shared" si="149"/>
        <v>0.21694711538461534</v>
      </c>
      <c r="M298" s="148" t="s">
        <v>535</v>
      </c>
      <c r="N298" s="154">
        <v>43860</v>
      </c>
      <c r="O298" s="1"/>
      <c r="P298" s="1"/>
      <c r="Q298" s="1"/>
      <c r="R298" s="6" t="s">
        <v>726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0">
        <v>144</v>
      </c>
      <c r="B299" s="169">
        <v>43641</v>
      </c>
      <c r="C299" s="169"/>
      <c r="D299" s="170" t="s">
        <v>149</v>
      </c>
      <c r="E299" s="171" t="s">
        <v>565</v>
      </c>
      <c r="F299" s="171">
        <v>386</v>
      </c>
      <c r="G299" s="172"/>
      <c r="H299" s="172">
        <v>395</v>
      </c>
      <c r="I299" s="172">
        <v>452</v>
      </c>
      <c r="J299" s="173" t="s">
        <v>742</v>
      </c>
      <c r="K299" s="174">
        <f t="shared" si="148"/>
        <v>9</v>
      </c>
      <c r="L299" s="175">
        <f t="shared" si="149"/>
        <v>2.3316062176165803E-2</v>
      </c>
      <c r="M299" s="171" t="s">
        <v>656</v>
      </c>
      <c r="N299" s="169">
        <v>43868</v>
      </c>
      <c r="O299" s="1"/>
      <c r="P299" s="1"/>
      <c r="Q299" s="1"/>
      <c r="R299" s="6" t="s">
        <v>726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0">
        <v>145</v>
      </c>
      <c r="B300" s="169">
        <v>43707</v>
      </c>
      <c r="C300" s="169"/>
      <c r="D300" s="170" t="s">
        <v>130</v>
      </c>
      <c r="E300" s="171" t="s">
        <v>565</v>
      </c>
      <c r="F300" s="171">
        <v>137.5</v>
      </c>
      <c r="G300" s="172"/>
      <c r="H300" s="172">
        <v>138.5</v>
      </c>
      <c r="I300" s="172">
        <v>190</v>
      </c>
      <c r="J300" s="173" t="s">
        <v>760</v>
      </c>
      <c r="K300" s="174">
        <f>H300-F300</f>
        <v>1</v>
      </c>
      <c r="L300" s="175">
        <f>K300/F300</f>
        <v>7.2727272727272727E-3</v>
      </c>
      <c r="M300" s="171" t="s">
        <v>656</v>
      </c>
      <c r="N300" s="169">
        <v>44432</v>
      </c>
      <c r="O300" s="1"/>
      <c r="P300" s="1"/>
      <c r="Q300" s="1"/>
      <c r="R300" s="6" t="s">
        <v>722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146</v>
      </c>
      <c r="B301" s="177">
        <v>43731</v>
      </c>
      <c r="C301" s="177"/>
      <c r="D301" s="178" t="s">
        <v>402</v>
      </c>
      <c r="E301" s="179" t="s">
        <v>565</v>
      </c>
      <c r="F301" s="179">
        <v>235</v>
      </c>
      <c r="G301" s="179"/>
      <c r="H301" s="179">
        <v>295</v>
      </c>
      <c r="I301" s="181">
        <v>296</v>
      </c>
      <c r="J301" s="151" t="s">
        <v>743</v>
      </c>
      <c r="K301" s="152">
        <f t="shared" ref="K301:K307" si="150">H301-F301</f>
        <v>60</v>
      </c>
      <c r="L301" s="153">
        <f t="shared" ref="L301:L307" si="151">K301/F301</f>
        <v>0.25531914893617019</v>
      </c>
      <c r="M301" s="148" t="s">
        <v>535</v>
      </c>
      <c r="N301" s="154">
        <v>43844</v>
      </c>
      <c r="O301" s="1"/>
      <c r="P301" s="1"/>
      <c r="Q301" s="1"/>
      <c r="R301" s="6" t="s">
        <v>726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147</v>
      </c>
      <c r="B302" s="177">
        <v>43752</v>
      </c>
      <c r="C302" s="177"/>
      <c r="D302" s="178" t="s">
        <v>744</v>
      </c>
      <c r="E302" s="179" t="s">
        <v>565</v>
      </c>
      <c r="F302" s="179">
        <v>277.5</v>
      </c>
      <c r="G302" s="179"/>
      <c r="H302" s="179">
        <v>333</v>
      </c>
      <c r="I302" s="181">
        <v>333</v>
      </c>
      <c r="J302" s="151" t="s">
        <v>745</v>
      </c>
      <c r="K302" s="152">
        <f t="shared" si="150"/>
        <v>55.5</v>
      </c>
      <c r="L302" s="153">
        <f t="shared" si="151"/>
        <v>0.2</v>
      </c>
      <c r="M302" s="148" t="s">
        <v>535</v>
      </c>
      <c r="N302" s="154">
        <v>43846</v>
      </c>
      <c r="O302" s="1"/>
      <c r="P302" s="1"/>
      <c r="Q302" s="1"/>
      <c r="R302" s="6" t="s">
        <v>722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148</v>
      </c>
      <c r="B303" s="177">
        <v>43752</v>
      </c>
      <c r="C303" s="177"/>
      <c r="D303" s="178" t="s">
        <v>746</v>
      </c>
      <c r="E303" s="179" t="s">
        <v>565</v>
      </c>
      <c r="F303" s="179">
        <v>930</v>
      </c>
      <c r="G303" s="179"/>
      <c r="H303" s="179">
        <v>1165</v>
      </c>
      <c r="I303" s="181">
        <v>1200</v>
      </c>
      <c r="J303" s="151" t="s">
        <v>747</v>
      </c>
      <c r="K303" s="152">
        <f t="shared" si="150"/>
        <v>235</v>
      </c>
      <c r="L303" s="153">
        <f t="shared" si="151"/>
        <v>0.25268817204301075</v>
      </c>
      <c r="M303" s="148" t="s">
        <v>535</v>
      </c>
      <c r="N303" s="154">
        <v>43847</v>
      </c>
      <c r="O303" s="1"/>
      <c r="P303" s="1"/>
      <c r="Q303" s="1"/>
      <c r="R303" s="6" t="s">
        <v>726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149</v>
      </c>
      <c r="B304" s="177">
        <v>43753</v>
      </c>
      <c r="C304" s="177"/>
      <c r="D304" s="178" t="s">
        <v>748</v>
      </c>
      <c r="E304" s="179" t="s">
        <v>565</v>
      </c>
      <c r="F304" s="149">
        <v>111</v>
      </c>
      <c r="G304" s="179"/>
      <c r="H304" s="179">
        <v>141</v>
      </c>
      <c r="I304" s="181">
        <v>141</v>
      </c>
      <c r="J304" s="151" t="s">
        <v>550</v>
      </c>
      <c r="K304" s="152">
        <f t="shared" si="150"/>
        <v>30</v>
      </c>
      <c r="L304" s="153">
        <f t="shared" si="151"/>
        <v>0.27027027027027029</v>
      </c>
      <c r="M304" s="148" t="s">
        <v>535</v>
      </c>
      <c r="N304" s="154">
        <v>44328</v>
      </c>
      <c r="O304" s="1"/>
      <c r="P304" s="1"/>
      <c r="Q304" s="1"/>
      <c r="R304" s="6" t="s">
        <v>726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150</v>
      </c>
      <c r="B305" s="177">
        <v>43753</v>
      </c>
      <c r="C305" s="177"/>
      <c r="D305" s="178" t="s">
        <v>749</v>
      </c>
      <c r="E305" s="179" t="s">
        <v>565</v>
      </c>
      <c r="F305" s="149">
        <v>296</v>
      </c>
      <c r="G305" s="179"/>
      <c r="H305" s="179">
        <v>370</v>
      </c>
      <c r="I305" s="181">
        <v>370</v>
      </c>
      <c r="J305" s="151" t="s">
        <v>623</v>
      </c>
      <c r="K305" s="152">
        <f t="shared" si="150"/>
        <v>74</v>
      </c>
      <c r="L305" s="153">
        <f t="shared" si="151"/>
        <v>0.25</v>
      </c>
      <c r="M305" s="148" t="s">
        <v>535</v>
      </c>
      <c r="N305" s="154">
        <v>43853</v>
      </c>
      <c r="O305" s="1"/>
      <c r="P305" s="1"/>
      <c r="Q305" s="1"/>
      <c r="R305" s="6" t="s">
        <v>726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151</v>
      </c>
      <c r="B306" s="177">
        <v>43754</v>
      </c>
      <c r="C306" s="177"/>
      <c r="D306" s="178" t="s">
        <v>750</v>
      </c>
      <c r="E306" s="179" t="s">
        <v>565</v>
      </c>
      <c r="F306" s="149">
        <v>300</v>
      </c>
      <c r="G306" s="179"/>
      <c r="H306" s="179">
        <v>382.5</v>
      </c>
      <c r="I306" s="181">
        <v>344</v>
      </c>
      <c r="J306" s="151" t="s">
        <v>791</v>
      </c>
      <c r="K306" s="152">
        <f t="shared" si="150"/>
        <v>82.5</v>
      </c>
      <c r="L306" s="153">
        <f t="shared" si="151"/>
        <v>0.27500000000000002</v>
      </c>
      <c r="M306" s="148" t="s">
        <v>535</v>
      </c>
      <c r="N306" s="154">
        <v>44238</v>
      </c>
      <c r="O306" s="1"/>
      <c r="P306" s="1"/>
      <c r="Q306" s="1"/>
      <c r="R306" s="6" t="s">
        <v>726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152</v>
      </c>
      <c r="B307" s="177">
        <v>43832</v>
      </c>
      <c r="C307" s="177"/>
      <c r="D307" s="178" t="s">
        <v>751</v>
      </c>
      <c r="E307" s="179" t="s">
        <v>565</v>
      </c>
      <c r="F307" s="149">
        <v>495</v>
      </c>
      <c r="G307" s="179"/>
      <c r="H307" s="179">
        <v>595</v>
      </c>
      <c r="I307" s="181">
        <v>590</v>
      </c>
      <c r="J307" s="151" t="s">
        <v>790</v>
      </c>
      <c r="K307" s="152">
        <f t="shared" si="150"/>
        <v>100</v>
      </c>
      <c r="L307" s="153">
        <f t="shared" si="151"/>
        <v>0.20202020202020202</v>
      </c>
      <c r="M307" s="148" t="s">
        <v>535</v>
      </c>
      <c r="N307" s="154">
        <v>44589</v>
      </c>
      <c r="O307" s="1"/>
      <c r="P307" s="1"/>
      <c r="Q307" s="1"/>
      <c r="R307" s="6" t="s">
        <v>726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153</v>
      </c>
      <c r="B308" s="177">
        <v>43966</v>
      </c>
      <c r="C308" s="177"/>
      <c r="D308" s="178" t="s">
        <v>71</v>
      </c>
      <c r="E308" s="179" t="s">
        <v>565</v>
      </c>
      <c r="F308" s="149">
        <v>67.5</v>
      </c>
      <c r="G308" s="179"/>
      <c r="H308" s="179">
        <v>86</v>
      </c>
      <c r="I308" s="181">
        <v>86</v>
      </c>
      <c r="J308" s="151" t="s">
        <v>752</v>
      </c>
      <c r="K308" s="152">
        <f t="shared" ref="K308:K316" si="152">H308-F308</f>
        <v>18.5</v>
      </c>
      <c r="L308" s="153">
        <f t="shared" ref="L308:L316" si="153">K308/F308</f>
        <v>0.27407407407407408</v>
      </c>
      <c r="M308" s="148" t="s">
        <v>535</v>
      </c>
      <c r="N308" s="154">
        <v>44008</v>
      </c>
      <c r="O308" s="1"/>
      <c r="P308" s="1"/>
      <c r="Q308" s="1"/>
      <c r="R308" s="6" t="s">
        <v>726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154</v>
      </c>
      <c r="B309" s="177">
        <v>44035</v>
      </c>
      <c r="C309" s="177"/>
      <c r="D309" s="178" t="s">
        <v>445</v>
      </c>
      <c r="E309" s="179" t="s">
        <v>565</v>
      </c>
      <c r="F309" s="149">
        <v>231</v>
      </c>
      <c r="G309" s="179"/>
      <c r="H309" s="179">
        <v>281</v>
      </c>
      <c r="I309" s="181">
        <v>281</v>
      </c>
      <c r="J309" s="151" t="s">
        <v>623</v>
      </c>
      <c r="K309" s="152">
        <f t="shared" si="152"/>
        <v>50</v>
      </c>
      <c r="L309" s="153">
        <f t="shared" si="153"/>
        <v>0.21645021645021645</v>
      </c>
      <c r="M309" s="148" t="s">
        <v>535</v>
      </c>
      <c r="N309" s="154">
        <v>44358</v>
      </c>
      <c r="O309" s="1"/>
      <c r="P309" s="1"/>
      <c r="Q309" s="1"/>
      <c r="R309" s="6" t="s">
        <v>726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155</v>
      </c>
      <c r="B310" s="177">
        <v>44092</v>
      </c>
      <c r="C310" s="177"/>
      <c r="D310" s="178" t="s">
        <v>386</v>
      </c>
      <c r="E310" s="179" t="s">
        <v>565</v>
      </c>
      <c r="F310" s="179">
        <v>206</v>
      </c>
      <c r="G310" s="179"/>
      <c r="H310" s="179">
        <v>248</v>
      </c>
      <c r="I310" s="181">
        <v>248</v>
      </c>
      <c r="J310" s="151" t="s">
        <v>623</v>
      </c>
      <c r="K310" s="152">
        <f t="shared" si="152"/>
        <v>42</v>
      </c>
      <c r="L310" s="153">
        <f t="shared" si="153"/>
        <v>0.20388349514563106</v>
      </c>
      <c r="M310" s="148" t="s">
        <v>535</v>
      </c>
      <c r="N310" s="154">
        <v>44214</v>
      </c>
      <c r="O310" s="1"/>
      <c r="P310" s="1"/>
      <c r="Q310" s="1"/>
      <c r="R310" s="6" t="s">
        <v>726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156</v>
      </c>
      <c r="B311" s="177">
        <v>44140</v>
      </c>
      <c r="C311" s="177"/>
      <c r="D311" s="178" t="s">
        <v>386</v>
      </c>
      <c r="E311" s="179" t="s">
        <v>565</v>
      </c>
      <c r="F311" s="179">
        <v>182.5</v>
      </c>
      <c r="G311" s="179"/>
      <c r="H311" s="179">
        <v>248</v>
      </c>
      <c r="I311" s="181">
        <v>248</v>
      </c>
      <c r="J311" s="151" t="s">
        <v>623</v>
      </c>
      <c r="K311" s="152">
        <f t="shared" si="152"/>
        <v>65.5</v>
      </c>
      <c r="L311" s="153">
        <f t="shared" si="153"/>
        <v>0.35890410958904112</v>
      </c>
      <c r="M311" s="148" t="s">
        <v>535</v>
      </c>
      <c r="N311" s="154">
        <v>44214</v>
      </c>
      <c r="O311" s="1"/>
      <c r="P311" s="1"/>
      <c r="Q311" s="1"/>
      <c r="R311" s="6" t="s">
        <v>726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157</v>
      </c>
      <c r="B312" s="177">
        <v>44140</v>
      </c>
      <c r="C312" s="177"/>
      <c r="D312" s="178" t="s">
        <v>314</v>
      </c>
      <c r="E312" s="179" t="s">
        <v>565</v>
      </c>
      <c r="F312" s="179">
        <v>247.5</v>
      </c>
      <c r="G312" s="179"/>
      <c r="H312" s="179">
        <v>320</v>
      </c>
      <c r="I312" s="181">
        <v>320</v>
      </c>
      <c r="J312" s="151" t="s">
        <v>623</v>
      </c>
      <c r="K312" s="152">
        <f t="shared" si="152"/>
        <v>72.5</v>
      </c>
      <c r="L312" s="153">
        <f t="shared" si="153"/>
        <v>0.29292929292929293</v>
      </c>
      <c r="M312" s="148" t="s">
        <v>535</v>
      </c>
      <c r="N312" s="154">
        <v>44323</v>
      </c>
      <c r="O312" s="1"/>
      <c r="P312" s="1"/>
      <c r="Q312" s="1"/>
      <c r="R312" s="6" t="s">
        <v>726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76">
        <v>158</v>
      </c>
      <c r="B313" s="177">
        <v>44140</v>
      </c>
      <c r="C313" s="177"/>
      <c r="D313" s="178" t="s">
        <v>267</v>
      </c>
      <c r="E313" s="179" t="s">
        <v>565</v>
      </c>
      <c r="F313" s="149">
        <v>925</v>
      </c>
      <c r="G313" s="179"/>
      <c r="H313" s="179">
        <v>1095</v>
      </c>
      <c r="I313" s="181">
        <v>1093</v>
      </c>
      <c r="J313" s="151" t="s">
        <v>753</v>
      </c>
      <c r="K313" s="152">
        <f t="shared" si="152"/>
        <v>170</v>
      </c>
      <c r="L313" s="153">
        <f t="shared" si="153"/>
        <v>0.18378378378378379</v>
      </c>
      <c r="M313" s="148" t="s">
        <v>535</v>
      </c>
      <c r="N313" s="154">
        <v>44201</v>
      </c>
      <c r="O313" s="1"/>
      <c r="P313" s="1"/>
      <c r="Q313" s="1"/>
      <c r="R313" s="6" t="s">
        <v>726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76">
        <v>159</v>
      </c>
      <c r="B314" s="177">
        <v>44140</v>
      </c>
      <c r="C314" s="177"/>
      <c r="D314" s="178" t="s">
        <v>330</v>
      </c>
      <c r="E314" s="179" t="s">
        <v>565</v>
      </c>
      <c r="F314" s="149">
        <v>332.5</v>
      </c>
      <c r="G314" s="179"/>
      <c r="H314" s="179">
        <v>393</v>
      </c>
      <c r="I314" s="181">
        <v>406</v>
      </c>
      <c r="J314" s="151" t="s">
        <v>754</v>
      </c>
      <c r="K314" s="152">
        <f t="shared" si="152"/>
        <v>60.5</v>
      </c>
      <c r="L314" s="153">
        <f t="shared" si="153"/>
        <v>0.18195488721804512</v>
      </c>
      <c r="M314" s="148" t="s">
        <v>535</v>
      </c>
      <c r="N314" s="154">
        <v>44256</v>
      </c>
      <c r="O314" s="1"/>
      <c r="P314" s="1"/>
      <c r="Q314" s="1"/>
      <c r="R314" s="6" t="s">
        <v>726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76">
        <v>160</v>
      </c>
      <c r="B315" s="177">
        <v>44141</v>
      </c>
      <c r="C315" s="177"/>
      <c r="D315" s="178" t="s">
        <v>445</v>
      </c>
      <c r="E315" s="179" t="s">
        <v>565</v>
      </c>
      <c r="F315" s="149">
        <v>231</v>
      </c>
      <c r="G315" s="179"/>
      <c r="H315" s="179">
        <v>281</v>
      </c>
      <c r="I315" s="181">
        <v>281</v>
      </c>
      <c r="J315" s="151" t="s">
        <v>623</v>
      </c>
      <c r="K315" s="152">
        <f t="shared" si="152"/>
        <v>50</v>
      </c>
      <c r="L315" s="153">
        <f t="shared" si="153"/>
        <v>0.21645021645021645</v>
      </c>
      <c r="M315" s="148" t="s">
        <v>535</v>
      </c>
      <c r="N315" s="154">
        <v>44358</v>
      </c>
      <c r="O315" s="1"/>
      <c r="P315" s="1"/>
      <c r="Q315" s="1"/>
      <c r="R315" s="6" t="s">
        <v>726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76">
        <v>161</v>
      </c>
      <c r="B316" s="177">
        <v>44187</v>
      </c>
      <c r="C316" s="177"/>
      <c r="D316" s="178" t="s">
        <v>421</v>
      </c>
      <c r="E316" s="179" t="s">
        <v>565</v>
      </c>
      <c r="F316" s="149">
        <v>190</v>
      </c>
      <c r="G316" s="179"/>
      <c r="H316" s="179">
        <v>239</v>
      </c>
      <c r="I316" s="181">
        <v>239</v>
      </c>
      <c r="J316" s="151" t="s">
        <v>840</v>
      </c>
      <c r="K316" s="152">
        <f t="shared" si="152"/>
        <v>49</v>
      </c>
      <c r="L316" s="153">
        <f t="shared" si="153"/>
        <v>0.25789473684210529</v>
      </c>
      <c r="M316" s="148" t="s">
        <v>535</v>
      </c>
      <c r="N316" s="154">
        <v>44844</v>
      </c>
      <c r="O316" s="1"/>
      <c r="P316" s="1"/>
      <c r="Q316" s="1"/>
      <c r="R316" s="6" t="s">
        <v>726</v>
      </c>
    </row>
    <row r="317" spans="1:26" ht="12.75" customHeight="1">
      <c r="A317" s="176">
        <v>162</v>
      </c>
      <c r="B317" s="177">
        <v>44258</v>
      </c>
      <c r="C317" s="177"/>
      <c r="D317" s="178" t="s">
        <v>751</v>
      </c>
      <c r="E317" s="179" t="s">
        <v>565</v>
      </c>
      <c r="F317" s="149">
        <v>495</v>
      </c>
      <c r="G317" s="179"/>
      <c r="H317" s="179">
        <v>595</v>
      </c>
      <c r="I317" s="181">
        <v>590</v>
      </c>
      <c r="J317" s="151" t="s">
        <v>790</v>
      </c>
      <c r="K317" s="152">
        <f t="shared" ref="K317:K324" si="154">H317-F317</f>
        <v>100</v>
      </c>
      <c r="L317" s="153">
        <f t="shared" ref="L317:L324" si="155">K317/F317</f>
        <v>0.20202020202020202</v>
      </c>
      <c r="M317" s="148" t="s">
        <v>535</v>
      </c>
      <c r="N317" s="154">
        <v>44589</v>
      </c>
      <c r="O317" s="1"/>
      <c r="P317" s="1"/>
      <c r="R317" s="6" t="s">
        <v>726</v>
      </c>
    </row>
    <row r="318" spans="1:26" ht="12.75" customHeight="1">
      <c r="A318" s="176">
        <v>163</v>
      </c>
      <c r="B318" s="177">
        <v>44274</v>
      </c>
      <c r="C318" s="177"/>
      <c r="D318" s="178" t="s">
        <v>330</v>
      </c>
      <c r="E318" s="179" t="s">
        <v>565</v>
      </c>
      <c r="F318" s="149">
        <v>355</v>
      </c>
      <c r="G318" s="179"/>
      <c r="H318" s="179">
        <v>422.5</v>
      </c>
      <c r="I318" s="181">
        <v>420</v>
      </c>
      <c r="J318" s="151" t="s">
        <v>755</v>
      </c>
      <c r="K318" s="152">
        <f t="shared" si="154"/>
        <v>67.5</v>
      </c>
      <c r="L318" s="153">
        <f t="shared" si="155"/>
        <v>0.19014084507042253</v>
      </c>
      <c r="M318" s="148" t="s">
        <v>535</v>
      </c>
      <c r="N318" s="154">
        <v>44361</v>
      </c>
      <c r="O318" s="1"/>
      <c r="R318" s="194" t="s">
        <v>726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76">
        <v>164</v>
      </c>
      <c r="B319" s="177">
        <v>44295</v>
      </c>
      <c r="C319" s="177"/>
      <c r="D319" s="178" t="s">
        <v>756</v>
      </c>
      <c r="E319" s="179" t="s">
        <v>565</v>
      </c>
      <c r="F319" s="149">
        <v>555</v>
      </c>
      <c r="G319" s="179"/>
      <c r="H319" s="179">
        <v>663</v>
      </c>
      <c r="I319" s="181">
        <v>663</v>
      </c>
      <c r="J319" s="151" t="s">
        <v>757</v>
      </c>
      <c r="K319" s="152">
        <f t="shared" si="154"/>
        <v>108</v>
      </c>
      <c r="L319" s="153">
        <f t="shared" si="155"/>
        <v>0.19459459459459461</v>
      </c>
      <c r="M319" s="148" t="s">
        <v>535</v>
      </c>
      <c r="N319" s="154">
        <v>44321</v>
      </c>
      <c r="O319" s="1"/>
      <c r="P319" s="1"/>
      <c r="Q319" s="1"/>
      <c r="R319" s="194" t="s">
        <v>726</v>
      </c>
    </row>
    <row r="320" spans="1:26" ht="12.75" customHeight="1">
      <c r="A320" s="176">
        <v>165</v>
      </c>
      <c r="B320" s="177">
        <v>44308</v>
      </c>
      <c r="C320" s="177"/>
      <c r="D320" s="178" t="s">
        <v>358</v>
      </c>
      <c r="E320" s="179" t="s">
        <v>565</v>
      </c>
      <c r="F320" s="149">
        <v>126.5</v>
      </c>
      <c r="G320" s="179"/>
      <c r="H320" s="179">
        <v>155</v>
      </c>
      <c r="I320" s="181">
        <v>155</v>
      </c>
      <c r="J320" s="151" t="s">
        <v>623</v>
      </c>
      <c r="K320" s="152">
        <f t="shared" si="154"/>
        <v>28.5</v>
      </c>
      <c r="L320" s="153">
        <f t="shared" si="155"/>
        <v>0.22529644268774704</v>
      </c>
      <c r="M320" s="148" t="s">
        <v>535</v>
      </c>
      <c r="N320" s="154">
        <v>44362</v>
      </c>
      <c r="O320" s="1"/>
      <c r="R320" s="194" t="s">
        <v>726</v>
      </c>
    </row>
    <row r="321" spans="1:18" ht="12.75" customHeight="1">
      <c r="A321" s="220">
        <v>166</v>
      </c>
      <c r="B321" s="221">
        <v>44368</v>
      </c>
      <c r="C321" s="221"/>
      <c r="D321" s="222" t="s">
        <v>375</v>
      </c>
      <c r="E321" s="223" t="s">
        <v>565</v>
      </c>
      <c r="F321" s="224">
        <v>287.5</v>
      </c>
      <c r="G321" s="223"/>
      <c r="H321" s="223">
        <v>245</v>
      </c>
      <c r="I321" s="225">
        <v>344</v>
      </c>
      <c r="J321" s="161" t="s">
        <v>786</v>
      </c>
      <c r="K321" s="162">
        <f t="shared" si="154"/>
        <v>-42.5</v>
      </c>
      <c r="L321" s="163">
        <f t="shared" si="155"/>
        <v>-0.14782608695652175</v>
      </c>
      <c r="M321" s="159" t="s">
        <v>547</v>
      </c>
      <c r="N321" s="156">
        <v>44508</v>
      </c>
      <c r="O321" s="1"/>
      <c r="R321" s="194" t="s">
        <v>726</v>
      </c>
    </row>
    <row r="322" spans="1:18" ht="12.75" customHeight="1">
      <c r="A322" s="176">
        <v>167</v>
      </c>
      <c r="B322" s="177">
        <v>44368</v>
      </c>
      <c r="C322" s="177"/>
      <c r="D322" s="178" t="s">
        <v>445</v>
      </c>
      <c r="E322" s="179" t="s">
        <v>565</v>
      </c>
      <c r="F322" s="149">
        <v>241</v>
      </c>
      <c r="G322" s="179"/>
      <c r="H322" s="179">
        <v>298</v>
      </c>
      <c r="I322" s="181">
        <v>320</v>
      </c>
      <c r="J322" s="151" t="s">
        <v>623</v>
      </c>
      <c r="K322" s="152">
        <f t="shared" si="154"/>
        <v>57</v>
      </c>
      <c r="L322" s="153">
        <f t="shared" si="155"/>
        <v>0.23651452282157676</v>
      </c>
      <c r="M322" s="148" t="s">
        <v>535</v>
      </c>
      <c r="N322" s="154">
        <v>44802</v>
      </c>
      <c r="O322" s="41"/>
      <c r="R322" s="194" t="s">
        <v>726</v>
      </c>
    </row>
    <row r="323" spans="1:18" ht="12.75" customHeight="1">
      <c r="A323" s="176">
        <v>168</v>
      </c>
      <c r="B323" s="177">
        <v>44406</v>
      </c>
      <c r="C323" s="177"/>
      <c r="D323" s="178" t="s">
        <v>358</v>
      </c>
      <c r="E323" s="179" t="s">
        <v>565</v>
      </c>
      <c r="F323" s="149">
        <v>162.5</v>
      </c>
      <c r="G323" s="179"/>
      <c r="H323" s="179">
        <v>200</v>
      </c>
      <c r="I323" s="181">
        <v>200</v>
      </c>
      <c r="J323" s="151" t="s">
        <v>623</v>
      </c>
      <c r="K323" s="152">
        <f t="shared" si="154"/>
        <v>37.5</v>
      </c>
      <c r="L323" s="153">
        <f t="shared" si="155"/>
        <v>0.23076923076923078</v>
      </c>
      <c r="M323" s="148" t="s">
        <v>535</v>
      </c>
      <c r="N323" s="154">
        <v>44802</v>
      </c>
      <c r="O323" s="1"/>
      <c r="R323" s="194" t="s">
        <v>726</v>
      </c>
    </row>
    <row r="324" spans="1:18" ht="12.75" customHeight="1">
      <c r="A324" s="176">
        <v>169</v>
      </c>
      <c r="B324" s="177">
        <v>44462</v>
      </c>
      <c r="C324" s="177"/>
      <c r="D324" s="178" t="s">
        <v>762</v>
      </c>
      <c r="E324" s="179" t="s">
        <v>565</v>
      </c>
      <c r="F324" s="149">
        <v>1235</v>
      </c>
      <c r="G324" s="179"/>
      <c r="H324" s="179">
        <v>1505</v>
      </c>
      <c r="I324" s="181">
        <v>1500</v>
      </c>
      <c r="J324" s="151" t="s">
        <v>623</v>
      </c>
      <c r="K324" s="152">
        <f t="shared" si="154"/>
        <v>270</v>
      </c>
      <c r="L324" s="153">
        <f t="shared" si="155"/>
        <v>0.21862348178137653</v>
      </c>
      <c r="M324" s="148" t="s">
        <v>535</v>
      </c>
      <c r="N324" s="154">
        <v>44564</v>
      </c>
      <c r="O324" s="1"/>
      <c r="R324" s="194" t="s">
        <v>726</v>
      </c>
    </row>
    <row r="325" spans="1:18" ht="12.75" customHeight="1">
      <c r="A325" s="206">
        <v>170</v>
      </c>
      <c r="B325" s="207">
        <v>44480</v>
      </c>
      <c r="C325" s="207"/>
      <c r="D325" s="208" t="s">
        <v>764</v>
      </c>
      <c r="E325" s="209" t="s">
        <v>565</v>
      </c>
      <c r="F325" s="54">
        <v>58.75</v>
      </c>
      <c r="G325" s="209"/>
      <c r="H325" s="209"/>
      <c r="I325" s="54">
        <v>72.5</v>
      </c>
      <c r="J325" s="210" t="s">
        <v>538</v>
      </c>
      <c r="K325" s="206"/>
      <c r="L325" s="207"/>
      <c r="M325" s="207"/>
      <c r="N325" s="208"/>
      <c r="O325" s="41"/>
      <c r="R325" s="194" t="s">
        <v>726</v>
      </c>
    </row>
    <row r="326" spans="1:18" ht="12.75" customHeight="1">
      <c r="A326" s="211">
        <v>171</v>
      </c>
      <c r="B326" s="212">
        <v>44481</v>
      </c>
      <c r="C326" s="212"/>
      <c r="D326" s="213" t="s">
        <v>256</v>
      </c>
      <c r="E326" s="214" t="s">
        <v>565</v>
      </c>
      <c r="F326" s="215" t="s">
        <v>766</v>
      </c>
      <c r="G326" s="214"/>
      <c r="H326" s="214"/>
      <c r="I326" s="214">
        <v>380</v>
      </c>
      <c r="J326" s="216" t="s">
        <v>538</v>
      </c>
      <c r="K326" s="211"/>
      <c r="L326" s="212"/>
      <c r="M326" s="212"/>
      <c r="N326" s="213"/>
      <c r="O326" s="41"/>
      <c r="R326" s="194" t="s">
        <v>726</v>
      </c>
    </row>
    <row r="327" spans="1:18" ht="12.75" customHeight="1">
      <c r="A327" s="176">
        <v>172</v>
      </c>
      <c r="B327" s="177">
        <v>44481</v>
      </c>
      <c r="C327" s="177"/>
      <c r="D327" s="178" t="s">
        <v>381</v>
      </c>
      <c r="E327" s="179" t="s">
        <v>565</v>
      </c>
      <c r="F327" s="149">
        <v>45.5</v>
      </c>
      <c r="G327" s="179"/>
      <c r="H327" s="179">
        <v>56.5</v>
      </c>
      <c r="I327" s="181">
        <v>56</v>
      </c>
      <c r="J327" s="151" t="s">
        <v>864</v>
      </c>
      <c r="K327" s="152">
        <f>H327-F327</f>
        <v>11</v>
      </c>
      <c r="L327" s="153">
        <f>K327/F327</f>
        <v>0.24175824175824176</v>
      </c>
      <c r="M327" s="148" t="s">
        <v>535</v>
      </c>
      <c r="N327" s="154">
        <v>44881</v>
      </c>
      <c r="O327" s="41"/>
      <c r="R327" s="194"/>
    </row>
    <row r="328" spans="1:18" ht="12.75" customHeight="1">
      <c r="A328" s="176">
        <v>173</v>
      </c>
      <c r="B328" s="177">
        <v>44551</v>
      </c>
      <c r="C328" s="177"/>
      <c r="D328" s="178" t="s">
        <v>118</v>
      </c>
      <c r="E328" s="179" t="s">
        <v>565</v>
      </c>
      <c r="F328" s="149">
        <v>2300</v>
      </c>
      <c r="G328" s="179"/>
      <c r="H328" s="179">
        <f>(2820+2200)/2</f>
        <v>2510</v>
      </c>
      <c r="I328" s="181">
        <v>3000</v>
      </c>
      <c r="J328" s="151" t="s">
        <v>798</v>
      </c>
      <c r="K328" s="152">
        <f>H328-F328</f>
        <v>210</v>
      </c>
      <c r="L328" s="153">
        <f>K328/F328</f>
        <v>9.1304347826086957E-2</v>
      </c>
      <c r="M328" s="148" t="s">
        <v>535</v>
      </c>
      <c r="N328" s="154">
        <v>44649</v>
      </c>
      <c r="O328" s="1"/>
      <c r="R328" s="194"/>
    </row>
    <row r="329" spans="1:18" ht="12.75" customHeight="1">
      <c r="A329" s="217">
        <v>174</v>
      </c>
      <c r="B329" s="212">
        <v>44606</v>
      </c>
      <c r="C329" s="217"/>
      <c r="D329" s="217" t="s">
        <v>400</v>
      </c>
      <c r="E329" s="214" t="s">
        <v>565</v>
      </c>
      <c r="F329" s="214" t="s">
        <v>793</v>
      </c>
      <c r="G329" s="214"/>
      <c r="H329" s="214"/>
      <c r="I329" s="214">
        <v>764</v>
      </c>
      <c r="J329" s="214" t="s">
        <v>538</v>
      </c>
      <c r="K329" s="214"/>
      <c r="L329" s="214"/>
      <c r="M329" s="214"/>
      <c r="N329" s="217"/>
      <c r="O329" s="41"/>
      <c r="R329" s="194"/>
    </row>
    <row r="330" spans="1:18" ht="12.75" customHeight="1">
      <c r="A330" s="176">
        <v>175</v>
      </c>
      <c r="B330" s="177">
        <v>44613</v>
      </c>
      <c r="C330" s="177"/>
      <c r="D330" s="178" t="s">
        <v>762</v>
      </c>
      <c r="E330" s="179" t="s">
        <v>565</v>
      </c>
      <c r="F330" s="149">
        <v>1255</v>
      </c>
      <c r="G330" s="179"/>
      <c r="H330" s="179">
        <v>1515</v>
      </c>
      <c r="I330" s="181">
        <v>1510</v>
      </c>
      <c r="J330" s="151" t="s">
        <v>623</v>
      </c>
      <c r="K330" s="152">
        <f>H330-F330</f>
        <v>260</v>
      </c>
      <c r="L330" s="153">
        <f>K330/F330</f>
        <v>0.20717131474103587</v>
      </c>
      <c r="M330" s="148" t="s">
        <v>535</v>
      </c>
      <c r="N330" s="154">
        <v>44834</v>
      </c>
      <c r="O330" s="41"/>
      <c r="R330" s="194"/>
    </row>
    <row r="331" spans="1:18" ht="12.75" customHeight="1">
      <c r="A331">
        <v>176</v>
      </c>
      <c r="B331" s="212">
        <v>44670</v>
      </c>
      <c r="C331" s="212"/>
      <c r="D331" s="217" t="s">
        <v>500</v>
      </c>
      <c r="E331" s="243" t="s">
        <v>565</v>
      </c>
      <c r="F331" s="214" t="s">
        <v>800</v>
      </c>
      <c r="G331" s="214"/>
      <c r="H331" s="214"/>
      <c r="I331" s="214">
        <v>553</v>
      </c>
      <c r="J331" s="214" t="s">
        <v>538</v>
      </c>
      <c r="K331" s="214"/>
      <c r="L331" s="214"/>
      <c r="M331" s="214"/>
      <c r="N331" s="214"/>
      <c r="O331" s="41"/>
      <c r="R331" s="194"/>
    </row>
    <row r="332" spans="1:18" ht="12.75" customHeight="1">
      <c r="A332" s="176">
        <v>177</v>
      </c>
      <c r="B332" s="177">
        <v>44746</v>
      </c>
      <c r="C332" s="177"/>
      <c r="D332" s="178" t="s">
        <v>833</v>
      </c>
      <c r="E332" s="179" t="s">
        <v>565</v>
      </c>
      <c r="F332" s="149">
        <v>207.5</v>
      </c>
      <c r="G332" s="179"/>
      <c r="H332" s="179">
        <v>254</v>
      </c>
      <c r="I332" s="181">
        <v>254</v>
      </c>
      <c r="J332" s="151" t="s">
        <v>623</v>
      </c>
      <c r="K332" s="152">
        <f>H332-F332</f>
        <v>46.5</v>
      </c>
      <c r="L332" s="153">
        <f>K332/F332</f>
        <v>0.22409638554216868</v>
      </c>
      <c r="M332" s="148" t="s">
        <v>535</v>
      </c>
      <c r="N332" s="154">
        <v>44792</v>
      </c>
      <c r="O332" s="1"/>
      <c r="R332" s="194"/>
    </row>
    <row r="333" spans="1:18" ht="12.75" customHeight="1">
      <c r="A333" s="176">
        <v>178</v>
      </c>
      <c r="B333" s="177">
        <v>44775</v>
      </c>
      <c r="C333" s="177"/>
      <c r="D333" s="178" t="s">
        <v>447</v>
      </c>
      <c r="E333" s="179" t="s">
        <v>565</v>
      </c>
      <c r="F333" s="149">
        <v>31.25</v>
      </c>
      <c r="G333" s="179"/>
      <c r="H333" s="179">
        <v>38.75</v>
      </c>
      <c r="I333" s="181">
        <v>38</v>
      </c>
      <c r="J333" s="151" t="s">
        <v>623</v>
      </c>
      <c r="K333" s="152">
        <f t="shared" ref="K333" si="156">H333-F333</f>
        <v>7.5</v>
      </c>
      <c r="L333" s="153">
        <f t="shared" ref="L333" si="157">K333/F333</f>
        <v>0.24</v>
      </c>
      <c r="M333" s="148" t="s">
        <v>535</v>
      </c>
      <c r="N333" s="154">
        <v>44844</v>
      </c>
      <c r="O333" s="41"/>
      <c r="R333" s="54"/>
    </row>
    <row r="334" spans="1:18" ht="12.75" customHeight="1">
      <c r="A334" s="211">
        <v>179</v>
      </c>
      <c r="B334" s="212">
        <v>44841</v>
      </c>
      <c r="C334" s="217"/>
      <c r="D334" s="217" t="s">
        <v>838</v>
      </c>
      <c r="E334" s="243" t="s">
        <v>565</v>
      </c>
      <c r="F334" s="214" t="s">
        <v>839</v>
      </c>
      <c r="G334" s="214"/>
      <c r="H334" s="214"/>
      <c r="I334" s="214">
        <v>840</v>
      </c>
      <c r="J334" s="214" t="s">
        <v>538</v>
      </c>
      <c r="K334" s="214"/>
      <c r="L334" s="214"/>
      <c r="M334" s="214"/>
      <c r="N334" s="214"/>
      <c r="O334" s="41"/>
      <c r="Q334" s="197"/>
      <c r="R334" s="54"/>
    </row>
    <row r="335" spans="1:18" ht="12.75" customHeight="1">
      <c r="A335" s="211">
        <v>180</v>
      </c>
      <c r="B335" s="212">
        <v>44844</v>
      </c>
      <c r="C335" s="217"/>
      <c r="D335" s="217" t="s">
        <v>402</v>
      </c>
      <c r="E335" s="243" t="s">
        <v>565</v>
      </c>
      <c r="F335" s="214" t="s">
        <v>841</v>
      </c>
      <c r="G335" s="214"/>
      <c r="H335" s="214"/>
      <c r="I335" s="214">
        <v>291</v>
      </c>
      <c r="J335" s="214" t="s">
        <v>538</v>
      </c>
      <c r="K335" s="214"/>
      <c r="L335" s="214"/>
      <c r="M335" s="214"/>
      <c r="N335" s="214"/>
      <c r="O335" s="41"/>
      <c r="Q335" s="197"/>
      <c r="R335" s="54"/>
    </row>
    <row r="336" spans="1:18" ht="12.75" customHeight="1">
      <c r="A336" s="211">
        <v>181</v>
      </c>
      <c r="B336" s="212">
        <v>44845</v>
      </c>
      <c r="C336" s="217"/>
      <c r="D336" s="217" t="s">
        <v>400</v>
      </c>
      <c r="E336" s="243" t="s">
        <v>565</v>
      </c>
      <c r="F336" s="214" t="s">
        <v>863</v>
      </c>
      <c r="G336" s="214"/>
      <c r="H336" s="214"/>
      <c r="I336" s="214">
        <v>765</v>
      </c>
      <c r="J336" s="214" t="s">
        <v>538</v>
      </c>
      <c r="K336" s="214"/>
      <c r="L336" s="214"/>
      <c r="M336" s="214"/>
      <c r="N336" s="214"/>
      <c r="O336" s="41"/>
      <c r="Q336" s="197"/>
      <c r="R336" s="54"/>
    </row>
    <row r="337" spans="1:18" ht="12.75" customHeight="1">
      <c r="A337" s="288">
        <v>182</v>
      </c>
      <c r="B337" s="212">
        <v>44981</v>
      </c>
      <c r="C337" s="212"/>
      <c r="D337" s="217" t="s">
        <v>819</v>
      </c>
      <c r="E337" s="243" t="s">
        <v>565</v>
      </c>
      <c r="F337" s="243" t="s">
        <v>892</v>
      </c>
      <c r="G337" s="214"/>
      <c r="H337" s="214"/>
      <c r="I337" s="214">
        <v>2080</v>
      </c>
      <c r="J337" s="214" t="s">
        <v>538</v>
      </c>
      <c r="K337" s="214"/>
      <c r="L337" s="214"/>
      <c r="M337" s="214"/>
      <c r="N337" s="214"/>
      <c r="O337" s="41"/>
      <c r="R337" s="54"/>
    </row>
    <row r="338" spans="1:18" ht="12.75" customHeight="1">
      <c r="A338" s="211">
        <v>183</v>
      </c>
      <c r="B338" s="212">
        <v>44986</v>
      </c>
      <c r="C338" s="217"/>
      <c r="D338" s="217" t="s">
        <v>447</v>
      </c>
      <c r="E338" s="243" t="s">
        <v>565</v>
      </c>
      <c r="F338" s="214" t="s">
        <v>1051</v>
      </c>
      <c r="G338" s="214"/>
      <c r="H338" s="214"/>
      <c r="I338" s="214">
        <v>120</v>
      </c>
      <c r="J338" s="214" t="s">
        <v>538</v>
      </c>
      <c r="K338" s="214"/>
      <c r="L338" s="214"/>
      <c r="M338" s="214"/>
      <c r="N338" s="214"/>
      <c r="O338" s="41"/>
      <c r="R338" s="54"/>
    </row>
    <row r="339" spans="1:18" ht="12.75" customHeight="1">
      <c r="A339" s="288">
        <v>184</v>
      </c>
      <c r="B339" s="212">
        <v>45008</v>
      </c>
      <c r="C339" s="212"/>
      <c r="D339" s="217" t="s">
        <v>460</v>
      </c>
      <c r="E339" s="243" t="s">
        <v>565</v>
      </c>
      <c r="F339" s="243" t="s">
        <v>1061</v>
      </c>
      <c r="G339" s="214"/>
      <c r="H339" s="214"/>
      <c r="I339" s="214">
        <v>3523</v>
      </c>
      <c r="J339" s="214" t="s">
        <v>538</v>
      </c>
      <c r="K339" s="214"/>
      <c r="L339" s="214"/>
      <c r="M339" s="214"/>
      <c r="N339" s="214"/>
      <c r="O339" s="41"/>
      <c r="R339" s="54"/>
    </row>
    <row r="340" spans="1:18" ht="12.75" customHeight="1">
      <c r="A340" s="211"/>
      <c r="B340" s="212"/>
      <c r="C340" s="217"/>
      <c r="D340" s="217"/>
      <c r="E340" s="243"/>
      <c r="F340" s="214"/>
      <c r="G340" s="214"/>
      <c r="H340" s="214"/>
      <c r="I340" s="214"/>
      <c r="J340" s="214"/>
      <c r="K340" s="214"/>
      <c r="L340" s="214"/>
      <c r="M340" s="214"/>
      <c r="N340" s="214"/>
      <c r="O340" s="41"/>
      <c r="R340" s="54"/>
    </row>
    <row r="341" spans="1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B342" s="195" t="s">
        <v>758</v>
      </c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A343" s="196"/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A344" s="196"/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A345" s="53"/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</sheetData>
  <autoFilter ref="R1:R341"/>
  <mergeCells count="14">
    <mergeCell ref="N67:N68"/>
    <mergeCell ref="O67:O68"/>
    <mergeCell ref="P67:P68"/>
    <mergeCell ref="B86:B87"/>
    <mergeCell ref="A86:A87"/>
    <mergeCell ref="J86:J87"/>
    <mergeCell ref="G67:G68"/>
    <mergeCell ref="J67:J68"/>
    <mergeCell ref="B67:B68"/>
    <mergeCell ref="A67:A68"/>
    <mergeCell ref="M86:M87"/>
    <mergeCell ref="N86:N87"/>
    <mergeCell ref="O86:O87"/>
    <mergeCell ref="P86:P87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8 M6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2023-03-31T02:57:24Z</dcterms:modified>
</cp:coreProperties>
</file>