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2" i="6" l="1"/>
  <c r="M142" i="6" s="1"/>
  <c r="L30" i="6"/>
  <c r="M30" i="6" s="1"/>
  <c r="K30" i="6"/>
  <c r="L31" i="6"/>
  <c r="K31" i="6"/>
  <c r="K139" i="6"/>
  <c r="M139" i="6" s="1"/>
  <c r="K138" i="6"/>
  <c r="M138" i="6" s="1"/>
  <c r="K140" i="6"/>
  <c r="M140" i="6" s="1"/>
  <c r="L97" i="6"/>
  <c r="K97" i="6"/>
  <c r="K137" i="6"/>
  <c r="M137" i="6" s="1"/>
  <c r="L18" i="6"/>
  <c r="K18" i="6"/>
  <c r="L62" i="6"/>
  <c r="K62" i="6"/>
  <c r="M31" i="6" l="1"/>
  <c r="M97" i="6"/>
  <c r="M18" i="6"/>
  <c r="M62" i="6"/>
  <c r="L63" i="6"/>
  <c r="K63" i="6"/>
  <c r="L58" i="6"/>
  <c r="K58" i="6"/>
  <c r="M63" i="6" l="1"/>
  <c r="M58" i="6"/>
  <c r="L95" i="6"/>
  <c r="K95" i="6"/>
  <c r="M95" i="6" s="1"/>
  <c r="K136" i="6"/>
  <c r="M136" i="6" s="1"/>
  <c r="L60" i="6" l="1"/>
  <c r="K60" i="6"/>
  <c r="K135" i="6"/>
  <c r="M135" i="6" s="1"/>
  <c r="K127" i="6"/>
  <c r="M127" i="6" s="1"/>
  <c r="K133" i="6"/>
  <c r="M133" i="6" s="1"/>
  <c r="L57" i="6"/>
  <c r="K57" i="6"/>
  <c r="M57" i="6" s="1"/>
  <c r="L56" i="6"/>
  <c r="K56" i="6"/>
  <c r="L27" i="6"/>
  <c r="K27" i="6"/>
  <c r="L26" i="6"/>
  <c r="K26" i="6"/>
  <c r="L24" i="6"/>
  <c r="K24" i="6"/>
  <c r="L20" i="6"/>
  <c r="K20" i="6"/>
  <c r="M20" i="6" l="1"/>
  <c r="M56" i="6"/>
  <c r="M60" i="6"/>
  <c r="M26" i="6"/>
  <c r="M27" i="6"/>
  <c r="M24" i="6"/>
  <c r="K134" i="6"/>
  <c r="M134" i="6" s="1"/>
  <c r="K132" i="6"/>
  <c r="M132" i="6" s="1"/>
  <c r="K131" i="6"/>
  <c r="M131" i="6" s="1"/>
  <c r="K128" i="6"/>
  <c r="M128" i="6" s="1"/>
  <c r="L94" i="6"/>
  <c r="K94" i="6"/>
  <c r="L59" i="6"/>
  <c r="K59" i="6"/>
  <c r="L55" i="6"/>
  <c r="K55" i="6"/>
  <c r="L52" i="6"/>
  <c r="K52" i="6"/>
  <c r="L28" i="6"/>
  <c r="K28" i="6"/>
  <c r="M94" i="6" l="1"/>
  <c r="M52" i="6"/>
  <c r="M59" i="6"/>
  <c r="M28" i="6"/>
  <c r="M55" i="6"/>
  <c r="L93" i="6"/>
  <c r="K93" i="6"/>
  <c r="K130" i="6"/>
  <c r="M130" i="6" s="1"/>
  <c r="K129" i="6"/>
  <c r="M129" i="6" s="1"/>
  <c r="K125" i="6"/>
  <c r="M125" i="6" s="1"/>
  <c r="L92" i="6"/>
  <c r="K92" i="6"/>
  <c r="L16" i="6"/>
  <c r="K16" i="6"/>
  <c r="L25" i="6"/>
  <c r="K25" i="6"/>
  <c r="M25" i="6" l="1"/>
  <c r="M16" i="6"/>
  <c r="M93" i="6"/>
  <c r="M92" i="6"/>
  <c r="K124" i="6"/>
  <c r="M124" i="6" s="1"/>
  <c r="K123" i="6"/>
  <c r="M123" i="6" s="1"/>
  <c r="L86" i="6"/>
  <c r="K86" i="6"/>
  <c r="L89" i="6"/>
  <c r="K89" i="6"/>
  <c r="H15" i="6"/>
  <c r="L54" i="6"/>
  <c r="K54" i="6"/>
  <c r="L53" i="6"/>
  <c r="K53" i="6"/>
  <c r="L45" i="6"/>
  <c r="K45" i="6"/>
  <c r="M86" i="6" l="1"/>
  <c r="M89" i="6"/>
  <c r="M53" i="6"/>
  <c r="M45" i="6"/>
  <c r="M54" i="6"/>
  <c r="L88" i="6"/>
  <c r="K88" i="6"/>
  <c r="L91" i="6"/>
  <c r="K91" i="6"/>
  <c r="L90" i="6"/>
  <c r="K90" i="6"/>
  <c r="L50" i="6"/>
  <c r="K50" i="6"/>
  <c r="L83" i="6"/>
  <c r="K83" i="6"/>
  <c r="K126" i="6"/>
  <c r="M126" i="6" s="1"/>
  <c r="K122" i="6"/>
  <c r="M122" i="6" s="1"/>
  <c r="L85" i="6"/>
  <c r="K85" i="6"/>
  <c r="L49" i="6"/>
  <c r="K49" i="6"/>
  <c r="M49" i="6" l="1"/>
  <c r="M83" i="6"/>
  <c r="M50" i="6"/>
  <c r="M88" i="6"/>
  <c r="M91" i="6"/>
  <c r="M90" i="6"/>
  <c r="M85" i="6"/>
  <c r="L84" i="6"/>
  <c r="K84" i="6"/>
  <c r="L51" i="6"/>
  <c r="K51" i="6"/>
  <c r="L13" i="6"/>
  <c r="K13" i="6"/>
  <c r="L21" i="6"/>
  <c r="K21" i="6"/>
  <c r="M13" i="6" l="1"/>
  <c r="M84" i="6"/>
  <c r="M21" i="6"/>
  <c r="M51" i="6"/>
  <c r="K118" i="6"/>
  <c r="M118" i="6" s="1"/>
  <c r="L87" i="6"/>
  <c r="K87" i="6"/>
  <c r="L81" i="6"/>
  <c r="K81" i="6"/>
  <c r="K121" i="6"/>
  <c r="M121" i="6" s="1"/>
  <c r="M87" i="6" l="1"/>
  <c r="M81" i="6"/>
  <c r="K107" i="6"/>
  <c r="M107" i="6" s="1"/>
  <c r="K120" i="6"/>
  <c r="M120" i="6" s="1"/>
  <c r="L48" i="6"/>
  <c r="K48" i="6"/>
  <c r="K119" i="6"/>
  <c r="M119" i="6" s="1"/>
  <c r="L77" i="6"/>
  <c r="K77" i="6"/>
  <c r="L78" i="6"/>
  <c r="K78" i="6"/>
  <c r="L23" i="6"/>
  <c r="K23" i="6"/>
  <c r="L44" i="6"/>
  <c r="K44" i="6"/>
  <c r="L47" i="6"/>
  <c r="K47" i="6"/>
  <c r="M44" i="6" l="1"/>
  <c r="M48" i="6"/>
  <c r="M47" i="6"/>
  <c r="M23" i="6"/>
  <c r="M77" i="6"/>
  <c r="M78" i="6"/>
  <c r="L82" i="6"/>
  <c r="K82" i="6"/>
  <c r="L76" i="6"/>
  <c r="K76" i="6"/>
  <c r="K116" i="6"/>
  <c r="M116" i="6" s="1"/>
  <c r="K109" i="6"/>
  <c r="M109" i="6" s="1"/>
  <c r="M76" i="6" l="1"/>
  <c r="M82" i="6"/>
  <c r="L10" i="6"/>
  <c r="K10" i="6"/>
  <c r="K117" i="6"/>
  <c r="M117" i="6" s="1"/>
  <c r="K115" i="6"/>
  <c r="M115" i="6" s="1"/>
  <c r="L73" i="6"/>
  <c r="K73" i="6"/>
  <c r="L80" i="6"/>
  <c r="K80" i="6"/>
  <c r="M73" i="6" l="1"/>
  <c r="M10" i="6"/>
  <c r="M80" i="6"/>
  <c r="K110" i="6"/>
  <c r="M110" i="6" s="1"/>
  <c r="K114" i="6"/>
  <c r="M114" i="6" s="1"/>
  <c r="K112" i="6"/>
  <c r="M112" i="6" s="1"/>
  <c r="L46" i="6" l="1"/>
  <c r="K46" i="6"/>
  <c r="L43" i="6"/>
  <c r="K43" i="6"/>
  <c r="L79" i="6"/>
  <c r="K79" i="6"/>
  <c r="K108" i="6"/>
  <c r="M108" i="6" s="1"/>
  <c r="M46" i="6" l="1"/>
  <c r="M43" i="6"/>
  <c r="M79" i="6"/>
  <c r="K113" i="6"/>
  <c r="M113" i="6" s="1"/>
  <c r="K111" i="6"/>
  <c r="M111" i="6" s="1"/>
  <c r="K105" i="6"/>
  <c r="M105" i="6" s="1"/>
  <c r="K106" i="6"/>
  <c r="M106" i="6" s="1"/>
  <c r="L19" i="6"/>
  <c r="K19" i="6"/>
  <c r="K103" i="6"/>
  <c r="M103" i="6" s="1"/>
  <c r="K104" i="6"/>
  <c r="M104" i="6" s="1"/>
  <c r="K102" i="6"/>
  <c r="M102" i="6" s="1"/>
  <c r="L75" i="6"/>
  <c r="K75" i="6"/>
  <c r="L74" i="6"/>
  <c r="K74" i="6"/>
  <c r="M74" i="6" l="1"/>
  <c r="M19" i="6"/>
  <c r="M75" i="6"/>
  <c r="L14" i="6" l="1"/>
  <c r="K14" i="6"/>
  <c r="M14" i="6" l="1"/>
  <c r="L11" i="6"/>
  <c r="K11" i="6"/>
  <c r="M11" i="6" l="1"/>
  <c r="L17" i="6" l="1"/>
  <c r="K17" i="6"/>
  <c r="M17" i="6" l="1"/>
  <c r="K330" i="6" l="1"/>
  <c r="L330" i="6" s="1"/>
  <c r="L15" i="6" l="1"/>
  <c r="K15" i="6"/>
  <c r="M15" i="6" l="1"/>
  <c r="L149" i="6" l="1"/>
  <c r="K149" i="6"/>
  <c r="M149" i="6" l="1"/>
  <c r="L12" i="6" l="1"/>
  <c r="K12" i="6"/>
  <c r="M12" i="6" l="1"/>
  <c r="K336" i="6" l="1"/>
  <c r="L336" i="6" s="1"/>
  <c r="K319" i="6" l="1"/>
  <c r="L319" i="6" s="1"/>
  <c r="K333" i="6" l="1"/>
  <c r="L333" i="6" s="1"/>
  <c r="K325" i="6" l="1"/>
  <c r="L325" i="6" s="1"/>
  <c r="K335" i="6" l="1"/>
  <c r="L335" i="6" s="1"/>
  <c r="H331" i="6" l="1"/>
  <c r="K331" i="6" l="1"/>
  <c r="L331" i="6" s="1"/>
  <c r="K320" i="6"/>
  <c r="L320" i="6" s="1"/>
  <c r="K310" i="6"/>
  <c r="L310" i="6" s="1"/>
  <c r="K326" i="6" l="1"/>
  <c r="L326" i="6" s="1"/>
  <c r="K327" i="6" l="1"/>
  <c r="L327" i="6" s="1"/>
  <c r="K324" i="6" l="1"/>
  <c r="L324" i="6" s="1"/>
  <c r="K303" i="6"/>
  <c r="L303" i="6" s="1"/>
  <c r="K323" i="6"/>
  <c r="L323" i="6" s="1"/>
  <c r="K322" i="6"/>
  <c r="L322" i="6" s="1"/>
  <c r="K321" i="6"/>
  <c r="L321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2" i="6"/>
  <c r="L302" i="6" s="1"/>
  <c r="K301" i="6"/>
  <c r="L301" i="6" s="1"/>
  <c r="K300" i="6"/>
  <c r="L300" i="6" s="1"/>
  <c r="F299" i="6"/>
  <c r="K299" i="6" s="1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F293" i="6"/>
  <c r="K293" i="6" s="1"/>
  <c r="L293" i="6" s="1"/>
  <c r="F292" i="6"/>
  <c r="K292" i="6" s="1"/>
  <c r="L292" i="6" s="1"/>
  <c r="K291" i="6"/>
  <c r="L291" i="6" s="1"/>
  <c r="F290" i="6"/>
  <c r="K290" i="6" s="1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4" i="6"/>
  <c r="L274" i="6" s="1"/>
  <c r="K272" i="6"/>
  <c r="L272" i="6" s="1"/>
  <c r="K271" i="6"/>
  <c r="L271" i="6" s="1"/>
  <c r="F270" i="6"/>
  <c r="K270" i="6" s="1"/>
  <c r="L270" i="6" s="1"/>
  <c r="K269" i="6"/>
  <c r="L269" i="6" s="1"/>
  <c r="K266" i="6"/>
  <c r="L266" i="6" s="1"/>
  <c r="K265" i="6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2" i="6"/>
  <c r="L242" i="6" s="1"/>
  <c r="K240" i="6"/>
  <c r="L240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K230" i="6"/>
  <c r="L230" i="6" s="1"/>
  <c r="K229" i="6"/>
  <c r="L229" i="6" s="1"/>
  <c r="K227" i="6"/>
  <c r="L227" i="6" s="1"/>
  <c r="K226" i="6"/>
  <c r="L226" i="6" s="1"/>
  <c r="K225" i="6"/>
  <c r="L225" i="6" s="1"/>
  <c r="K224" i="6"/>
  <c r="L224" i="6" s="1"/>
  <c r="K223" i="6"/>
  <c r="L223" i="6" s="1"/>
  <c r="F222" i="6"/>
  <c r="K222" i="6" s="1"/>
  <c r="L222" i="6" s="1"/>
  <c r="H221" i="6"/>
  <c r="K221" i="6" s="1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H187" i="6"/>
  <c r="K187" i="6" s="1"/>
  <c r="L187" i="6" s="1"/>
  <c r="F186" i="6"/>
  <c r="K186" i="6" s="1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<sst xmlns="http://schemas.openxmlformats.org/spreadsheetml/2006/main" count="3500" uniqueCount="1294">
  <si>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</si>
  <si>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</si>
  <si>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</si>
  <si>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</si>
  <si>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</si>
  <si>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</si>
  <si>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</si>
  <si>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</si>
  <si>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</si>
  <si>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</si>
  <si>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</si>
  <si>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</si>
  <si>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</si>
  <si>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</si>
  <si>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</si>
  <si>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</si>
  <si>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</si>
  <si>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</si>
  <si>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</si>
  <si>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</si>
  <si>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</si>
  <si>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</si>
  <si>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</si>
  <si>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</si>
  <si>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</si>
  <si>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</si>
  <si>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</si>
  <si>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</si>
  <si>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</si>
  <si>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</si>
  <si>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</si>
  <si>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</si>
  <si>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</si>
  <si>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</si>
  <si>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</si>
  <si>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</si>
  <si>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</si>
  <si>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</si>
  <si>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</si>
  <si>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</si>
  <si>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</si>
  <si>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</si>
  <si>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</si>
  <si>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</si>
  <si>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</si>
  <si>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</si>
  <si>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</si>
  <si>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</si>
  <si>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</si>
  <si>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</si>
  <si>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</si>
  <si>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</si>
  <si>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</si>
  <si>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</si>
  <si>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</si>
  <si>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</si>
  <si>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</si>
  <si>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</si>
  <si>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</si>
  <si>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</si>
  <si>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</si>
  <si>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</si>
  <si>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</si>
  <si>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</si>
  <si>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</si>
  <si>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</si>
  <si>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</si>
  <si>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</si>
  <si>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</si>
  <si>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</si>
  <si>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</si>
  <si>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</si>
  <si>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</si>
  <si>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</si>
  <si>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</si>
  <si>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</si>
  <si>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</si>
  <si>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</si>
  <si>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</si>
  <si>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</si>
  <si>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</si>
  <si>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</si>
  <si>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</si>
  <si>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</si>
  <si>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</si>
  <si>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</si>
  <si>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</si>
  <si>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</si>
  <si>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</si>
  <si>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</si>
  <si>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</si>
  <si>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</si>
  <si>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</si>
  <si>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</si>
  <si>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</si>
  <si>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</si>
  <si>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</si>
  <si>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</si>
  <si>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</si>
  <si>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</si>
  <si>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</si>
  <si>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</si>
  <si>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</si>
  <si>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</si>
  <si>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</si>
  <si>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</si>
  <si>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</si>
  <si>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</si>
  <si>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</si>
  <si>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</si>
  <si>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</si>
  <si>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</si>
  <si>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</si>
  <si>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</si>
  <si>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</si>
  <si>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</si>
  <si>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</si>
  <si>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</si>
  <si>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</si>
  <si>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</si>
  <si>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</si>
  <si>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</si>
  <si>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</si>
  <si>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</si>
  <si>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</si>
  <si>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</si>
  <si>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</si>
  <si>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</si>
  <si>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</si>
  <si>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</si>
  <si>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</si>
  <si>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</si>
  <si>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</si>
  <si>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</si>
  <si>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</si>
  <si>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</si>
  <si>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</si>
  <si>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</si>
  <si>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</si>
  <si>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</si>
  <si>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</si>
  <si>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</si>
  <si>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</si>
  <si>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</si>
  <si>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</si>
  <si>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</si>
  <si>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</si>
  <si>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</si>
  <si>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</si>
  <si>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</si>
  <si>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</si>
  <si>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</si>
  <si>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</si>
  <si>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</si>
  <si>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</si>
  <si>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</si>
  <si>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</si>
  <si>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</si>
  <si>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</si>
  <si>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</si>
  <si>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</si>
  <si>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</si>
  <si>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</si>
  <si>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</si>
  <si>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</si>
  <si>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</si>
  <si>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</si>
  <si>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</si>
  <si>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</si>
  <si>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</si>
  <si>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</si>
  <si>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</si>
  <si>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</si>
  <si>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</si>
  <si>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</si>
  <si>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</si>
  <si>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</si>
  <si>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</si>
  <si>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</si>
  <si>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</si>
  <si>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</si>
  <si>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</si>
  <si>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</si>
  <si>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</si>
  <si>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</si>
  <si>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</si>
  <si>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</si>
  <si>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</si>
  <si>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</si>
  <si>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</si>
  <si>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</si>
  <si>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</si>
  <si>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</si>
  <si>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</si>
  <si>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</si>
  <si>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</si>
  <si>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</si>
  <si>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</si>
  <si>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</si>
  <si>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</si>
  <si>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</si>
  <si>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</si>
  <si>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</si>
  <si>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</si>
  <si>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</si>
  <si>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</si>
  <si>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</si>
  <si>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</si>
  <si>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</si>
  <si>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</si>
  <si>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</si>
  <si>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</si>
  <si>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</si>
  <si>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</si>
  <si>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</si>
  <si>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</si>
  <si>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</si>
  <si>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</si>
  <si>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</si>
  <si>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</si>
  <si>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</si>
  <si>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</si>
  <si>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</si>
  <si>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</si>
  <si>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</si>
  <si>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</si>
  <si>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</si>
  <si>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</si>
  <si>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</si>
  <si>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</si>
  <si>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</si>
  <si>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</si>
  <si>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</si>
  <si>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</si>
  <si>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</si>
  <si>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</si>
  <si>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</si>
  <si>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</si>
  <si>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</si>
  <si>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</si>
  <si>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</si>
  <si>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</si>
  <si>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</si>
  <si>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</si>
  <si>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</si>
  <si>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</si>
  <si>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</si>
  <si>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</si>
  <si>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</si>
  <si>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</si>
  <si>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</si>
  <si>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</si>
  <si>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</si>
  <si>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</si>
  <si>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</si>
  <si>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</si>
  <si>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</si>
  <si>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</si>
  <si>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</si>
  <si>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</si>
  <si>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</si>
  <si>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</si>
  <si>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</si>
  <si>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</si>
  <si>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</si>
  <si>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</si>
  <si>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</si>
  <si>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</si>
  <si>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</si>
  <si>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</si>
  <si>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</si>
  <si>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</si>
  <si>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</si>
  <si>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</si>
  <si>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</si>
  <si>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</si>
  <si>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</si>
  <si>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</si>
  <si>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</si>
  <si>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</si>
  <si>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</si>
  <si>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</si>
  <si>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</si>
  <si>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</si>
  <si>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</si>
  <si>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</si>
  <si>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</si>
  <si>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</si>
  <si>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</si>
  <si>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</si>
  <si>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</si>
  <si>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</si>
  <si>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</si>
  <si>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</si>
  <si>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</si>
  <si>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</si>
  <si>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</si>
  <si>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</si>
  <si>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</si>
  <si>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</si>
  <si>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</si>
  <si>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</si>
  <si>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</si>
  <si>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</si>
  <si>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</si>
  <si>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</si>
  <si>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</si>
  <si>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</si>
  <si>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</si>
  <si>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</si>
  <si>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</si>
  <si>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</si>
  <si>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</si>
  <si>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</si>
  <si>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</si>
  <si>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</si>
  <si>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</si>
  <si>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</si>
  <si>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</si>
  <si>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</si>
  <si>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</si>
  <si>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</si>
  <si>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</si>
  <si>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</si>
  <si>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</si>
  <si>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</si>
  <si>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</si>
  <si>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</si>
  <si>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</si>
  <si>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</si>
  <si>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</si>
  <si>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</si>
  <si>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</si>
  <si>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</si>
  <si>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</si>
  <si>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</si>
  <si>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</si>
  <si>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</si>
  <si>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</si>
  <si>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</si>
  <si>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</si>
  <si>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</si>
  <si>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</si>
  <si>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</si>
  <si>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</si>
  <si>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</si>
  <si>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</si>
  <si>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</si>
  <si>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</si>
  <si>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</si>
  <si>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</si>
  <si>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</si>
  <si>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</si>
  <si>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</si>
  <si>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</si>
  <si>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</si>
  <si>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</si>
  <si>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</si>
  <si>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</si>
  <si>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</si>
  <si>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</si>
  <si>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</si>
  <si>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</si>
  <si>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</si>
  <si>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</si>
  <si>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</si>
  <si>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</si>
  <si>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</si>
  <si>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</si>
  <si>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</si>
  <si>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</si>
  <si>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</si>
  <si>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</si>
  <si>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</si>
  <si>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</si>
  <si>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</si>
  <si>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</si>
  <si>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</si>
  <si>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</si>
  <si>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</si>
  <si>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</si>
  <si>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</si>
  <si>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</si>
  <si>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</si>
  <si>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</si>
  <si>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</si>
  <si>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</si>
  <si>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</si>
  <si>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</si>
  <si>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</si>
  <si>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</si>
  <si>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</si>
  <si>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</si>
  <si>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</si>
  <si>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</si>
  <si>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</si>
  <si>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</si>
  <si>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</si>
  <si>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</si>
  <si>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</si>
  <si>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</si>
  <si>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</si>
  <si>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</si>
  <si>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</si>
  <si>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</si>
  <si>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</si>
  <si>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</si>
  <si>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</si>
  <si>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</si>
  <si>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</si>
  <si>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</si>
  <si>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</si>
  <si>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</si>
  <si>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</si>
  <si>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</si>
  <si>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</si>
  <si>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</si>
  <si>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</si>
  <si>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</si>
  <si>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</si>
  <si>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</si>
  <si>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</si>
  <si>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</si>
  <si>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</si>
  <si>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</si>
  <si>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</si>
  <si>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</si>
  <si>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</si>
  <si>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</si>
  <si>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</si>
  <si>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</si>
  <si>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</si>
  <si>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</si>
  <si>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</si>
  <si>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</si>
  <si>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</si>
  <si>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</si>
  <si>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</si>
  <si>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</si>
  <si>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</si>
  <si>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</si>
  <si>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</si>
  <si>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</si>
  <si>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</si>
  <si>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</si>
  <si>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</si>
  <si>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</si>
  <si>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</si>
  <si>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</si>
  <si>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</si>
  <si>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</si>
  <si>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</si>
  <si>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</si>
  <si>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</si>
  <si>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</si>
  <si>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</si>
  <si>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</si>
  <si>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</si>
  <si>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</si>
  <si>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</si>
  <si>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</si>
  <si>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</si>
  <si>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</si>
  <si>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</si>
  <si>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</si>
  <si>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</si>
  <si>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</si>
  <si>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</si>
  <si>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</si>
  <si>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</si>
  <si>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</si>
  <si>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</si>
  <si>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</si>
  <si>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</si>
  <si>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</si>
  <si>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</si>
  <si>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</si>
  <si>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</si>
  <si>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</si>
  <si>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</si>
  <si>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</si>
  <si>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</si>
  <si>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</si>
  <si>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</si>
  <si>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</si>
  <si>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</si>
  <si>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</si>
  <si>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</si>
  <si>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</si>
  <si>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</si>
  <si>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</si>
  <si>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</si>
  <si>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</si>
  <si>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</si>
  <si>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</si>
  <si>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</si>
  <si>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</si>
  <si>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</si>
  <si>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</si>
  <si>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</si>
  <si>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</si>
  <si>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</si>
  <si>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</si>
  <si>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</si>
  <si>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</si>
  <si>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</si>
  <si>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</si>
  <si>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</si>
  <si>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</si>
  <si>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</si>
  <si>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</si>
  <si>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</si>
  <si>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</si>
  <si>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</si>
  <si>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</si>
  <si>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</si>
  <si>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</si>
  <si>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</si>
  <si>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</si>
  <si>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</si>
  <si>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</si>
  <si>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</si>
  <si>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</si>
  <si>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</si>
  <si>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</si>
  <si>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</si>
  <si>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</si>
  <si>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</si>
  <si>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</si>
  <si>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</si>
  <si>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</si>
  <si>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</si>
  <si>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</si>
  <si>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</si>
  <si>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</si>
  <si>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</si>
  <si>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</si>
  <si>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</si>
  <si>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</si>
  <si>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</si>
  <si>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</si>
  <si>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</si>
  <si>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</si>
  <si>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</si>
  <si>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</si>
  <si>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</si>
  <si>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</si>
  <si>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</si>
  <si>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</si>
  <si>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</si>
  <si>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</si>
  <si>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</si>
  <si>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</si>
  <si>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</si>
  <si>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</si>
  <si>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</si>
  <si>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</si>
  <si>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</si>
  <si>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</si>
  <si>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</si>
  <si>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</si>
  <si>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</si>
  <si>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</si>
  <si>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</si>
  <si>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</si>
  <si>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</si>
  <si>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</si>
  <si>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</si>
  <si>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</si>
  <si>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</si>
  <si>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</si>
  <si>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</si>
  <si>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</si>
  <si>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</si>
  <si>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</si>
  <si>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</si>
  <si>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</si>
  <si>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</si>
  <si>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</si>
  <si>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</si>
  <si>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</si>
  <si>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</si>
  <si>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</si>
  <si>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</si>
  <si>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</si>
  <si>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</si>
  <si>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</si>
  <si>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</si>
  <si>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</si>
  <si>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</si>
  <si>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</si>
  <si>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</si>
  <si>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</si>
  <si>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</si>
  <si>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</si>
  <si>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</si>
  <si>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</si>
  <si>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</si>
  <si>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</si>
  <si>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</si>
  <si>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</si>
  <si>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</si>
  <si>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</si>
  <si>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</si>
  <si>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</si>
  <si>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</si>
  <si>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</si>
  <si>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</si>
  <si>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</si>
  <si>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</si>
  <si>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</si>
  <si>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</si>
  <si>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</si>
  <si>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</si>
  <si>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</si>
  <si>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</si>
  <si>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</si>
  <si>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</si>
  <si>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</si>
  <si>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</si>
  <si>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</si>
  <si>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</si>
  <si>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</si>
  <si>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</si>
  <si>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</si>
  <si>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</si>
  <si>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</si>
  <si>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</si>
  <si>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</si>
  <si>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</si>
  <si>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</si>
  <si>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</si>
  <si>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</si>
  <si>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</si>
  <si>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</si>
  <si>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</si>
  <si>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</si>
  <si>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</si>
  <si>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</si>
  <si>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</si>
  <si>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</si>
  <si>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</si>
  <si>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</si>
  <si>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</si>
  <si>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</si>
  <si>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</si>
  <si>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</si>
  <si>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</si>
  <si>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</si>
  <si>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</si>
  <si>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</si>
  <si>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</si>
  <si>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</si>
  <si>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</si>
  <si>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</si>
  <si>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</si>
  <si>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</si>
  <si>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</si>
  <si>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</si>
  <si>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</si>
  <si>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</si>
  <si>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</si>
  <si>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</si>
  <si>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</si>
  <si>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</si>
  <si>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</si>
  <si>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</si>
  <si>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</si>
  <si>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</si>
  <si>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</si>
  <si>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</si>
  <si>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</si>
  <si>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</si>
  <si>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</si>
  <si>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</si>
  <si>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</si>
  <si>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</si>
  <si>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</si>
  <si>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</si>
  <si>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</si>
  <si>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</si>
  <si>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</si>
  <si>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</si>
  <si>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</si>
  <si>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</si>
  <si>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</si>
  <si>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</si>
  <si>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</si>
  <si>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</si>
  <si>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</si>
  <si>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</si>
  <si>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</si>
  <si>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</si>
  <si>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</si>
  <si>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</si>
  <si>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</si>
  <si>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</si>
  <si>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</si>
  <si>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</si>
  <si>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</si>
  <si>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</si>
  <si>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</si>
  <si>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</si>
  <si>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</si>
  <si>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</si>
  <si>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</si>
  <si>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</si>
  <si>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</si>
  <si>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</si>
  <si>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</si>
  <si>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</si>
  <si>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</si>
  <si>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</si>
  <si>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</si>
  <si>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</si>
  <si>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</si>
  <si>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</si>
  <si>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</si>
  <si>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</si>
  <si>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</si>
  <si>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</si>
  <si>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</si>
  <si>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</si>
  <si>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</si>
  <si>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</si>
  <si>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</si>
  <si>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</si>
  <si>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</si>
  <si>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</si>
  <si>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</si>
  <si>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</si>
  <si>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</si>
  <si>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</si>
  <si>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</si>
  <si>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</si>
  <si>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</si>
  <si>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</si>
  <si>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</si>
  <si>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</si>
  <si>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</si>
  <si>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</si>
  <si>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</si>
  <si>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</si>
  <si>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</si>
  <si>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</si>
  <si>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</si>
  <si>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</si>
  <si>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</si>
  <si>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</si>
  <si>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</si>
  <si>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</si>
  <si>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</si>
  <si>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</si>
  <si>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</si>
  <si>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</si>
  <si>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</si>
  <si>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</si>
  <si>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</si>
  <si>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</si>
  <si>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</si>
  <si>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</si>
  <si>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</si>
  <si>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</si>
  <si>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</si>
  <si>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</si>
  <si>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</si>
  <si>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</si>
  <si>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</si>
  <si>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</si>
  <si>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</si>
  <si>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</si>
  <si>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</si>
  <si>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</si>
  <si>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</si>
  <si>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</si>
  <si>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</si>
  <si>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</si>
  <si>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</si>
  <si>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</si>
  <si>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</si>
  <si>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</si>
  <si>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</si>
  <si>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</si>
  <si>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</si>
  <si>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</si>
  <si>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</si>
  <si>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</si>
  <si>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</si>
  <si>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</si>
  <si>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</si>
  <si>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</si>
  <si>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</si>
  <si>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</si>
  <si>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</si>
  <si>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</si>
  <si>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</si>
  <si>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</si>
  <si>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</si>
  <si>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</si>
  <si>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</si>
  <si>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</si>
  <si>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</si>
  <si>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</si>
  <si>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</si>
  <si>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</si>
  <si>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</si>
  <si>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</si>
  <si>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</si>
  <si>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</si>
  <si>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</si>
  <si>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</si>
  <si>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</si>
  <si>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</si>
  <si>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</si>
  <si>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</si>
  <si>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</si>
  <si>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</si>
  <si>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</si>
  <si>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</si>
  <si>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</si>
  <si>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</si>
  <si>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</si>
  <si>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</si>
  <si>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</si>
  <si>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</si>
  <si>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</si>
  <si>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</si>
  <si>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</si>
  <si>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</si>
  <si>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</si>
  <si>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</si>
  <si>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</si>
  <si>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</si>
  <si>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</si>
  <si>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</si>
  <si>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</si>
  <si>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</si>
  <si>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</si>
  <si>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</si>
  <si>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</si>
  <si>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</si>
  <si>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</si>
  <si>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</si>
  <si>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</si>
  <si>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</si>
  <si>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</si>
  <si>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</si>
  <si>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</si>
  <si>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</si>
  <si>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</si>
  <si>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</si>
  <si>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</si>
  <si>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</si>
  <si>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</si>
  <si>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</si>
  <si>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</si>
  <si>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</si>
  <si>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</si>
  <si>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</si>
  <si>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</si>
  <si>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</si>
  <si>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</si>
  <si>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</si>
  <si>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</si>
  <si>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</si>
  <si>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</si>
  <si>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</si>
  <si>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</si>
  <si>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</si>
  <si>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</si>
  <si>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</si>
  <si>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</si>
  <si>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</si>
  <si>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</si>
  <si>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</si>
  <si>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</si>
  <si>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</si>
  <si>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</si>
  <si>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</si>
  <si>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</si>
  <si>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</si>
  <si>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</si>
  <si>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</si>
  <si>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</si>
  <si>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</si>
  <si>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</si>
  <si>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</si>
  <si>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</si>
  <si>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</si>
  <si>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</si>
  <si>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</si>
  <si>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</si>
  <si>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</si>
  <si>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</si>
  <si>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</si>
  <si>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</si>
  <si>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6200-6500</t>
  </si>
  <si>
    <t>Profit of Rs.33/-</t>
  </si>
  <si>
    <t>NIFTY 18650 PE 1 DEC</t>
  </si>
  <si>
    <t>JSWSTEEL DEC FUT</t>
  </si>
  <si>
    <t>755-762</t>
  </si>
  <si>
    <t>Part profit of Rs.360/-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</si>
  <si>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</si>
  <si>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</si>
  <si>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</si>
  <si>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</si>
  <si>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</si>
  <si>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</si>
  <si>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</si>
  <si>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</si>
  <si>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</si>
  <si>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</si>
  <si>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</si>
  <si>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</si>
  <si>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</si>
  <si>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</si>
  <si>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</si>
  <si>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</si>
  <si>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</si>
  <si>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</si>
  <si>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</si>
  <si>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</si>
  <si>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</si>
  <si>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</si>
  <si>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</si>
  <si>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</si>
  <si>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</si>
  <si>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</si>
  <si>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</si>
  <si>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</si>
  <si>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</si>
  <si>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</si>
  <si>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</si>
  <si>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</si>
  <si>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</si>
  <si>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</si>
  <si>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</si>
  <si>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</si>
  <si>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</si>
  <si>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</si>
  <si>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</si>
  <si>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</si>
  <si>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</si>
  <si>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</si>
  <si>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</si>
  <si>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</si>
  <si>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</si>
  <si>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</si>
  <si>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</si>
  <si>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</si>
  <si>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</si>
  <si>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</si>
  <si>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</si>
  <si>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</si>
  <si>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</si>
  <si>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</si>
  <si>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</si>
  <si>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</si>
  <si>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</si>
  <si>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</si>
  <si>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</si>
  <si>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</si>
  <si>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120-125</t>
  </si>
  <si>
    <t>Profit of Rs.12/-</t>
  </si>
  <si>
    <t>1680-1700</t>
  </si>
  <si>
    <t>Profit of Rs.18/-</t>
  </si>
  <si>
    <t>Profit of Rs.50/-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</si>
  <si>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</si>
  <si>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</si>
  <si>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</si>
  <si>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</si>
  <si>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</si>
  <si>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</si>
  <si>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</si>
  <si>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</si>
  <si>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</si>
  <si>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</si>
  <si>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</si>
  <si>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</si>
  <si>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</si>
  <si>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</si>
  <si>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</si>
  <si>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</si>
  <si>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</si>
  <si>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</si>
  <si>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</si>
  <si>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</si>
  <si>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</si>
  <si>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</si>
  <si>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</si>
  <si>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</si>
  <si>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</si>
  <si>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</si>
  <si>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</si>
  <si>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</si>
  <si>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</si>
  <si>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</si>
  <si>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</si>
  <si>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</si>
  <si>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</si>
  <si>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</si>
  <si>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</si>
  <si>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</si>
  <si>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</si>
  <si>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</si>
  <si>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</si>
  <si>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</si>
  <si>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</si>
  <si>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Profit of Rs.19/-</t>
  </si>
  <si>
    <t>Profit of Rs.48.5/-</t>
  </si>
  <si>
    <t>Profit of Rs.90/-</t>
  </si>
  <si>
    <t>ABB DEC FUT</t>
  </si>
  <si>
    <t>3080-3120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</si>
  <si>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</si>
  <si>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</si>
  <si>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</si>
  <si>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</si>
  <si>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</si>
  <si>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</si>
  <si>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</si>
  <si>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</si>
  <si>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</si>
  <si>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</si>
  <si>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</si>
  <si>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</si>
  <si>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</si>
  <si>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</si>
  <si>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</si>
  <si>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</si>
  <si>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</si>
  <si>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</si>
  <si>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</si>
  <si>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</si>
  <si>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700-720</t>
  </si>
  <si>
    <t>Loss of Rs.87.5/-</t>
  </si>
  <si>
    <t>Loss of Rs. 26/-</t>
  </si>
  <si>
    <t>Loss of Rs.9.5/-</t>
  </si>
  <si>
    <t>COLPAL 1600 CE DEC</t>
  </si>
  <si>
    <t>PIDILITIND 2600 CE DEC</t>
  </si>
  <si>
    <t>SBIN 610 CE DEC</t>
  </si>
  <si>
    <t>13-15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</si>
  <si>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</si>
  <si>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</si>
  <si>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</si>
  <si>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</si>
  <si>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</si>
  <si>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</si>
  <si>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</si>
  <si>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</si>
  <si>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Loss of Rs.9/-</t>
  </si>
  <si>
    <t>Profit of Rs.2.25/-</t>
  </si>
  <si>
    <t>Profit of Rs.4.5/-</t>
  </si>
  <si>
    <t>CIPLA DEC FUT</t>
  </si>
  <si>
    <t>1120-1130</t>
  </si>
  <si>
    <t>Profit of Rs.16.5/-</t>
  </si>
  <si>
    <t>930-950</t>
  </si>
  <si>
    <t>NIFTY 18000 PE 29 DEC</t>
  </si>
  <si>
    <t>120-150</t>
  </si>
  <si>
    <t>Part profit of Rs.26/-</t>
  </si>
  <si>
    <t>Loss of Rs.26.5/-</t>
  </si>
  <si>
    <t>Loss of Rs.21/-</t>
  </si>
  <si>
    <t>Loss of Rs.18.5/-</t>
  </si>
  <si>
    <t>1540-1590</t>
  </si>
  <si>
    <t>185-190</t>
  </si>
  <si>
    <t>Profit of Rs.3.5/-</t>
  </si>
  <si>
    <t>LUPIN DEC FUT</t>
  </si>
  <si>
    <t>780-790</t>
  </si>
  <si>
    <t>Profit of Rs.10/-</t>
  </si>
  <si>
    <t>Loss of Rs.20/-</t>
  </si>
  <si>
    <t>Profit of Rs.18.5/-</t>
  </si>
  <si>
    <t xml:space="preserve">NIFTY 18400 CE 29 DEC </t>
  </si>
  <si>
    <t>CIPLA 1130 DEC CE</t>
  </si>
  <si>
    <t>22-25</t>
  </si>
  <si>
    <t>BANKNIFTY 42500 PE 22 DEC</t>
  </si>
  <si>
    <t>160-180</t>
  </si>
  <si>
    <t>SOFCOM</t>
  </si>
  <si>
    <t>Loss of Rs.26/-</t>
  </si>
  <si>
    <t>Loss of Rs.355/-</t>
  </si>
  <si>
    <t>Loss of Rs.6.5/-</t>
  </si>
  <si>
    <t>Loss of Rs.49/-</t>
  </si>
  <si>
    <t>Loss of Rs.25/-</t>
  </si>
  <si>
    <t>Loss of Rs.65/-</t>
  </si>
  <si>
    <t>Profit of Rs.4/-</t>
  </si>
  <si>
    <t>Loss of Rs.14/-</t>
  </si>
  <si>
    <t xml:space="preserve">BANKNIFTY 42200 CE DEC </t>
  </si>
  <si>
    <t>350-400</t>
  </si>
  <si>
    <t>Loss of Rs.100/-</t>
  </si>
  <si>
    <t>184-190</t>
  </si>
  <si>
    <t>Loss of Rs.5/-</t>
  </si>
  <si>
    <t>125-150</t>
  </si>
  <si>
    <t>Loss of Rs.42/-</t>
  </si>
  <si>
    <t>Loss of Rs. 15/-</t>
  </si>
  <si>
    <t>1238-1241</t>
  </si>
  <si>
    <t>1280-1310</t>
  </si>
  <si>
    <t>GODHA</t>
  </si>
  <si>
    <t>Godha Cabcon Insulat Ltd</t>
  </si>
  <si>
    <t>APOLLOHOSP DEC 4800 CE</t>
  </si>
  <si>
    <t>Profit of Rs.45/-</t>
  </si>
  <si>
    <t xml:space="preserve">PIDILITIND </t>
  </si>
  <si>
    <t>2580-2630</t>
  </si>
  <si>
    <t>112-115</t>
  </si>
  <si>
    <t>Profit of Rs.3/-</t>
  </si>
  <si>
    <t>BHARTIARTL JAN FUT</t>
  </si>
  <si>
    <t>818-820</t>
  </si>
  <si>
    <t>835-845</t>
  </si>
  <si>
    <t>260-265</t>
  </si>
  <si>
    <t xml:space="preserve">CHAMBLFERT </t>
  </si>
  <si>
    <t>315-330</t>
  </si>
  <si>
    <t>TANGO COMMOSALES LLP</t>
  </si>
  <si>
    <t>ROJL</t>
  </si>
  <si>
    <t xml:space="preserve">CANBK </t>
  </si>
  <si>
    <t>335-345</t>
  </si>
  <si>
    <t>304-305</t>
  </si>
  <si>
    <t>315-325</t>
  </si>
  <si>
    <t>BANKNIFTY 42900 CE DEC</t>
  </si>
  <si>
    <t>290-380</t>
  </si>
  <si>
    <t>Part profit of Rs.235/-</t>
  </si>
  <si>
    <t>MAYOGA INVESTMENTS LIMITED</t>
  </si>
  <si>
    <t>BP EQUITIES PVT. LTD.</t>
  </si>
  <si>
    <t>TOPGAIN FINANCE PRIVATE LIMITED</t>
  </si>
  <si>
    <t>YACOOBALI AIYUB MOHAMMED</t>
  </si>
  <si>
    <t>ARIES</t>
  </si>
  <si>
    <t>Aries Agro Limited</t>
  </si>
  <si>
    <t>QE SECURITIES</t>
  </si>
  <si>
    <t>GRAVITON RESEARCH CAPITAL LLP</t>
  </si>
  <si>
    <t>XTX MARKETS LLP</t>
  </si>
  <si>
    <t>MANSI SHARES &amp; STOCK ADVISORS PVT LTD</t>
  </si>
  <si>
    <t>MADHU DEVI GODHA</t>
  </si>
  <si>
    <t>LT 2120 CE JAN</t>
  </si>
  <si>
    <t>60-70</t>
  </si>
  <si>
    <t xml:space="preserve"> HCLTECH JAN FUT</t>
  </si>
  <si>
    <t>1050-1070</t>
  </si>
  <si>
    <t>Profit of Rs.11.50/-</t>
  </si>
  <si>
    <t>HDFC 2680 CE JAN</t>
  </si>
  <si>
    <t>NIFTY 18100 CE DEC</t>
  </si>
  <si>
    <t>40-60</t>
  </si>
  <si>
    <t>Profit of Rs.20/-</t>
  </si>
  <si>
    <t>HINDUNILVR 2580 CE JAN</t>
  </si>
  <si>
    <t>53-55</t>
  </si>
  <si>
    <t>75-90</t>
  </si>
  <si>
    <t>NIRAJ RAJNIKANT SHAH</t>
  </si>
  <si>
    <t>MNIL</t>
  </si>
  <si>
    <t>NATURAL</t>
  </si>
  <si>
    <t>PREETI JAIN</t>
  </si>
  <si>
    <t>SAGAR PORTFOLIO SERVICES LIMITED</t>
  </si>
  <si>
    <t>TDSL</t>
  </si>
  <si>
    <t>SONIA MEHRA</t>
  </si>
  <si>
    <t>AAL</t>
  </si>
  <si>
    <t>Arihant Academy Limited</t>
  </si>
  <si>
    <t>NK SECURITIES RESEARCH PRIVATE LIMITED</t>
  </si>
  <si>
    <t>GLOBE</t>
  </si>
  <si>
    <t>Globe Textiles (I) Ltd.</t>
  </si>
  <si>
    <t>PARAMOUNT TRADING</t>
  </si>
  <si>
    <t>ZEEL SANJAY SONI</t>
  </si>
  <si>
    <t>PONNIERODE</t>
  </si>
  <si>
    <t>Ponni Sugars (Erode) Limi</t>
  </si>
  <si>
    <t>UMA</t>
  </si>
  <si>
    <t>Uma Converter Limited</t>
  </si>
  <si>
    <t>SMC GLOBAL SECURITIES LIMITED</t>
  </si>
  <si>
    <t>BHAVIK SURYAKANT PARIKH</t>
  </si>
  <si>
    <t>MORGAN STANLEY ASIA (SINGAPORE) PTE.</t>
  </si>
  <si>
    <t>NDTV</t>
  </si>
  <si>
    <t>New Delhi Television Limi</t>
  </si>
  <si>
    <t>7NR</t>
  </si>
  <si>
    <t>SAPAN ANIL SHAH</t>
  </si>
  <si>
    <t>AMBOAGRI</t>
  </si>
  <si>
    <t>SWARANDEEP SINGH</t>
  </si>
  <si>
    <t>ANUROOP</t>
  </si>
  <si>
    <t>SHIVAAY TRADING COMPANY</t>
  </si>
  <si>
    <t>ASPIRA</t>
  </si>
  <si>
    <t>VIVEK DINESH MANGE</t>
  </si>
  <si>
    <t>SUSHEELA UNNIKRISHNAN</t>
  </si>
  <si>
    <t>JAY ARVIND BHANUSHALI</t>
  </si>
  <si>
    <t>FRSHTRP*</t>
  </si>
  <si>
    <t>ALLA PRANITHA</t>
  </si>
  <si>
    <t>FRESHTROP FRUITS LIMITED</t>
  </si>
  <si>
    <t>GARGI</t>
  </si>
  <si>
    <t>VIVEK KUMAR BHAUKA</t>
  </si>
  <si>
    <t>CHIRAG L GANDHI</t>
  </si>
  <si>
    <t>MEGHANI SURESHBHAI MOHANBHAI</t>
  </si>
  <si>
    <t>EVERMORE SHARE BROKING PRIVATE LIMITED</t>
  </si>
  <si>
    <t>GANGA RAM RAJPUT</t>
  </si>
  <si>
    <t>GREENCREST</t>
  </si>
  <si>
    <t>ARVIND MATHUR</t>
  </si>
  <si>
    <t>GUJINJEC</t>
  </si>
  <si>
    <t>JANUSCORP</t>
  </si>
  <si>
    <t>VIRALKUMAR RASIKBHAI PATEL</t>
  </si>
  <si>
    <t>MILEFUR</t>
  </si>
  <si>
    <t>BP COMTRADE PRIVATE LIMITED</t>
  </si>
  <si>
    <t>VARUN VERMA</t>
  </si>
  <si>
    <t>SWETSAM STOCK HOLDING PRIVATE LIMITED</t>
  </si>
  <si>
    <t>NIRALEE NIMISH CHOKSI</t>
  </si>
  <si>
    <t>KINCHIT SUNILKUMAR MEHTA HUF</t>
  </si>
  <si>
    <t>KAPASHI COMMERCIAL LTD</t>
  </si>
  <si>
    <t>NAVEEN GUPTA</t>
  </si>
  <si>
    <t>VIVEK KANDA</t>
  </si>
  <si>
    <t>PRATEEKDHUPER</t>
  </si>
  <si>
    <t>DIVYA DIGAMBAR SONGHARE</t>
  </si>
  <si>
    <t>KIMI KRUNAL SHAH</t>
  </si>
  <si>
    <t>RAJESHKUMAR BHIKHALAL SHAH</t>
  </si>
  <si>
    <t>RIDDHIBEN RAJESHKUMAR SHAH</t>
  </si>
  <si>
    <t>GUNIBENBHIKHALALSHAH</t>
  </si>
  <si>
    <t>INVESTINO VENTURE LLP .</t>
  </si>
  <si>
    <t>MUKTA</t>
  </si>
  <si>
    <t>NARMADA FINTRADE LTD.</t>
  </si>
  <si>
    <t>GAJMUKH TRADING PRIVATE LIMITED</t>
  </si>
  <si>
    <t>JYOTI SINGH</t>
  </si>
  <si>
    <t>PHYTO</t>
  </si>
  <si>
    <t>ZIBI JOSE</t>
  </si>
  <si>
    <t>BHAVISHYA ECOMMERCE PRIVATE LIMITED</t>
  </si>
  <si>
    <t>ZENAB AIYUB YACOOBALI</t>
  </si>
  <si>
    <t>SHASHIJIT</t>
  </si>
  <si>
    <t>AJIT DEEPCHAND JAIN</t>
  </si>
  <si>
    <t>AMRISH KIRTILAL SHAH</t>
  </si>
  <si>
    <t>SINTEX</t>
  </si>
  <si>
    <t>RAJ DEVANGBHAI PATEL</t>
  </si>
  <si>
    <t>KISHORE MEHTA</t>
  </si>
  <si>
    <t>STURDY</t>
  </si>
  <si>
    <t>SUCROSA</t>
  </si>
  <si>
    <t>SHUBHAM FINANCIAL SERVICES</t>
  </si>
  <si>
    <t>SYMBIOX</t>
  </si>
  <si>
    <t>STARROSE DEALER PRIVATE LIMITED</t>
  </si>
  <si>
    <t>B.W.TRADERS</t>
  </si>
  <si>
    <t>GURNAM ARORA</t>
  </si>
  <si>
    <t>SATNAM ARORA</t>
  </si>
  <si>
    <t>BONANZA COMMODITY BROKERS PRIVATE LIMITED</t>
  </si>
  <si>
    <t>MANSI SHARE &amp; STOCK ADVISORS PRIVATE LIMITED</t>
  </si>
  <si>
    <t>ARHAM SHARE PRIVATE LIMITED</t>
  </si>
  <si>
    <t>CHETAN RASIKLAL SHAH</t>
  </si>
  <si>
    <t>NK SECURITIES RESEARCH PVT. LTD.</t>
  </si>
  <si>
    <t>TRANSPACT</t>
  </si>
  <si>
    <t>JIGNABEN ALPESHBHAI SHAH</t>
  </si>
  <si>
    <t>KAMAL KUMAR JALAN SEC. PVT. LTD</t>
  </si>
  <si>
    <t>PATEL MEGHABEN</t>
  </si>
  <si>
    <t>YELLOWSTONE VENTURES LLP</t>
  </si>
  <si>
    <t>VADILENT</t>
  </si>
  <si>
    <t>SPS MULTI-COMMODITY LLP</t>
  </si>
  <si>
    <t>SPS FINQUEST PRIVATE LIMITED</t>
  </si>
  <si>
    <t>VEERHEALTH</t>
  </si>
  <si>
    <t>KVT ENTERPRISE</t>
  </si>
  <si>
    <t>SHAH JIGNA KANAYALAL</t>
  </si>
  <si>
    <t>WORL</t>
  </si>
  <si>
    <t>CAPGENIUS ADVISORY PRIVATE LIMITED</t>
  </si>
  <si>
    <t>BP EQUITIES PRIVATE LIMITED</t>
  </si>
  <si>
    <t>ARTNIRMAN</t>
  </si>
  <si>
    <t>Art Nirman Limited</t>
  </si>
  <si>
    <t>L7 HITECH PRIVATE LIMITED</t>
  </si>
  <si>
    <t>BTML</t>
  </si>
  <si>
    <t>Bodhi Tree Multimedia Ltd</t>
  </si>
  <si>
    <t>COMPANY SHIVAAY TRADING</t>
  </si>
  <si>
    <t>ELIN</t>
  </si>
  <si>
    <t>Elin Electronics Limited</t>
  </si>
  <si>
    <t>MARWADI CHANDARANA INTERMEDIARIES BROKERS PRIVATE LIMITED</t>
  </si>
  <si>
    <t>TEJAS TRADEFIN LLP</t>
  </si>
  <si>
    <t>KSHITIJPOL</t>
  </si>
  <si>
    <t>Kshitij Polyline Limited</t>
  </si>
  <si>
    <t>SHAIBAL GHOSH</t>
  </si>
  <si>
    <t>MOLDTECH</t>
  </si>
  <si>
    <t>Mold-Tek Technologies Ltd</t>
  </si>
  <si>
    <t>MOXSH</t>
  </si>
  <si>
    <t>Moxsh Overseas Educon Ltd</t>
  </si>
  <si>
    <t>RRPR HOLDING PRIVATE LIMITED</t>
  </si>
  <si>
    <t>PRITIKA</t>
  </si>
  <si>
    <t>Pritika Eng Compo Ltd</t>
  </si>
  <si>
    <t>SCAPDVR</t>
  </si>
  <si>
    <t>Stampede Capital Limited</t>
  </si>
  <si>
    <t>SOUTHBANK</t>
  </si>
  <si>
    <t>South Indian Bank Ltd.</t>
  </si>
  <si>
    <t>HI GROWTH CORPORATE SERVICES PVT LTD</t>
  </si>
  <si>
    <t>SPIC</t>
  </si>
  <si>
    <t>Southern Petro Ind Corp</t>
  </si>
  <si>
    <t>SUULD</t>
  </si>
  <si>
    <t>Suumaya Industries Ltd</t>
  </si>
  <si>
    <t>COLLATE DEALERS PRIVATE LIMITED</t>
  </si>
  <si>
    <t>SHAKKARBHAI DESAI AMRATBHAI</t>
  </si>
  <si>
    <t>COPTHALL MAURITIUS INVESTMENT LIMITED NON ODI ACCOUNT</t>
  </si>
  <si>
    <t>SOCIETE GENERALE</t>
  </si>
  <si>
    <t>LIBAS</t>
  </si>
  <si>
    <t>Libas Consu Products Ltd</t>
  </si>
  <si>
    <t>TEAM INDIA MANAGERS LTD</t>
  </si>
  <si>
    <t>PRANNOY  ROY</t>
  </si>
  <si>
    <t>RADHIKA  ROY</t>
  </si>
  <si>
    <t>RAMASTEEL</t>
  </si>
  <si>
    <t>Rama Steel Tubes Limited</t>
  </si>
  <si>
    <t>PARIKH BHARATBHAI SURESH HUF</t>
  </si>
  <si>
    <t>UMESHWAR SECURITIES PRIVATE LIMITED</t>
  </si>
  <si>
    <t>Profit of Rs.24/-</t>
  </si>
  <si>
    <t>Profit of Rs.20.50/-</t>
  </si>
  <si>
    <t>BATAINDIA 1660 CE JAN</t>
  </si>
  <si>
    <t>ICICIBANK JAN FUT</t>
  </si>
  <si>
    <t>907-909</t>
  </si>
  <si>
    <t>935-945</t>
  </si>
  <si>
    <t>LT 2140 CE JAN</t>
  </si>
  <si>
    <t>41-43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</si>
</sst>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 applyNumberFormat="0" applyFill="0" applyBorder="0" applyAlignment="0" applyProtection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5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7" fillId="12" borderId="20" xfId="0" applyNumberFormat="1" applyFont="1" applyFill="1" applyBorder="1" applyAlignment="1">
      <alignment horizontal="center" vertical="center"/>
    </xf>
    <xf numFmtId="0" fontId="37" fillId="12" borderId="20" xfId="0" applyFont="1" applyFill="1" applyBorder="1"/>
    <xf numFmtId="0" fontId="37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7" fillId="21" borderId="20" xfId="0" applyFont="1" applyFill="1" applyBorder="1"/>
    <xf numFmtId="0" fontId="37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6" fontId="32" fillId="11" borderId="20" xfId="0" applyNumberFormat="1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Alignment="1">
      <alignment horizontal="center" vertical="center"/>
    </xf>
    <xf numFmtId="0" fontId="32" fillId="12" borderId="0" xfId="0" applyFont="1" applyFill="1"/>
    <xf numFmtId="43" fontId="31" fillId="12" borderId="0" xfId="0" applyNumberFormat="1" applyFont="1" applyFill="1" applyAlignment="1">
      <alignment horizontal="center" vertical="top"/>
    </xf>
    <xf numFmtId="0" fontId="31" fillId="12" borderId="0" xfId="0" applyFont="1" applyFill="1" applyAlignment="1">
      <alignment horizontal="center" vertical="top"/>
    </xf>
    <xf numFmtId="0" fontId="32" fillId="14" borderId="0" xfId="0" applyFont="1" applyFill="1" applyAlignment="1">
      <alignment horizontal="center" vertical="center"/>
    </xf>
    <xf numFmtId="2" fontId="32" fillId="14" borderId="0" xfId="0" applyNumberFormat="1" applyFont="1" applyFill="1" applyAlignment="1">
      <alignment horizontal="center" vertical="center"/>
    </xf>
    <xf numFmtId="10" fontId="32" fillId="14" borderId="0" xfId="0" applyNumberFormat="1" applyFont="1" applyFill="1" applyAlignment="1">
      <alignment horizontal="center" vertical="center" wrapText="1"/>
    </xf>
    <xf numFmtId="16" fontId="32" fillId="14" borderId="0" xfId="0" applyNumberFormat="1" applyFont="1" applyFill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16" fontId="32" fillId="1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22" sqref="F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18206.849999999999</v>
      </c>
      <c r="F11" s="32">
        <v>18251.066666666666</v>
      </c>
      <c r="G11" s="33">
        <v>18128.133333333331</v>
      </c>
      <c r="H11" s="33">
        <v>18049.416666666664</v>
      </c>
      <c r="I11" s="33">
        <v>17926.48333333333</v>
      </c>
      <c r="J11" s="33">
        <v>18329.783333333333</v>
      </c>
      <c r="K11" s="33">
        <v>18452.716666666667</v>
      </c>
      <c r="L11" s="33">
        <v>18531.433333333334</v>
      </c>
      <c r="M11" s="34">
        <v>18374</v>
      </c>
      <c r="N11" s="34">
        <v>18172.349999999999</v>
      </c>
      <c r="O11" s="35">
        <v>11657250</v>
      </c>
      <c r="P11" s="36">
        <v>1.5466432049618022E-2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43165.9</v>
      </c>
      <c r="F12" s="37">
        <v>43258.01666666667</v>
      </c>
      <c r="G12" s="38">
        <v>42909.883333333339</v>
      </c>
      <c r="H12" s="38">
        <v>42653.866666666669</v>
      </c>
      <c r="I12" s="38">
        <v>42305.733333333337</v>
      </c>
      <c r="J12" s="38">
        <v>43514.03333333334</v>
      </c>
      <c r="K12" s="38">
        <v>43862.166666666672</v>
      </c>
      <c r="L12" s="38">
        <v>44118.183333333342</v>
      </c>
      <c r="M12" s="28">
        <v>43606.15</v>
      </c>
      <c r="N12" s="28">
        <v>43002</v>
      </c>
      <c r="O12" s="39">
        <v>2344200</v>
      </c>
      <c r="P12" s="40">
        <v>-7.3678861788617888E-3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44957</v>
      </c>
      <c r="E13" s="37">
        <v>19068</v>
      </c>
      <c r="F13" s="37">
        <v>19109.45</v>
      </c>
      <c r="G13" s="38">
        <v>18976.25</v>
      </c>
      <c r="H13" s="38">
        <v>18884.5</v>
      </c>
      <c r="I13" s="38">
        <v>18751.3</v>
      </c>
      <c r="J13" s="38">
        <v>19201.2</v>
      </c>
      <c r="K13" s="38">
        <v>19334.400000000005</v>
      </c>
      <c r="L13" s="38">
        <v>19426.150000000001</v>
      </c>
      <c r="M13" s="28">
        <v>19242.650000000001</v>
      </c>
      <c r="N13" s="28">
        <v>19017.7</v>
      </c>
      <c r="O13" s="39">
        <v>12680</v>
      </c>
      <c r="P13" s="40">
        <v>-1.5527950310559006E-2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44957</v>
      </c>
      <c r="E14" s="37">
        <v>7230.05</v>
      </c>
      <c r="F14" s="37">
        <v>7216.6833333333334</v>
      </c>
      <c r="G14" s="38">
        <v>7203.3166666666666</v>
      </c>
      <c r="H14" s="38">
        <v>7176.583333333333</v>
      </c>
      <c r="I14" s="38">
        <v>7163.2166666666662</v>
      </c>
      <c r="J14" s="38">
        <v>7243.416666666667</v>
      </c>
      <c r="K14" s="38">
        <v>7256.7833333333338</v>
      </c>
      <c r="L14" s="38">
        <v>7283.5166666666673</v>
      </c>
      <c r="M14" s="28">
        <v>7230.05</v>
      </c>
      <c r="N14" s="28">
        <v>7189.95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609.79999999999995</v>
      </c>
      <c r="F15" s="37">
        <v>611.86666666666667</v>
      </c>
      <c r="G15" s="38">
        <v>605.93333333333339</v>
      </c>
      <c r="H15" s="38">
        <v>602.06666666666672</v>
      </c>
      <c r="I15" s="38">
        <v>596.13333333333344</v>
      </c>
      <c r="J15" s="38">
        <v>615.73333333333335</v>
      </c>
      <c r="K15" s="38">
        <v>621.66666666666652</v>
      </c>
      <c r="L15" s="38">
        <v>625.5333333333333</v>
      </c>
      <c r="M15" s="28">
        <v>617.79999999999995</v>
      </c>
      <c r="N15" s="28">
        <v>608</v>
      </c>
      <c r="O15" s="39">
        <v>3088050</v>
      </c>
      <c r="P15" s="40">
        <v>8.2644628099173552E-4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44951</v>
      </c>
      <c r="E16" s="37">
        <v>2701.9</v>
      </c>
      <c r="F16" s="37">
        <v>2714.7833333333333</v>
      </c>
      <c r="G16" s="38">
        <v>2682.5666666666666</v>
      </c>
      <c r="H16" s="38">
        <v>2663.2333333333331</v>
      </c>
      <c r="I16" s="38">
        <v>2631.0166666666664</v>
      </c>
      <c r="J16" s="38">
        <v>2734.1166666666668</v>
      </c>
      <c r="K16" s="38">
        <v>2766.333333333333</v>
      </c>
      <c r="L16" s="38">
        <v>2785.666666666667</v>
      </c>
      <c r="M16" s="28">
        <v>2747</v>
      </c>
      <c r="N16" s="28">
        <v>2695.45</v>
      </c>
      <c r="O16" s="39">
        <v>1850000</v>
      </c>
      <c r="P16" s="40">
        <v>3.2510115808567046E-2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44951</v>
      </c>
      <c r="E17" s="37">
        <v>21518.65</v>
      </c>
      <c r="F17" s="37">
        <v>21669.899999999998</v>
      </c>
      <c r="G17" s="38">
        <v>21296.749999999996</v>
      </c>
      <c r="H17" s="38">
        <v>21074.85</v>
      </c>
      <c r="I17" s="38">
        <v>20701.699999999997</v>
      </c>
      <c r="J17" s="38">
        <v>21891.799999999996</v>
      </c>
      <c r="K17" s="38">
        <v>22264.949999999997</v>
      </c>
      <c r="L17" s="38">
        <v>22486.849999999995</v>
      </c>
      <c r="M17" s="28">
        <v>22043.05</v>
      </c>
      <c r="N17" s="28">
        <v>21448</v>
      </c>
      <c r="O17" s="39">
        <v>43560</v>
      </c>
      <c r="P17" s="40">
        <v>5.115830115830116E-2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44951</v>
      </c>
      <c r="E18" s="37">
        <v>151.30000000000001</v>
      </c>
      <c r="F18" s="37">
        <v>151.35</v>
      </c>
      <c r="G18" s="38">
        <v>150.19999999999999</v>
      </c>
      <c r="H18" s="38">
        <v>149.1</v>
      </c>
      <c r="I18" s="38">
        <v>147.94999999999999</v>
      </c>
      <c r="J18" s="38">
        <v>152.44999999999999</v>
      </c>
      <c r="K18" s="38">
        <v>153.60000000000002</v>
      </c>
      <c r="L18" s="38">
        <v>154.69999999999999</v>
      </c>
      <c r="M18" s="28">
        <v>152.5</v>
      </c>
      <c r="N18" s="28">
        <v>150.25</v>
      </c>
      <c r="O18" s="39">
        <v>34300800</v>
      </c>
      <c r="P18" s="40">
        <v>2.7499191200258816E-2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289.39999999999998</v>
      </c>
      <c r="F19" s="37">
        <v>290.48333333333329</v>
      </c>
      <c r="G19" s="38">
        <v>287.51666666666659</v>
      </c>
      <c r="H19" s="38">
        <v>285.63333333333333</v>
      </c>
      <c r="I19" s="38">
        <v>282.66666666666663</v>
      </c>
      <c r="J19" s="38">
        <v>292.36666666666656</v>
      </c>
      <c r="K19" s="38">
        <v>295.33333333333326</v>
      </c>
      <c r="L19" s="38">
        <v>297.21666666666653</v>
      </c>
      <c r="M19" s="28">
        <v>293.45</v>
      </c>
      <c r="N19" s="28">
        <v>288.60000000000002</v>
      </c>
      <c r="O19" s="39">
        <v>11588200</v>
      </c>
      <c r="P19" s="40">
        <v>9.2844202898550721E-3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2457.9499999999998</v>
      </c>
      <c r="F20" s="37">
        <v>2465.0833333333335</v>
      </c>
      <c r="G20" s="38">
        <v>2445.166666666667</v>
      </c>
      <c r="H20" s="38">
        <v>2432.3833333333337</v>
      </c>
      <c r="I20" s="38">
        <v>2412.4666666666672</v>
      </c>
      <c r="J20" s="38">
        <v>2477.8666666666668</v>
      </c>
      <c r="K20" s="38">
        <v>2497.7833333333338</v>
      </c>
      <c r="L20" s="38">
        <v>2510.5666666666666</v>
      </c>
      <c r="M20" s="28">
        <v>2485</v>
      </c>
      <c r="N20" s="28">
        <v>2452.3000000000002</v>
      </c>
      <c r="O20" s="39">
        <v>2527250</v>
      </c>
      <c r="P20" s="40">
        <v>6.2711526975910807E-3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3864.5</v>
      </c>
      <c r="F21" s="37">
        <v>3872.7999999999997</v>
      </c>
      <c r="G21" s="38">
        <v>3831.6499999999996</v>
      </c>
      <c r="H21" s="38">
        <v>3798.7999999999997</v>
      </c>
      <c r="I21" s="38">
        <v>3757.6499999999996</v>
      </c>
      <c r="J21" s="38">
        <v>3905.6499999999996</v>
      </c>
      <c r="K21" s="38">
        <v>3946.8</v>
      </c>
      <c r="L21" s="38">
        <v>3979.6499999999996</v>
      </c>
      <c r="M21" s="28">
        <v>3913.95</v>
      </c>
      <c r="N21" s="28">
        <v>3839.95</v>
      </c>
      <c r="O21" s="39">
        <v>12978500</v>
      </c>
      <c r="P21" s="40">
        <v>1.3888353072798118E-3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823.65</v>
      </c>
      <c r="F22" s="37">
        <v>825.58333333333337</v>
      </c>
      <c r="G22" s="38">
        <v>818.81666666666672</v>
      </c>
      <c r="H22" s="38">
        <v>813.98333333333335</v>
      </c>
      <c r="I22" s="38">
        <v>807.2166666666667</v>
      </c>
      <c r="J22" s="38">
        <v>830.41666666666674</v>
      </c>
      <c r="K22" s="38">
        <v>837.18333333333339</v>
      </c>
      <c r="L22" s="38">
        <v>842.01666666666677</v>
      </c>
      <c r="M22" s="28">
        <v>832.35</v>
      </c>
      <c r="N22" s="28">
        <v>820.75</v>
      </c>
      <c r="O22" s="39">
        <v>63693750</v>
      </c>
      <c r="P22" s="40">
        <v>1.0018859028760019E-3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3010.35</v>
      </c>
      <c r="F23" s="37">
        <v>3005.6666666666665</v>
      </c>
      <c r="G23" s="38">
        <v>2991.4833333333331</v>
      </c>
      <c r="H23" s="38">
        <v>2972.6166666666668</v>
      </c>
      <c r="I23" s="38">
        <v>2958.4333333333334</v>
      </c>
      <c r="J23" s="38">
        <v>3024.5333333333328</v>
      </c>
      <c r="K23" s="38">
        <v>3038.7166666666662</v>
      </c>
      <c r="L23" s="38">
        <v>3057.5833333333326</v>
      </c>
      <c r="M23" s="28">
        <v>3019.85</v>
      </c>
      <c r="N23" s="28">
        <v>2986.8</v>
      </c>
      <c r="O23" s="39">
        <v>306600</v>
      </c>
      <c r="P23" s="40">
        <v>7.805907172995781E-2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527.79999999999995</v>
      </c>
      <c r="F24" s="37">
        <v>529.06666666666661</v>
      </c>
      <c r="G24" s="38">
        <v>523.63333333333321</v>
      </c>
      <c r="H24" s="38">
        <v>519.46666666666658</v>
      </c>
      <c r="I24" s="38">
        <v>514.03333333333319</v>
      </c>
      <c r="J24" s="38">
        <v>533.23333333333323</v>
      </c>
      <c r="K24" s="38">
        <v>538.66666666666663</v>
      </c>
      <c r="L24" s="38">
        <v>542.83333333333326</v>
      </c>
      <c r="M24" s="28">
        <v>534.5</v>
      </c>
      <c r="N24" s="28">
        <v>524.9</v>
      </c>
      <c r="O24" s="39">
        <v>82675800</v>
      </c>
      <c r="P24" s="40">
        <v>3.495663192851369E-3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4508.6499999999996</v>
      </c>
      <c r="F25" s="37">
        <v>4539.1499999999996</v>
      </c>
      <c r="G25" s="38">
        <v>4471.5999999999995</v>
      </c>
      <c r="H25" s="38">
        <v>4434.55</v>
      </c>
      <c r="I25" s="38">
        <v>4367</v>
      </c>
      <c r="J25" s="38">
        <v>4576.1999999999989</v>
      </c>
      <c r="K25" s="38">
        <v>4643.7499999999982</v>
      </c>
      <c r="L25" s="38">
        <v>4680.7999999999984</v>
      </c>
      <c r="M25" s="28">
        <v>4606.7</v>
      </c>
      <c r="N25" s="28">
        <v>4502.1000000000004</v>
      </c>
      <c r="O25" s="39">
        <v>1571875</v>
      </c>
      <c r="P25" s="40">
        <v>6.297548605240913E-2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326.5</v>
      </c>
      <c r="F26" s="37">
        <v>327.56666666666666</v>
      </c>
      <c r="G26" s="38">
        <v>324.68333333333334</v>
      </c>
      <c r="H26" s="38">
        <v>322.86666666666667</v>
      </c>
      <c r="I26" s="38">
        <v>319.98333333333335</v>
      </c>
      <c r="J26" s="38">
        <v>329.38333333333333</v>
      </c>
      <c r="K26" s="38">
        <v>332.26666666666665</v>
      </c>
      <c r="L26" s="38">
        <v>334.08333333333331</v>
      </c>
      <c r="M26" s="28">
        <v>330.45</v>
      </c>
      <c r="N26" s="28">
        <v>325.75</v>
      </c>
      <c r="O26" s="39">
        <v>13265000</v>
      </c>
      <c r="P26" s="40">
        <v>1.8817204301075269E-2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144.35</v>
      </c>
      <c r="F27" s="37">
        <v>144.70000000000002</v>
      </c>
      <c r="G27" s="38">
        <v>143.55000000000004</v>
      </c>
      <c r="H27" s="38">
        <v>142.75000000000003</v>
      </c>
      <c r="I27" s="38">
        <v>141.60000000000005</v>
      </c>
      <c r="J27" s="38">
        <v>145.50000000000003</v>
      </c>
      <c r="K27" s="38">
        <v>146.65</v>
      </c>
      <c r="L27" s="38">
        <v>147.45000000000002</v>
      </c>
      <c r="M27" s="28">
        <v>145.85</v>
      </c>
      <c r="N27" s="28">
        <v>143.9</v>
      </c>
      <c r="O27" s="39">
        <v>65070000</v>
      </c>
      <c r="P27" s="40">
        <v>1.2999143768973301E-2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3102.1</v>
      </c>
      <c r="F28" s="37">
        <v>3113.25</v>
      </c>
      <c r="G28" s="38">
        <v>3082.85</v>
      </c>
      <c r="H28" s="38">
        <v>3063.6</v>
      </c>
      <c r="I28" s="38">
        <v>3033.2</v>
      </c>
      <c r="J28" s="38">
        <v>3132.5</v>
      </c>
      <c r="K28" s="38">
        <v>3162.8999999999996</v>
      </c>
      <c r="L28" s="38">
        <v>3182.15</v>
      </c>
      <c r="M28" s="28">
        <v>3143.65</v>
      </c>
      <c r="N28" s="28">
        <v>3094</v>
      </c>
      <c r="O28" s="39">
        <v>5233400</v>
      </c>
      <c r="P28" s="40">
        <v>1.1167787309683902E-2</v>
      </c>
    </row>
    <row r="29" spans="1:16" ht="12.75" customHeight="1">
      <c r="A29" s="28">
        <v>19</v>
      </c>
      <c r="B29" s="29" t="s">
        <v>44</v>
      </c>
      <c r="C29" s="30" t="s">
        <v>300</v>
      </c>
      <c r="D29" s="31">
        <v>44951</v>
      </c>
      <c r="E29" s="37">
        <v>1971</v>
      </c>
      <c r="F29" s="37">
        <v>1964.5</v>
      </c>
      <c r="G29" s="38">
        <v>1923.05</v>
      </c>
      <c r="H29" s="38">
        <v>1875.1</v>
      </c>
      <c r="I29" s="38">
        <v>1833.6499999999999</v>
      </c>
      <c r="J29" s="38">
        <v>2012.45</v>
      </c>
      <c r="K29" s="38">
        <v>2053.8999999999996</v>
      </c>
      <c r="L29" s="38">
        <v>2101.8500000000004</v>
      </c>
      <c r="M29" s="28">
        <v>2005.95</v>
      </c>
      <c r="N29" s="28">
        <v>1916.55</v>
      </c>
      <c r="O29" s="39">
        <v>1389850</v>
      </c>
      <c r="P29" s="40">
        <v>-1.7877963466770307E-2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44951</v>
      </c>
      <c r="E30" s="37">
        <v>8256.6</v>
      </c>
      <c r="F30" s="37">
        <v>8278.6666666666661</v>
      </c>
      <c r="G30" s="38">
        <v>8172.8333333333321</v>
      </c>
      <c r="H30" s="38">
        <v>8089.0666666666657</v>
      </c>
      <c r="I30" s="38">
        <v>7983.2333333333318</v>
      </c>
      <c r="J30" s="38">
        <v>8362.4333333333325</v>
      </c>
      <c r="K30" s="38">
        <v>8468.2666666666646</v>
      </c>
      <c r="L30" s="38">
        <v>8552.0333333333328</v>
      </c>
      <c r="M30" s="28">
        <v>8384.5</v>
      </c>
      <c r="N30" s="28">
        <v>8194.9</v>
      </c>
      <c r="O30" s="39">
        <v>91575</v>
      </c>
      <c r="P30" s="40">
        <v>1.2437810945273632E-2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648.6</v>
      </c>
      <c r="F31" s="37">
        <v>653.43333333333328</v>
      </c>
      <c r="G31" s="38">
        <v>639.86666666666656</v>
      </c>
      <c r="H31" s="38">
        <v>631.13333333333333</v>
      </c>
      <c r="I31" s="38">
        <v>617.56666666666661</v>
      </c>
      <c r="J31" s="38">
        <v>662.16666666666652</v>
      </c>
      <c r="K31" s="38">
        <v>675.73333333333335</v>
      </c>
      <c r="L31" s="38">
        <v>684.46666666666647</v>
      </c>
      <c r="M31" s="28">
        <v>667</v>
      </c>
      <c r="N31" s="28">
        <v>644.70000000000005</v>
      </c>
      <c r="O31" s="39">
        <v>7816000</v>
      </c>
      <c r="P31" s="40">
        <v>5.9652928416485902E-2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440.45</v>
      </c>
      <c r="F32" s="37">
        <v>440.7</v>
      </c>
      <c r="G32" s="38">
        <v>437.75</v>
      </c>
      <c r="H32" s="38">
        <v>435.05</v>
      </c>
      <c r="I32" s="38">
        <v>432.1</v>
      </c>
      <c r="J32" s="38">
        <v>443.4</v>
      </c>
      <c r="K32" s="38">
        <v>446.34999999999991</v>
      </c>
      <c r="L32" s="38">
        <v>449.04999999999995</v>
      </c>
      <c r="M32" s="28">
        <v>443.65</v>
      </c>
      <c r="N32" s="28">
        <v>438</v>
      </c>
      <c r="O32" s="39">
        <v>14613000</v>
      </c>
      <c r="P32" s="40">
        <v>1.3595061385863911E-2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939.65</v>
      </c>
      <c r="F33" s="37">
        <v>941.68333333333328</v>
      </c>
      <c r="G33" s="38">
        <v>934.06666666666661</v>
      </c>
      <c r="H33" s="38">
        <v>928.48333333333335</v>
      </c>
      <c r="I33" s="38">
        <v>920.86666666666667</v>
      </c>
      <c r="J33" s="38">
        <v>947.26666666666654</v>
      </c>
      <c r="K33" s="38">
        <v>954.8833333333331</v>
      </c>
      <c r="L33" s="38">
        <v>960.46666666666647</v>
      </c>
      <c r="M33" s="28">
        <v>949.3</v>
      </c>
      <c r="N33" s="28">
        <v>936.1</v>
      </c>
      <c r="O33" s="39">
        <v>41854800</v>
      </c>
      <c r="P33" s="40">
        <v>4.3191569005730079E-3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3626.8</v>
      </c>
      <c r="F34" s="37">
        <v>3624.6333333333332</v>
      </c>
      <c r="G34" s="38">
        <v>3592.1666666666665</v>
      </c>
      <c r="H34" s="38">
        <v>3557.5333333333333</v>
      </c>
      <c r="I34" s="38">
        <v>3525.0666666666666</v>
      </c>
      <c r="J34" s="38">
        <v>3659.2666666666664</v>
      </c>
      <c r="K34" s="38">
        <v>3691.7333333333336</v>
      </c>
      <c r="L34" s="38">
        <v>3726.3666666666663</v>
      </c>
      <c r="M34" s="28">
        <v>3657.1</v>
      </c>
      <c r="N34" s="28">
        <v>3590</v>
      </c>
      <c r="O34" s="39">
        <v>1156750</v>
      </c>
      <c r="P34" s="40">
        <v>-2.404556000843704E-2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1557.05</v>
      </c>
      <c r="F35" s="37">
        <v>1557.2666666666667</v>
      </c>
      <c r="G35" s="38">
        <v>1533.5333333333333</v>
      </c>
      <c r="H35" s="38">
        <v>1510.0166666666667</v>
      </c>
      <c r="I35" s="38">
        <v>1486.2833333333333</v>
      </c>
      <c r="J35" s="38">
        <v>1580.7833333333333</v>
      </c>
      <c r="K35" s="38">
        <v>1604.5166666666664</v>
      </c>
      <c r="L35" s="38">
        <v>1628.0333333333333</v>
      </c>
      <c r="M35" s="28">
        <v>1581</v>
      </c>
      <c r="N35" s="28">
        <v>1533.75</v>
      </c>
      <c r="O35" s="39">
        <v>8453000</v>
      </c>
      <c r="P35" s="40">
        <v>-2.6880792033615382E-2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6621.9</v>
      </c>
      <c r="F36" s="37">
        <v>6646.9833333333336</v>
      </c>
      <c r="G36" s="38">
        <v>6524.9666666666672</v>
      </c>
      <c r="H36" s="38">
        <v>6428.0333333333338</v>
      </c>
      <c r="I36" s="38">
        <v>6306.0166666666673</v>
      </c>
      <c r="J36" s="38">
        <v>6743.916666666667</v>
      </c>
      <c r="K36" s="38">
        <v>6865.9333333333334</v>
      </c>
      <c r="L36" s="38">
        <v>6962.8666666666668</v>
      </c>
      <c r="M36" s="28">
        <v>6769</v>
      </c>
      <c r="N36" s="28">
        <v>6550.05</v>
      </c>
      <c r="O36" s="39">
        <v>5980125</v>
      </c>
      <c r="P36" s="40">
        <v>3.4959437533802054E-2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2136.65</v>
      </c>
      <c r="F37" s="37">
        <v>2135.6</v>
      </c>
      <c r="G37" s="38">
        <v>2106.1999999999998</v>
      </c>
      <c r="H37" s="38">
        <v>2075.75</v>
      </c>
      <c r="I37" s="38">
        <v>2046.35</v>
      </c>
      <c r="J37" s="38">
        <v>2166.0499999999997</v>
      </c>
      <c r="K37" s="38">
        <v>2195.4500000000003</v>
      </c>
      <c r="L37" s="38">
        <v>2225.8999999999996</v>
      </c>
      <c r="M37" s="28">
        <v>2165</v>
      </c>
      <c r="N37" s="28">
        <v>2105.15</v>
      </c>
      <c r="O37" s="39">
        <v>1936500</v>
      </c>
      <c r="P37" s="40">
        <v>1.9747235387045814E-2</v>
      </c>
    </row>
    <row r="38" spans="1:16" ht="12.75" customHeight="1">
      <c r="A38" s="28">
        <v>28</v>
      </c>
      <c r="B38" s="29" t="s">
        <v>44</v>
      </c>
      <c r="C38" s="30" t="s">
        <v>307</v>
      </c>
      <c r="D38" s="31">
        <v>44951</v>
      </c>
      <c r="E38" s="37">
        <v>399.25</v>
      </c>
      <c r="F38" s="37">
        <v>403.08333333333331</v>
      </c>
      <c r="G38" s="38">
        <v>393.16666666666663</v>
      </c>
      <c r="H38" s="38">
        <v>387.08333333333331</v>
      </c>
      <c r="I38" s="38">
        <v>377.16666666666663</v>
      </c>
      <c r="J38" s="38">
        <v>409.16666666666663</v>
      </c>
      <c r="K38" s="38">
        <v>419.08333333333326</v>
      </c>
      <c r="L38" s="38">
        <v>425.16666666666663</v>
      </c>
      <c r="M38" s="28">
        <v>413</v>
      </c>
      <c r="N38" s="28">
        <v>397</v>
      </c>
      <c r="O38" s="39">
        <v>7204800</v>
      </c>
      <c r="P38" s="40">
        <v>0.11212645097554952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235.8</v>
      </c>
      <c r="F39" s="37">
        <v>236.36666666666667</v>
      </c>
      <c r="G39" s="38">
        <v>232.98333333333335</v>
      </c>
      <c r="H39" s="38">
        <v>230.16666666666669</v>
      </c>
      <c r="I39" s="38">
        <v>226.78333333333336</v>
      </c>
      <c r="J39" s="38">
        <v>239.18333333333334</v>
      </c>
      <c r="K39" s="38">
        <v>242.56666666666666</v>
      </c>
      <c r="L39" s="38">
        <v>245.38333333333333</v>
      </c>
      <c r="M39" s="28">
        <v>239.75</v>
      </c>
      <c r="N39" s="28">
        <v>233.55</v>
      </c>
      <c r="O39" s="39">
        <v>45635400</v>
      </c>
      <c r="P39" s="40">
        <v>1.3147378516624042E-2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186.65</v>
      </c>
      <c r="F40" s="37">
        <v>186.63333333333333</v>
      </c>
      <c r="G40" s="38">
        <v>184.36666666666665</v>
      </c>
      <c r="H40" s="38">
        <v>182.08333333333331</v>
      </c>
      <c r="I40" s="38">
        <v>179.81666666666663</v>
      </c>
      <c r="J40" s="38">
        <v>188.91666666666666</v>
      </c>
      <c r="K40" s="38">
        <v>191.18333333333331</v>
      </c>
      <c r="L40" s="38">
        <v>193.46666666666667</v>
      </c>
      <c r="M40" s="28">
        <v>188.9</v>
      </c>
      <c r="N40" s="28">
        <v>184.35</v>
      </c>
      <c r="O40" s="39">
        <v>82754100</v>
      </c>
      <c r="P40" s="40">
        <v>-1.0976718171013073E-2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1660.35</v>
      </c>
      <c r="F41" s="37">
        <v>1656.5666666666666</v>
      </c>
      <c r="G41" s="38">
        <v>1642.1333333333332</v>
      </c>
      <c r="H41" s="38">
        <v>1623.9166666666665</v>
      </c>
      <c r="I41" s="38">
        <v>1609.4833333333331</v>
      </c>
      <c r="J41" s="38">
        <v>1674.7833333333333</v>
      </c>
      <c r="K41" s="38">
        <v>1689.2166666666667</v>
      </c>
      <c r="L41" s="38">
        <v>1707.4333333333334</v>
      </c>
      <c r="M41" s="28">
        <v>1671</v>
      </c>
      <c r="N41" s="28">
        <v>1638.35</v>
      </c>
      <c r="O41" s="39">
        <v>2443650</v>
      </c>
      <c r="P41" s="40">
        <v>2.5623268698060944E-2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100.5</v>
      </c>
      <c r="F42" s="37">
        <v>100.7</v>
      </c>
      <c r="G42" s="38">
        <v>99.800000000000011</v>
      </c>
      <c r="H42" s="38">
        <v>99.100000000000009</v>
      </c>
      <c r="I42" s="38">
        <v>98.200000000000017</v>
      </c>
      <c r="J42" s="38">
        <v>101.4</v>
      </c>
      <c r="K42" s="38">
        <v>102.30000000000001</v>
      </c>
      <c r="L42" s="38">
        <v>103</v>
      </c>
      <c r="M42" s="28">
        <v>101.6</v>
      </c>
      <c r="N42" s="28">
        <v>100</v>
      </c>
      <c r="O42" s="39">
        <v>105957300</v>
      </c>
      <c r="P42" s="40">
        <v>-6.6794912899433576E-3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583.15</v>
      </c>
      <c r="F43" s="37">
        <v>584.76666666666665</v>
      </c>
      <c r="G43" s="38">
        <v>580.18333333333328</v>
      </c>
      <c r="H43" s="38">
        <v>577.21666666666658</v>
      </c>
      <c r="I43" s="38">
        <v>572.63333333333321</v>
      </c>
      <c r="J43" s="38">
        <v>587.73333333333335</v>
      </c>
      <c r="K43" s="38">
        <v>592.31666666666683</v>
      </c>
      <c r="L43" s="38">
        <v>595.28333333333342</v>
      </c>
      <c r="M43" s="28">
        <v>589.35</v>
      </c>
      <c r="N43" s="28">
        <v>581.79999999999995</v>
      </c>
      <c r="O43" s="39">
        <v>5821200</v>
      </c>
      <c r="P43" s="40">
        <v>1.224177505738332E-2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881.65</v>
      </c>
      <c r="F44" s="37">
        <v>882.2166666666667</v>
      </c>
      <c r="G44" s="38">
        <v>876.43333333333339</v>
      </c>
      <c r="H44" s="38">
        <v>871.2166666666667</v>
      </c>
      <c r="I44" s="38">
        <v>865.43333333333339</v>
      </c>
      <c r="J44" s="38">
        <v>887.43333333333339</v>
      </c>
      <c r="K44" s="38">
        <v>893.2166666666667</v>
      </c>
      <c r="L44" s="38">
        <v>898.43333333333339</v>
      </c>
      <c r="M44" s="28">
        <v>888</v>
      </c>
      <c r="N44" s="28">
        <v>877</v>
      </c>
      <c r="O44" s="39">
        <v>6264000</v>
      </c>
      <c r="P44" s="40">
        <v>3.4516928158546657E-2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811.4</v>
      </c>
      <c r="F45" s="37">
        <v>815.58333333333337</v>
      </c>
      <c r="G45" s="38">
        <v>806.31666666666672</v>
      </c>
      <c r="H45" s="38">
        <v>801.23333333333335</v>
      </c>
      <c r="I45" s="38">
        <v>791.9666666666667</v>
      </c>
      <c r="J45" s="38">
        <v>820.66666666666674</v>
      </c>
      <c r="K45" s="38">
        <v>829.93333333333339</v>
      </c>
      <c r="L45" s="38">
        <v>835.01666666666677</v>
      </c>
      <c r="M45" s="28">
        <v>824.85</v>
      </c>
      <c r="N45" s="28">
        <v>810.5</v>
      </c>
      <c r="O45" s="39">
        <v>39419300</v>
      </c>
      <c r="P45" s="40">
        <v>8.4576872600009723E-3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79.5</v>
      </c>
      <c r="F46" s="37">
        <v>79.75</v>
      </c>
      <c r="G46" s="38">
        <v>78.900000000000006</v>
      </c>
      <c r="H46" s="38">
        <v>78.300000000000011</v>
      </c>
      <c r="I46" s="38">
        <v>77.450000000000017</v>
      </c>
      <c r="J46" s="38">
        <v>80.349999999999994</v>
      </c>
      <c r="K46" s="38">
        <v>81.199999999999989</v>
      </c>
      <c r="L46" s="38">
        <v>81.799999999999983</v>
      </c>
      <c r="M46" s="28">
        <v>80.599999999999994</v>
      </c>
      <c r="N46" s="28">
        <v>79.150000000000006</v>
      </c>
      <c r="O46" s="39">
        <v>97996500</v>
      </c>
      <c r="P46" s="40">
        <v>6.0364341920879595E-3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263.14999999999998</v>
      </c>
      <c r="F47" s="37">
        <v>263.34999999999997</v>
      </c>
      <c r="G47" s="38">
        <v>261.99999999999994</v>
      </c>
      <c r="H47" s="38">
        <v>260.84999999999997</v>
      </c>
      <c r="I47" s="38">
        <v>259.49999999999994</v>
      </c>
      <c r="J47" s="38">
        <v>264.49999999999994</v>
      </c>
      <c r="K47" s="38">
        <v>265.84999999999997</v>
      </c>
      <c r="L47" s="38">
        <v>266.99999999999994</v>
      </c>
      <c r="M47" s="28">
        <v>264.7</v>
      </c>
      <c r="N47" s="28">
        <v>262.2</v>
      </c>
      <c r="O47" s="39">
        <v>24016600</v>
      </c>
      <c r="P47" s="40">
        <v>1.8930523028883685E-2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17308.849999999999</v>
      </c>
      <c r="F48" s="37">
        <v>17311.783333333333</v>
      </c>
      <c r="G48" s="38">
        <v>17183.566666666666</v>
      </c>
      <c r="H48" s="38">
        <v>17058.283333333333</v>
      </c>
      <c r="I48" s="38">
        <v>16930.066666666666</v>
      </c>
      <c r="J48" s="38">
        <v>17437.066666666666</v>
      </c>
      <c r="K48" s="38">
        <v>17565.283333333333</v>
      </c>
      <c r="L48" s="38">
        <v>17690.566666666666</v>
      </c>
      <c r="M48" s="28">
        <v>17440</v>
      </c>
      <c r="N48" s="28">
        <v>17186.5</v>
      </c>
      <c r="O48" s="39">
        <v>126850</v>
      </c>
      <c r="P48" s="40">
        <v>3.1300813008130084E-2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332.75</v>
      </c>
      <c r="F49" s="37">
        <v>332.25</v>
      </c>
      <c r="G49" s="38">
        <v>329.5</v>
      </c>
      <c r="H49" s="38">
        <v>326.25</v>
      </c>
      <c r="I49" s="38">
        <v>323.5</v>
      </c>
      <c r="J49" s="38">
        <v>335.5</v>
      </c>
      <c r="K49" s="38">
        <v>338.25</v>
      </c>
      <c r="L49" s="38">
        <v>341.5</v>
      </c>
      <c r="M49" s="28">
        <v>335</v>
      </c>
      <c r="N49" s="28">
        <v>329</v>
      </c>
      <c r="O49" s="39">
        <v>14893200</v>
      </c>
      <c r="P49" s="40">
        <v>-7.3185362927414514E-3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4337.6499999999996</v>
      </c>
      <c r="F50" s="37">
        <v>4353.5333333333328</v>
      </c>
      <c r="G50" s="38">
        <v>4305.1166666666659</v>
      </c>
      <c r="H50" s="38">
        <v>4272.583333333333</v>
      </c>
      <c r="I50" s="38">
        <v>4224.1666666666661</v>
      </c>
      <c r="J50" s="38">
        <v>4386.0666666666657</v>
      </c>
      <c r="K50" s="38">
        <v>4434.4833333333336</v>
      </c>
      <c r="L50" s="38">
        <v>4467.0166666666655</v>
      </c>
      <c r="M50" s="28">
        <v>4401.95</v>
      </c>
      <c r="N50" s="28">
        <v>4321</v>
      </c>
      <c r="O50" s="39">
        <v>1161600</v>
      </c>
      <c r="P50" s="40">
        <v>2.8692879914984058E-2</v>
      </c>
    </row>
    <row r="51" spans="1:16" ht="12.75" customHeight="1">
      <c r="A51" s="28">
        <v>41</v>
      </c>
      <c r="B51" s="29" t="s">
        <v>86</v>
      </c>
      <c r="C51" s="30" t="s">
        <v>312</v>
      </c>
      <c r="D51" s="31">
        <v>44951</v>
      </c>
      <c r="E51" s="37">
        <v>299.60000000000002</v>
      </c>
      <c r="F51" s="37">
        <v>301.71666666666664</v>
      </c>
      <c r="G51" s="38">
        <v>296.23333333333329</v>
      </c>
      <c r="H51" s="38">
        <v>292.86666666666667</v>
      </c>
      <c r="I51" s="38">
        <v>287.38333333333333</v>
      </c>
      <c r="J51" s="38">
        <v>305.08333333333326</v>
      </c>
      <c r="K51" s="38">
        <v>310.56666666666661</v>
      </c>
      <c r="L51" s="38">
        <v>313.93333333333322</v>
      </c>
      <c r="M51" s="28">
        <v>307.2</v>
      </c>
      <c r="N51" s="28">
        <v>298.35000000000002</v>
      </c>
      <c r="O51" s="39">
        <v>8328000</v>
      </c>
      <c r="P51" s="40">
        <v>7.7082255561303673E-2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335.15</v>
      </c>
      <c r="F52" s="37">
        <v>332.2</v>
      </c>
      <c r="G52" s="38">
        <v>325.64999999999998</v>
      </c>
      <c r="H52" s="38">
        <v>316.14999999999998</v>
      </c>
      <c r="I52" s="38">
        <v>309.59999999999997</v>
      </c>
      <c r="J52" s="38">
        <v>341.7</v>
      </c>
      <c r="K52" s="38">
        <v>348.25000000000006</v>
      </c>
      <c r="L52" s="38">
        <v>357.75</v>
      </c>
      <c r="M52" s="28">
        <v>338.75</v>
      </c>
      <c r="N52" s="28">
        <v>322.7</v>
      </c>
      <c r="O52" s="39">
        <v>43661700</v>
      </c>
      <c r="P52" s="40">
        <v>2.7317197128517882E-2</v>
      </c>
    </row>
    <row r="53" spans="1:16" ht="12.75" customHeight="1">
      <c r="A53" s="28">
        <v>43</v>
      </c>
      <c r="B53" s="29" t="s">
        <v>63</v>
      </c>
      <c r="C53" s="30" t="s">
        <v>319</v>
      </c>
      <c r="D53" s="31">
        <v>44951</v>
      </c>
      <c r="E53" s="37">
        <v>537.79999999999995</v>
      </c>
      <c r="F53" s="37">
        <v>537.88333333333333</v>
      </c>
      <c r="G53" s="38">
        <v>532.06666666666661</v>
      </c>
      <c r="H53" s="38">
        <v>526.33333333333326</v>
      </c>
      <c r="I53" s="38">
        <v>520.51666666666654</v>
      </c>
      <c r="J53" s="38">
        <v>543.61666666666667</v>
      </c>
      <c r="K53" s="38">
        <v>549.43333333333351</v>
      </c>
      <c r="L53" s="38">
        <v>555.16666666666674</v>
      </c>
      <c r="M53" s="28">
        <v>543.70000000000005</v>
      </c>
      <c r="N53" s="28">
        <v>532.15</v>
      </c>
      <c r="O53" s="39">
        <v>3954600</v>
      </c>
      <c r="P53" s="40">
        <v>2.6835443037974683E-2</v>
      </c>
    </row>
    <row r="54" spans="1:16" ht="12.75" customHeight="1">
      <c r="A54" s="28">
        <v>44</v>
      </c>
      <c r="B54" s="29" t="s">
        <v>44</v>
      </c>
      <c r="C54" s="30" t="s">
        <v>330</v>
      </c>
      <c r="D54" s="31">
        <v>44951</v>
      </c>
      <c r="E54" s="37">
        <v>312.5</v>
      </c>
      <c r="F54" s="37">
        <v>312.4666666666667</v>
      </c>
      <c r="G54" s="38">
        <v>308.58333333333337</v>
      </c>
      <c r="H54" s="38">
        <v>304.66666666666669</v>
      </c>
      <c r="I54" s="38">
        <v>300.78333333333336</v>
      </c>
      <c r="J54" s="38">
        <v>316.38333333333338</v>
      </c>
      <c r="K54" s="38">
        <v>320.26666666666671</v>
      </c>
      <c r="L54" s="38">
        <v>324.18333333333339</v>
      </c>
      <c r="M54" s="28">
        <v>316.35000000000002</v>
      </c>
      <c r="N54" s="28">
        <v>308.55</v>
      </c>
      <c r="O54" s="39">
        <v>6637500</v>
      </c>
      <c r="P54" s="40">
        <v>-6.1505832449628844E-2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726.65</v>
      </c>
      <c r="F55" s="37">
        <v>726.76666666666677</v>
      </c>
      <c r="G55" s="38">
        <v>721.88333333333355</v>
      </c>
      <c r="H55" s="38">
        <v>717.11666666666679</v>
      </c>
      <c r="I55" s="38">
        <v>712.23333333333358</v>
      </c>
      <c r="J55" s="38">
        <v>731.53333333333353</v>
      </c>
      <c r="K55" s="38">
        <v>736.41666666666674</v>
      </c>
      <c r="L55" s="38">
        <v>741.18333333333351</v>
      </c>
      <c r="M55" s="28">
        <v>731.65</v>
      </c>
      <c r="N55" s="28">
        <v>722</v>
      </c>
      <c r="O55" s="39">
        <v>6655000</v>
      </c>
      <c r="P55" s="40">
        <v>-4.11522633744856E-3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1083.05</v>
      </c>
      <c r="F56" s="37">
        <v>1087.6666666666667</v>
      </c>
      <c r="G56" s="38">
        <v>1076.0833333333335</v>
      </c>
      <c r="H56" s="38">
        <v>1069.1166666666668</v>
      </c>
      <c r="I56" s="38">
        <v>1057.5333333333335</v>
      </c>
      <c r="J56" s="38">
        <v>1094.6333333333334</v>
      </c>
      <c r="K56" s="38">
        <v>1106.2166666666669</v>
      </c>
      <c r="L56" s="38">
        <v>1113.1833333333334</v>
      </c>
      <c r="M56" s="28">
        <v>1099.25</v>
      </c>
      <c r="N56" s="28">
        <v>1080.7</v>
      </c>
      <c r="O56" s="39">
        <v>7926100</v>
      </c>
      <c r="P56" s="40">
        <v>3.1030692483300922E-2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226.1</v>
      </c>
      <c r="F57" s="37">
        <v>225.70000000000002</v>
      </c>
      <c r="G57" s="38">
        <v>223.90000000000003</v>
      </c>
      <c r="H57" s="38">
        <v>221.70000000000002</v>
      </c>
      <c r="I57" s="38">
        <v>219.90000000000003</v>
      </c>
      <c r="J57" s="38">
        <v>227.90000000000003</v>
      </c>
      <c r="K57" s="38">
        <v>229.70000000000005</v>
      </c>
      <c r="L57" s="38">
        <v>231.90000000000003</v>
      </c>
      <c r="M57" s="28">
        <v>227.5</v>
      </c>
      <c r="N57" s="28">
        <v>223.5</v>
      </c>
      <c r="O57" s="39">
        <v>23919000</v>
      </c>
      <c r="P57" s="40">
        <v>4.5145898329968799E-2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3873.3</v>
      </c>
      <c r="F58" s="37">
        <v>3931.1</v>
      </c>
      <c r="G58" s="38">
        <v>3803.95</v>
      </c>
      <c r="H58" s="38">
        <v>3734.6</v>
      </c>
      <c r="I58" s="38">
        <v>3607.45</v>
      </c>
      <c r="J58" s="38">
        <v>4000.45</v>
      </c>
      <c r="K58" s="38">
        <v>4127.6000000000004</v>
      </c>
      <c r="L58" s="38">
        <v>4196.95</v>
      </c>
      <c r="M58" s="28">
        <v>4058.25</v>
      </c>
      <c r="N58" s="28">
        <v>3861.75</v>
      </c>
      <c r="O58" s="39">
        <v>623100</v>
      </c>
      <c r="P58" s="40">
        <v>0.32630906768837803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1542.8</v>
      </c>
      <c r="F59" s="37">
        <v>1549.2666666666667</v>
      </c>
      <c r="G59" s="38">
        <v>1534.2833333333333</v>
      </c>
      <c r="H59" s="38">
        <v>1525.7666666666667</v>
      </c>
      <c r="I59" s="38">
        <v>1510.7833333333333</v>
      </c>
      <c r="J59" s="38">
        <v>1557.7833333333333</v>
      </c>
      <c r="K59" s="38">
        <v>1572.7666666666664</v>
      </c>
      <c r="L59" s="38">
        <v>1581.2833333333333</v>
      </c>
      <c r="M59" s="28">
        <v>1564.25</v>
      </c>
      <c r="N59" s="28">
        <v>1540.75</v>
      </c>
      <c r="O59" s="39">
        <v>2277800</v>
      </c>
      <c r="P59" s="40">
        <v>4.2781605511937187E-2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742.25</v>
      </c>
      <c r="F60" s="37">
        <v>741.68333333333339</v>
      </c>
      <c r="G60" s="38">
        <v>733.76666666666677</v>
      </c>
      <c r="H60" s="38">
        <v>725.28333333333342</v>
      </c>
      <c r="I60" s="38">
        <v>717.36666666666679</v>
      </c>
      <c r="J60" s="38">
        <v>750.16666666666674</v>
      </c>
      <c r="K60" s="38">
        <v>758.08333333333326</v>
      </c>
      <c r="L60" s="38">
        <v>766.56666666666672</v>
      </c>
      <c r="M60" s="28">
        <v>749.6</v>
      </c>
      <c r="N60" s="28">
        <v>733.2</v>
      </c>
      <c r="O60" s="39">
        <v>6368000</v>
      </c>
      <c r="P60" s="40">
        <v>-1.5612923172051322E-2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893.35</v>
      </c>
      <c r="F61" s="37">
        <v>897.08333333333337</v>
      </c>
      <c r="G61" s="38">
        <v>887.51666666666677</v>
      </c>
      <c r="H61" s="38">
        <v>881.68333333333339</v>
      </c>
      <c r="I61" s="38">
        <v>872.11666666666679</v>
      </c>
      <c r="J61" s="38">
        <v>902.91666666666674</v>
      </c>
      <c r="K61" s="38">
        <v>912.48333333333335</v>
      </c>
      <c r="L61" s="38">
        <v>918.31666666666672</v>
      </c>
      <c r="M61" s="28">
        <v>906.65</v>
      </c>
      <c r="N61" s="28">
        <v>891.25</v>
      </c>
      <c r="O61" s="39">
        <v>3248000</v>
      </c>
      <c r="P61" s="40">
        <v>3.4790365744870648E-2</v>
      </c>
    </row>
    <row r="62" spans="1:16" ht="12.75" customHeight="1">
      <c r="A62" s="28">
        <v>52</v>
      </c>
      <c r="B62" s="29" t="s">
        <v>70</v>
      </c>
      <c r="C62" s="30" t="s">
        <v>248</v>
      </c>
      <c r="D62" s="31">
        <v>44951</v>
      </c>
      <c r="E62" s="37">
        <v>338.75</v>
      </c>
      <c r="F62" s="37">
        <v>340.45</v>
      </c>
      <c r="G62" s="38">
        <v>336.45</v>
      </c>
      <c r="H62" s="38">
        <v>334.15</v>
      </c>
      <c r="I62" s="38">
        <v>330.15</v>
      </c>
      <c r="J62" s="38">
        <v>342.75</v>
      </c>
      <c r="K62" s="38">
        <v>346.75</v>
      </c>
      <c r="L62" s="38">
        <v>349.05</v>
      </c>
      <c r="M62" s="28">
        <v>344.45</v>
      </c>
      <c r="N62" s="28">
        <v>338.15</v>
      </c>
      <c r="O62" s="39">
        <v>4630500</v>
      </c>
      <c r="P62" s="40">
        <v>2.2862823061630219E-2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180.85</v>
      </c>
      <c r="F63" s="37">
        <v>180.54999999999998</v>
      </c>
      <c r="G63" s="38">
        <v>178.39999999999998</v>
      </c>
      <c r="H63" s="38">
        <v>175.95</v>
      </c>
      <c r="I63" s="38">
        <v>173.79999999999998</v>
      </c>
      <c r="J63" s="38">
        <v>182.99999999999997</v>
      </c>
      <c r="K63" s="38">
        <v>185.15</v>
      </c>
      <c r="L63" s="38">
        <v>187.59999999999997</v>
      </c>
      <c r="M63" s="28">
        <v>182.7</v>
      </c>
      <c r="N63" s="28">
        <v>178.1</v>
      </c>
      <c r="O63" s="39">
        <v>8545000</v>
      </c>
      <c r="P63" s="40">
        <v>5.2339901477832511E-2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1376.05</v>
      </c>
      <c r="F64" s="37">
        <v>1382.3</v>
      </c>
      <c r="G64" s="38">
        <v>1362.6</v>
      </c>
      <c r="H64" s="38">
        <v>1349.1499999999999</v>
      </c>
      <c r="I64" s="38">
        <v>1329.4499999999998</v>
      </c>
      <c r="J64" s="38">
        <v>1395.75</v>
      </c>
      <c r="K64" s="38">
        <v>1415.4500000000003</v>
      </c>
      <c r="L64" s="38">
        <v>1428.9</v>
      </c>
      <c r="M64" s="28">
        <v>1402</v>
      </c>
      <c r="N64" s="28">
        <v>1368.85</v>
      </c>
      <c r="O64" s="39">
        <v>1705800</v>
      </c>
      <c r="P64" s="40">
        <v>5.1405325443786981E-2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564.95000000000005</v>
      </c>
      <c r="F65" s="37">
        <v>566.35</v>
      </c>
      <c r="G65" s="38">
        <v>562.15000000000009</v>
      </c>
      <c r="H65" s="38">
        <v>559.35</v>
      </c>
      <c r="I65" s="38">
        <v>555.15000000000009</v>
      </c>
      <c r="J65" s="38">
        <v>569.15000000000009</v>
      </c>
      <c r="K65" s="38">
        <v>573.35000000000014</v>
      </c>
      <c r="L65" s="38">
        <v>576.15000000000009</v>
      </c>
      <c r="M65" s="28">
        <v>570.54999999999995</v>
      </c>
      <c r="N65" s="28">
        <v>563.54999999999995</v>
      </c>
      <c r="O65" s="39">
        <v>12503750</v>
      </c>
      <c r="P65" s="40">
        <v>-7.7373276460668584E-3</v>
      </c>
    </row>
    <row r="66" spans="1:16" ht="12.75" customHeight="1">
      <c r="A66" s="28">
        <v>56</v>
      </c>
      <c r="B66" s="29" t="s">
        <v>42</v>
      </c>
      <c r="C66" s="30" t="s">
        <v>249</v>
      </c>
      <c r="D66" s="31">
        <v>44951</v>
      </c>
      <c r="E66" s="37">
        <v>1868.6</v>
      </c>
      <c r="F66" s="37">
        <v>1869.6000000000001</v>
      </c>
      <c r="G66" s="38">
        <v>1856.0000000000002</v>
      </c>
      <c r="H66" s="38">
        <v>1843.4</v>
      </c>
      <c r="I66" s="38">
        <v>1829.8000000000002</v>
      </c>
      <c r="J66" s="38">
        <v>1882.2000000000003</v>
      </c>
      <c r="K66" s="38">
        <v>1895.8000000000002</v>
      </c>
      <c r="L66" s="38">
        <v>1908.4000000000003</v>
      </c>
      <c r="M66" s="28">
        <v>1883.2</v>
      </c>
      <c r="N66" s="28">
        <v>1857</v>
      </c>
      <c r="O66" s="39">
        <v>1136500</v>
      </c>
      <c r="P66" s="40">
        <v>-3.5638523546881629E-2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1993.4</v>
      </c>
      <c r="F67" s="37">
        <v>1999.4333333333334</v>
      </c>
      <c r="G67" s="38">
        <v>1980.9666666666667</v>
      </c>
      <c r="H67" s="38">
        <v>1968.5333333333333</v>
      </c>
      <c r="I67" s="38">
        <v>1950.0666666666666</v>
      </c>
      <c r="J67" s="38">
        <v>2011.8666666666668</v>
      </c>
      <c r="K67" s="38">
        <v>2030.3333333333335</v>
      </c>
      <c r="L67" s="38">
        <v>2042.7666666666669</v>
      </c>
      <c r="M67" s="28">
        <v>2017.9</v>
      </c>
      <c r="N67" s="28">
        <v>1987</v>
      </c>
      <c r="O67" s="39">
        <v>1327000</v>
      </c>
      <c r="P67" s="40">
        <v>2.5106218617226728E-2</v>
      </c>
    </row>
    <row r="68" spans="1:16" ht="12.75" customHeight="1">
      <c r="A68" s="28">
        <v>58</v>
      </c>
      <c r="B68" s="29" t="s">
        <v>44</v>
      </c>
      <c r="C68" s="30" t="s">
        <v>338</v>
      </c>
      <c r="D68" s="31">
        <v>44951</v>
      </c>
      <c r="E68" s="37">
        <v>213.6</v>
      </c>
      <c r="F68" s="37">
        <v>213.04999999999998</v>
      </c>
      <c r="G68" s="38">
        <v>209.94999999999996</v>
      </c>
      <c r="H68" s="38">
        <v>206.29999999999998</v>
      </c>
      <c r="I68" s="38">
        <v>203.19999999999996</v>
      </c>
      <c r="J68" s="38">
        <v>216.69999999999996</v>
      </c>
      <c r="K68" s="38">
        <v>219.79999999999998</v>
      </c>
      <c r="L68" s="38">
        <v>223.44999999999996</v>
      </c>
      <c r="M68" s="28">
        <v>216.15</v>
      </c>
      <c r="N68" s="28">
        <v>209.4</v>
      </c>
      <c r="O68" s="39">
        <v>16830800</v>
      </c>
      <c r="P68" s="40">
        <v>6.7862853082252622E-2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3427.35</v>
      </c>
      <c r="F69" s="37">
        <v>3424.15</v>
      </c>
      <c r="G69" s="38">
        <v>3391.5</v>
      </c>
      <c r="H69" s="38">
        <v>3355.65</v>
      </c>
      <c r="I69" s="38">
        <v>3323</v>
      </c>
      <c r="J69" s="38">
        <v>3460</v>
      </c>
      <c r="K69" s="38">
        <v>3492.6500000000005</v>
      </c>
      <c r="L69" s="38">
        <v>3528.5</v>
      </c>
      <c r="M69" s="28">
        <v>3456.8</v>
      </c>
      <c r="N69" s="28">
        <v>3388.3</v>
      </c>
      <c r="O69" s="39">
        <v>2565000</v>
      </c>
      <c r="P69" s="40">
        <v>2.9314392343345572E-2</v>
      </c>
    </row>
    <row r="70" spans="1:16" ht="12.75" customHeight="1">
      <c r="A70" s="28">
        <v>60</v>
      </c>
      <c r="B70" s="29" t="s">
        <v>44</v>
      </c>
      <c r="C70" s="30" t="s">
        <v>251</v>
      </c>
      <c r="D70" s="31">
        <v>44951</v>
      </c>
      <c r="E70" s="37">
        <v>3897.55</v>
      </c>
      <c r="F70" s="37">
        <v>3914.7833333333333</v>
      </c>
      <c r="G70" s="38">
        <v>3866.0166666666664</v>
      </c>
      <c r="H70" s="38">
        <v>3834.4833333333331</v>
      </c>
      <c r="I70" s="38">
        <v>3785.7166666666662</v>
      </c>
      <c r="J70" s="38">
        <v>3946.3166666666666</v>
      </c>
      <c r="K70" s="38">
        <v>3995.0833333333339</v>
      </c>
      <c r="L70" s="38">
        <v>4026.6166666666668</v>
      </c>
      <c r="M70" s="28">
        <v>3963.55</v>
      </c>
      <c r="N70" s="28">
        <v>3883.25</v>
      </c>
      <c r="O70" s="39">
        <v>419875</v>
      </c>
      <c r="P70" s="40">
        <v>-8.92325996430696E-4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377.25</v>
      </c>
      <c r="F71" s="37">
        <v>378.83333333333331</v>
      </c>
      <c r="G71" s="38">
        <v>374.26666666666665</v>
      </c>
      <c r="H71" s="38">
        <v>371.28333333333336</v>
      </c>
      <c r="I71" s="38">
        <v>366.7166666666667</v>
      </c>
      <c r="J71" s="38">
        <v>381.81666666666661</v>
      </c>
      <c r="K71" s="38">
        <v>386.38333333333333</v>
      </c>
      <c r="L71" s="38">
        <v>389.36666666666656</v>
      </c>
      <c r="M71" s="28">
        <v>383.4</v>
      </c>
      <c r="N71" s="28">
        <v>375.85</v>
      </c>
      <c r="O71" s="39">
        <v>42850500</v>
      </c>
      <c r="P71" s="40">
        <v>-1.499480948902303E-3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4261.45</v>
      </c>
      <c r="F72" s="37">
        <v>4272.0999999999995</v>
      </c>
      <c r="G72" s="38">
        <v>4241.7499999999991</v>
      </c>
      <c r="H72" s="38">
        <v>4222.0499999999993</v>
      </c>
      <c r="I72" s="38">
        <v>4191.6999999999989</v>
      </c>
      <c r="J72" s="38">
        <v>4291.7999999999993</v>
      </c>
      <c r="K72" s="38">
        <v>4322.1499999999996</v>
      </c>
      <c r="L72" s="38">
        <v>4341.8499999999995</v>
      </c>
      <c r="M72" s="28">
        <v>4302.45</v>
      </c>
      <c r="N72" s="28">
        <v>4252.3999999999996</v>
      </c>
      <c r="O72" s="39">
        <v>2355125</v>
      </c>
      <c r="P72" s="40">
        <v>1.5948115464355962E-3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3233.9</v>
      </c>
      <c r="F73" s="37">
        <v>3251.1333333333332</v>
      </c>
      <c r="G73" s="38">
        <v>3205.3666666666663</v>
      </c>
      <c r="H73" s="38">
        <v>3176.833333333333</v>
      </c>
      <c r="I73" s="38">
        <v>3131.0666666666662</v>
      </c>
      <c r="J73" s="38">
        <v>3279.6666666666665</v>
      </c>
      <c r="K73" s="38">
        <v>3325.4333333333329</v>
      </c>
      <c r="L73" s="38">
        <v>3353.9666666666667</v>
      </c>
      <c r="M73" s="28">
        <v>3296.9</v>
      </c>
      <c r="N73" s="28">
        <v>3222.6</v>
      </c>
      <c r="O73" s="39">
        <v>2733500</v>
      </c>
      <c r="P73" s="40">
        <v>5.7334326135517498E-2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2136.5500000000002</v>
      </c>
      <c r="F74" s="37">
        <v>2148.1833333333334</v>
      </c>
      <c r="G74" s="38">
        <v>2114.5666666666666</v>
      </c>
      <c r="H74" s="38">
        <v>2092.583333333333</v>
      </c>
      <c r="I74" s="38">
        <v>2058.9666666666662</v>
      </c>
      <c r="J74" s="38">
        <v>2170.166666666667</v>
      </c>
      <c r="K74" s="38">
        <v>2203.7833333333338</v>
      </c>
      <c r="L74" s="38">
        <v>2225.7666666666673</v>
      </c>
      <c r="M74" s="28">
        <v>2181.8000000000002</v>
      </c>
      <c r="N74" s="28">
        <v>2126.1999999999998</v>
      </c>
      <c r="O74" s="39">
        <v>871750</v>
      </c>
      <c r="P74" s="40">
        <v>3.866317169069463E-2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181</v>
      </c>
      <c r="F75" s="37">
        <v>180.93333333333331</v>
      </c>
      <c r="G75" s="38">
        <v>179.36666666666662</v>
      </c>
      <c r="H75" s="38">
        <v>177.73333333333332</v>
      </c>
      <c r="I75" s="38">
        <v>176.16666666666663</v>
      </c>
      <c r="J75" s="38">
        <v>182.56666666666661</v>
      </c>
      <c r="K75" s="38">
        <v>184.13333333333327</v>
      </c>
      <c r="L75" s="38">
        <v>185.76666666666659</v>
      </c>
      <c r="M75" s="28">
        <v>182.5</v>
      </c>
      <c r="N75" s="28">
        <v>179.3</v>
      </c>
      <c r="O75" s="39">
        <v>24955200</v>
      </c>
      <c r="P75" s="40">
        <v>-1.6039744499645139E-2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139.75</v>
      </c>
      <c r="F76" s="37">
        <v>139.53333333333333</v>
      </c>
      <c r="G76" s="38">
        <v>137.36666666666667</v>
      </c>
      <c r="H76" s="38">
        <v>134.98333333333335</v>
      </c>
      <c r="I76" s="38">
        <v>132.81666666666669</v>
      </c>
      <c r="J76" s="38">
        <v>141.91666666666666</v>
      </c>
      <c r="K76" s="38">
        <v>144.08333333333334</v>
      </c>
      <c r="L76" s="38">
        <v>146.46666666666664</v>
      </c>
      <c r="M76" s="28">
        <v>141.69999999999999</v>
      </c>
      <c r="N76" s="28">
        <v>137.15</v>
      </c>
      <c r="O76" s="39">
        <v>67070000</v>
      </c>
      <c r="P76" s="40">
        <v>-8.1936685288640601E-4</v>
      </c>
    </row>
    <row r="77" spans="1:16" ht="12.75" customHeight="1">
      <c r="A77" s="28">
        <v>67</v>
      </c>
      <c r="B77" s="29" t="s">
        <v>86</v>
      </c>
      <c r="C77" s="30" t="s">
        <v>350</v>
      </c>
      <c r="D77" s="31">
        <v>44951</v>
      </c>
      <c r="E77" s="37">
        <v>103</v>
      </c>
      <c r="F77" s="37">
        <v>103.76666666666667</v>
      </c>
      <c r="G77" s="38">
        <v>101.73333333333333</v>
      </c>
      <c r="H77" s="38">
        <v>100.46666666666667</v>
      </c>
      <c r="I77" s="38">
        <v>98.433333333333337</v>
      </c>
      <c r="J77" s="38">
        <v>105.03333333333333</v>
      </c>
      <c r="K77" s="38">
        <v>107.06666666666666</v>
      </c>
      <c r="L77" s="38">
        <v>108.33333333333333</v>
      </c>
      <c r="M77" s="28">
        <v>105.8</v>
      </c>
      <c r="N77" s="28">
        <v>102.5</v>
      </c>
      <c r="O77" s="39">
        <v>16265600</v>
      </c>
      <c r="P77" s="40">
        <v>4.2319226924358549E-2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96.7</v>
      </c>
      <c r="F78" s="37">
        <v>96.916666666666671</v>
      </c>
      <c r="G78" s="38">
        <v>95.933333333333337</v>
      </c>
      <c r="H78" s="38">
        <v>95.166666666666671</v>
      </c>
      <c r="I78" s="38">
        <v>94.183333333333337</v>
      </c>
      <c r="J78" s="38">
        <v>97.683333333333337</v>
      </c>
      <c r="K78" s="38">
        <v>98.666666666666657</v>
      </c>
      <c r="L78" s="38">
        <v>99.433333333333337</v>
      </c>
      <c r="M78" s="28">
        <v>97.9</v>
      </c>
      <c r="N78" s="28">
        <v>96.15</v>
      </c>
      <c r="O78" s="39">
        <v>52383750</v>
      </c>
      <c r="P78" s="40">
        <v>3.770164944716331E-2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426.5</v>
      </c>
      <c r="F79" s="37">
        <v>427.55</v>
      </c>
      <c r="G79" s="38">
        <v>422.35</v>
      </c>
      <c r="H79" s="38">
        <v>418.2</v>
      </c>
      <c r="I79" s="38">
        <v>413</v>
      </c>
      <c r="J79" s="38">
        <v>431.70000000000005</v>
      </c>
      <c r="K79" s="38">
        <v>436.9</v>
      </c>
      <c r="L79" s="38">
        <v>441.05000000000007</v>
      </c>
      <c r="M79" s="28">
        <v>432.75</v>
      </c>
      <c r="N79" s="28">
        <v>423.4</v>
      </c>
      <c r="O79" s="39">
        <v>4979300</v>
      </c>
      <c r="P79" s="40">
        <v>-1.8576736210345814E-2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39.950000000000003</v>
      </c>
      <c r="F80" s="37">
        <v>39.983333333333334</v>
      </c>
      <c r="G80" s="38">
        <v>39.666666666666671</v>
      </c>
      <c r="H80" s="38">
        <v>39.38333333333334</v>
      </c>
      <c r="I80" s="38">
        <v>39.066666666666677</v>
      </c>
      <c r="J80" s="38">
        <v>40.266666666666666</v>
      </c>
      <c r="K80" s="38">
        <v>40.583333333333329</v>
      </c>
      <c r="L80" s="38">
        <v>40.86666666666666</v>
      </c>
      <c r="M80" s="28">
        <v>40.299999999999997</v>
      </c>
      <c r="N80" s="28">
        <v>39.700000000000003</v>
      </c>
      <c r="O80" s="39">
        <v>139275000</v>
      </c>
      <c r="P80" s="40">
        <v>2.7539283978616556E-3</v>
      </c>
    </row>
    <row r="81" spans="1:16" ht="12.75" customHeight="1">
      <c r="A81" s="28">
        <v>71</v>
      </c>
      <c r="B81" s="29" t="s">
        <v>44</v>
      </c>
      <c r="C81" s="30" t="s">
        <v>365</v>
      </c>
      <c r="D81" s="31">
        <v>44951</v>
      </c>
      <c r="E81" s="37">
        <v>560.35</v>
      </c>
      <c r="F81" s="37">
        <v>561.98333333333323</v>
      </c>
      <c r="G81" s="38">
        <v>554.46666666666647</v>
      </c>
      <c r="H81" s="38">
        <v>548.58333333333326</v>
      </c>
      <c r="I81" s="38">
        <v>541.06666666666649</v>
      </c>
      <c r="J81" s="38">
        <v>567.86666666666645</v>
      </c>
      <c r="K81" s="38">
        <v>575.3833333333331</v>
      </c>
      <c r="L81" s="38">
        <v>581.26666666666642</v>
      </c>
      <c r="M81" s="28">
        <v>569.5</v>
      </c>
      <c r="N81" s="28">
        <v>556.1</v>
      </c>
      <c r="O81" s="39">
        <v>6961500</v>
      </c>
      <c r="P81" s="40">
        <v>2.6058631921824105E-2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879.35</v>
      </c>
      <c r="F82" s="37">
        <v>884.41666666666663</v>
      </c>
      <c r="G82" s="38">
        <v>872.18333333333328</v>
      </c>
      <c r="H82" s="38">
        <v>865.01666666666665</v>
      </c>
      <c r="I82" s="38">
        <v>852.7833333333333</v>
      </c>
      <c r="J82" s="38">
        <v>891.58333333333326</v>
      </c>
      <c r="K82" s="38">
        <v>903.81666666666661</v>
      </c>
      <c r="L82" s="38">
        <v>910.98333333333323</v>
      </c>
      <c r="M82" s="28">
        <v>896.65</v>
      </c>
      <c r="N82" s="28">
        <v>877.25</v>
      </c>
      <c r="O82" s="39">
        <v>4854000</v>
      </c>
      <c r="P82" s="40">
        <v>1.6970458830923948E-2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1232.55</v>
      </c>
      <c r="F83" s="37">
        <v>1237.2166666666667</v>
      </c>
      <c r="G83" s="38">
        <v>1223.4333333333334</v>
      </c>
      <c r="H83" s="38">
        <v>1214.3166666666666</v>
      </c>
      <c r="I83" s="38">
        <v>1200.5333333333333</v>
      </c>
      <c r="J83" s="38">
        <v>1246.3333333333335</v>
      </c>
      <c r="K83" s="38">
        <v>1260.1166666666668</v>
      </c>
      <c r="L83" s="38">
        <v>1269.2333333333336</v>
      </c>
      <c r="M83" s="28">
        <v>1251</v>
      </c>
      <c r="N83" s="28">
        <v>1228.0999999999999</v>
      </c>
      <c r="O83" s="39">
        <v>3927000</v>
      </c>
      <c r="P83" s="40">
        <v>2.1691973969631237E-3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320.55</v>
      </c>
      <c r="F84" s="37">
        <v>321.16666666666669</v>
      </c>
      <c r="G84" s="38">
        <v>317.38333333333338</v>
      </c>
      <c r="H84" s="38">
        <v>314.2166666666667</v>
      </c>
      <c r="I84" s="38">
        <v>310.43333333333339</v>
      </c>
      <c r="J84" s="38">
        <v>324.33333333333337</v>
      </c>
      <c r="K84" s="38">
        <v>328.11666666666667</v>
      </c>
      <c r="L84" s="38">
        <v>331.28333333333336</v>
      </c>
      <c r="M84" s="28">
        <v>324.95</v>
      </c>
      <c r="N84" s="28">
        <v>318</v>
      </c>
      <c r="O84" s="39">
        <v>7378000</v>
      </c>
      <c r="P84" s="40">
        <v>-6.1961206896551727E-3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1732.2</v>
      </c>
      <c r="F85" s="37">
        <v>1747.4000000000003</v>
      </c>
      <c r="G85" s="38">
        <v>1712.9000000000005</v>
      </c>
      <c r="H85" s="38">
        <v>1693.6000000000001</v>
      </c>
      <c r="I85" s="38">
        <v>1659.1000000000004</v>
      </c>
      <c r="J85" s="38">
        <v>1766.7000000000007</v>
      </c>
      <c r="K85" s="38">
        <v>1801.2000000000003</v>
      </c>
      <c r="L85" s="38">
        <v>1820.5000000000009</v>
      </c>
      <c r="M85" s="28">
        <v>1781.9</v>
      </c>
      <c r="N85" s="28">
        <v>1728.1</v>
      </c>
      <c r="O85" s="39">
        <v>7423300</v>
      </c>
      <c r="P85" s="40">
        <v>2.3578726748755566E-2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488.05</v>
      </c>
      <c r="F86" s="37">
        <v>486.75</v>
      </c>
      <c r="G86" s="38">
        <v>480.5</v>
      </c>
      <c r="H86" s="38">
        <v>472.95</v>
      </c>
      <c r="I86" s="38">
        <v>466.7</v>
      </c>
      <c r="J86" s="38">
        <v>494.3</v>
      </c>
      <c r="K86" s="38">
        <v>500.55</v>
      </c>
      <c r="L86" s="38">
        <v>508.1</v>
      </c>
      <c r="M86" s="28">
        <v>493</v>
      </c>
      <c r="N86" s="28">
        <v>479.2</v>
      </c>
      <c r="O86" s="39">
        <v>3838750</v>
      </c>
      <c r="P86" s="40">
        <v>-2.9699842022116903E-2</v>
      </c>
    </row>
    <row r="87" spans="1:16" ht="12.75" customHeight="1">
      <c r="A87" s="28">
        <v>77</v>
      </c>
      <c r="B87" s="29" t="s">
        <v>44</v>
      </c>
      <c r="C87" s="30" t="s">
        <v>259</v>
      </c>
      <c r="D87" s="31">
        <v>44951</v>
      </c>
      <c r="E87" s="37">
        <v>2546.3000000000002</v>
      </c>
      <c r="F87" s="37">
        <v>2548.0833333333335</v>
      </c>
      <c r="G87" s="38">
        <v>2529.166666666667</v>
      </c>
      <c r="H87" s="38">
        <v>2512.0333333333333</v>
      </c>
      <c r="I87" s="38">
        <v>2493.1166666666668</v>
      </c>
      <c r="J87" s="38">
        <v>2565.2166666666672</v>
      </c>
      <c r="K87" s="38">
        <v>2584.1333333333341</v>
      </c>
      <c r="L87" s="38">
        <v>2601.2666666666673</v>
      </c>
      <c r="M87" s="28">
        <v>2567</v>
      </c>
      <c r="N87" s="28">
        <v>2530.9499999999998</v>
      </c>
      <c r="O87" s="39">
        <v>3121500</v>
      </c>
      <c r="P87" s="40">
        <v>-1.2339819648789748E-2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1106.3</v>
      </c>
      <c r="F88" s="37">
        <v>1111.7</v>
      </c>
      <c r="G88" s="38">
        <v>1098.6000000000001</v>
      </c>
      <c r="H88" s="38">
        <v>1090.9000000000001</v>
      </c>
      <c r="I88" s="38">
        <v>1077.8000000000002</v>
      </c>
      <c r="J88" s="38">
        <v>1119.4000000000001</v>
      </c>
      <c r="K88" s="38">
        <v>1132.5</v>
      </c>
      <c r="L88" s="38">
        <v>1140.2</v>
      </c>
      <c r="M88" s="28">
        <v>1124.8</v>
      </c>
      <c r="N88" s="28">
        <v>1104</v>
      </c>
      <c r="O88" s="39">
        <v>4892000</v>
      </c>
      <c r="P88" s="40">
        <v>1.3886010362694301E-2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1033.5</v>
      </c>
      <c r="F89" s="37">
        <v>1037.8666666666666</v>
      </c>
      <c r="G89" s="38">
        <v>1023.7333333333331</v>
      </c>
      <c r="H89" s="38">
        <v>1013.9666666666665</v>
      </c>
      <c r="I89" s="38">
        <v>999.83333333333303</v>
      </c>
      <c r="J89" s="38">
        <v>1047.6333333333332</v>
      </c>
      <c r="K89" s="38">
        <v>1061.7666666666669</v>
      </c>
      <c r="L89" s="38">
        <v>1071.5333333333333</v>
      </c>
      <c r="M89" s="28">
        <v>1052</v>
      </c>
      <c r="N89" s="28">
        <v>1028.0999999999999</v>
      </c>
      <c r="O89" s="39">
        <v>9289700</v>
      </c>
      <c r="P89" s="40">
        <v>1.1509146341463414E-2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2656.45</v>
      </c>
      <c r="F90" s="37">
        <v>2667.4333333333334</v>
      </c>
      <c r="G90" s="38">
        <v>2635.5666666666666</v>
      </c>
      <c r="H90" s="38">
        <v>2614.6833333333334</v>
      </c>
      <c r="I90" s="38">
        <v>2582.8166666666666</v>
      </c>
      <c r="J90" s="38">
        <v>2688.3166666666666</v>
      </c>
      <c r="K90" s="38">
        <v>2720.1833333333334</v>
      </c>
      <c r="L90" s="38">
        <v>2741.0666666666666</v>
      </c>
      <c r="M90" s="28">
        <v>2699.3</v>
      </c>
      <c r="N90" s="28">
        <v>2646.55</v>
      </c>
      <c r="O90" s="39">
        <v>18846000</v>
      </c>
      <c r="P90" s="40">
        <v>0.10315035296596776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2169.8000000000002</v>
      </c>
      <c r="F91" s="37">
        <v>2167.6</v>
      </c>
      <c r="G91" s="38">
        <v>2152.3999999999996</v>
      </c>
      <c r="H91" s="38">
        <v>2134.9999999999995</v>
      </c>
      <c r="I91" s="38">
        <v>2119.7999999999993</v>
      </c>
      <c r="J91" s="38">
        <v>2185</v>
      </c>
      <c r="K91" s="38">
        <v>2200.1999999999998</v>
      </c>
      <c r="L91" s="38">
        <v>2217.6000000000004</v>
      </c>
      <c r="M91" s="28">
        <v>2182.8000000000002</v>
      </c>
      <c r="N91" s="28">
        <v>2150.1999999999998</v>
      </c>
      <c r="O91" s="39">
        <v>1675500</v>
      </c>
      <c r="P91" s="40">
        <v>1.8045935107546481E-2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1632.45</v>
      </c>
      <c r="F92" s="37">
        <v>1636.0666666666666</v>
      </c>
      <c r="G92" s="38">
        <v>1620.1833333333332</v>
      </c>
      <c r="H92" s="38">
        <v>1607.9166666666665</v>
      </c>
      <c r="I92" s="38">
        <v>1592.0333333333331</v>
      </c>
      <c r="J92" s="38">
        <v>1648.3333333333333</v>
      </c>
      <c r="K92" s="38">
        <v>1664.2166666666665</v>
      </c>
      <c r="L92" s="38">
        <v>1676.4833333333333</v>
      </c>
      <c r="M92" s="28">
        <v>1651.95</v>
      </c>
      <c r="N92" s="28">
        <v>1623.8</v>
      </c>
      <c r="O92" s="39">
        <v>56937650</v>
      </c>
      <c r="P92" s="40">
        <v>3.8563789765146121E-2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570.15</v>
      </c>
      <c r="F93" s="37">
        <v>571.66666666666663</v>
      </c>
      <c r="G93" s="38">
        <v>567.68333333333328</v>
      </c>
      <c r="H93" s="38">
        <v>565.2166666666667</v>
      </c>
      <c r="I93" s="38">
        <v>561.23333333333335</v>
      </c>
      <c r="J93" s="38">
        <v>574.13333333333321</v>
      </c>
      <c r="K93" s="38">
        <v>578.11666666666656</v>
      </c>
      <c r="L93" s="38">
        <v>580.58333333333314</v>
      </c>
      <c r="M93" s="28">
        <v>575.65</v>
      </c>
      <c r="N93" s="28">
        <v>569.20000000000005</v>
      </c>
      <c r="O93" s="39">
        <v>14671800</v>
      </c>
      <c r="P93" s="40">
        <v>4.1868458053429154E-2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2748.6</v>
      </c>
      <c r="F94" s="37">
        <v>2752.3833333333332</v>
      </c>
      <c r="G94" s="38">
        <v>2730.8666666666663</v>
      </c>
      <c r="H94" s="38">
        <v>2713.1333333333332</v>
      </c>
      <c r="I94" s="38">
        <v>2691.6166666666663</v>
      </c>
      <c r="J94" s="38">
        <v>2770.1166666666663</v>
      </c>
      <c r="K94" s="38">
        <v>2791.6333333333328</v>
      </c>
      <c r="L94" s="38">
        <v>2809.3666666666663</v>
      </c>
      <c r="M94" s="28">
        <v>2773.9</v>
      </c>
      <c r="N94" s="28">
        <v>2734.65</v>
      </c>
      <c r="O94" s="39">
        <v>2497800</v>
      </c>
      <c r="P94" s="40">
        <v>2.0718401373053818E-2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475.4</v>
      </c>
      <c r="F95" s="37">
        <v>477.7166666666667</v>
      </c>
      <c r="G95" s="38">
        <v>471.03333333333342</v>
      </c>
      <c r="H95" s="38">
        <v>466.66666666666674</v>
      </c>
      <c r="I95" s="38">
        <v>459.98333333333346</v>
      </c>
      <c r="J95" s="38">
        <v>482.08333333333337</v>
      </c>
      <c r="K95" s="38">
        <v>488.76666666666665</v>
      </c>
      <c r="L95" s="38">
        <v>493.13333333333333</v>
      </c>
      <c r="M95" s="28">
        <v>484.4</v>
      </c>
      <c r="N95" s="28">
        <v>473.35</v>
      </c>
      <c r="O95" s="39">
        <v>20197800</v>
      </c>
      <c r="P95" s="40">
        <v>8.669509893029434E-3</v>
      </c>
    </row>
    <row r="96" spans="1:16" ht="12.75" customHeight="1">
      <c r="A96" s="28">
        <v>86</v>
      </c>
      <c r="B96" s="29" t="s">
        <v>119</v>
      </c>
      <c r="C96" s="30" t="s">
        <v>374</v>
      </c>
      <c r="D96" s="31">
        <v>44951</v>
      </c>
      <c r="E96" s="37">
        <v>110.35</v>
      </c>
      <c r="F96" s="37">
        <v>111.03333333333332</v>
      </c>
      <c r="G96" s="38">
        <v>109.26666666666664</v>
      </c>
      <c r="H96" s="38">
        <v>108.18333333333332</v>
      </c>
      <c r="I96" s="38">
        <v>106.41666666666664</v>
      </c>
      <c r="J96" s="38">
        <v>112.11666666666663</v>
      </c>
      <c r="K96" s="38">
        <v>113.88333333333331</v>
      </c>
      <c r="L96" s="38">
        <v>114.96666666666663</v>
      </c>
      <c r="M96" s="28">
        <v>112.8</v>
      </c>
      <c r="N96" s="28">
        <v>109.95</v>
      </c>
      <c r="O96" s="39">
        <v>18816000</v>
      </c>
      <c r="P96" s="40">
        <v>1.0048956454522031E-2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236.05</v>
      </c>
      <c r="F97" s="37">
        <v>235.88333333333333</v>
      </c>
      <c r="G97" s="38">
        <v>234.16666666666666</v>
      </c>
      <c r="H97" s="38">
        <v>232.28333333333333</v>
      </c>
      <c r="I97" s="38">
        <v>230.56666666666666</v>
      </c>
      <c r="J97" s="38">
        <v>237.76666666666665</v>
      </c>
      <c r="K97" s="38">
        <v>239.48333333333335</v>
      </c>
      <c r="L97" s="38">
        <v>241.36666666666665</v>
      </c>
      <c r="M97" s="28">
        <v>237.6</v>
      </c>
      <c r="N97" s="28">
        <v>234</v>
      </c>
      <c r="O97" s="39">
        <v>19548000</v>
      </c>
      <c r="P97" s="40">
        <v>1.0044642857142858E-2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2577</v>
      </c>
      <c r="F98" s="37">
        <v>2583.0166666666669</v>
      </c>
      <c r="G98" s="38">
        <v>2566.4833333333336</v>
      </c>
      <c r="H98" s="38">
        <v>2555.9666666666667</v>
      </c>
      <c r="I98" s="38">
        <v>2539.4333333333334</v>
      </c>
      <c r="J98" s="38">
        <v>2593.5333333333338</v>
      </c>
      <c r="K98" s="38">
        <v>2610.0666666666675</v>
      </c>
      <c r="L98" s="38">
        <v>2620.5833333333339</v>
      </c>
      <c r="M98" s="28">
        <v>2599.5500000000002</v>
      </c>
      <c r="N98" s="28">
        <v>2572.5</v>
      </c>
      <c r="O98" s="39">
        <v>7804800</v>
      </c>
      <c r="P98" s="40">
        <v>5.8768945252087841E-3</v>
      </c>
    </row>
    <row r="99" spans="1:16" ht="12.75" customHeight="1">
      <c r="A99" s="28">
        <v>89</v>
      </c>
      <c r="B99" s="29" t="s">
        <v>44</v>
      </c>
      <c r="C99" s="30" t="s">
        <v>375</v>
      </c>
      <c r="D99" s="31">
        <v>44951</v>
      </c>
      <c r="E99" s="37">
        <v>41734.199999999997</v>
      </c>
      <c r="F99" s="37">
        <v>41664.299999999996</v>
      </c>
      <c r="G99" s="38">
        <v>41149.899999999994</v>
      </c>
      <c r="H99" s="38">
        <v>40565.599999999999</v>
      </c>
      <c r="I99" s="38">
        <v>40051.199999999997</v>
      </c>
      <c r="J99" s="38">
        <v>42248.599999999991</v>
      </c>
      <c r="K99" s="38">
        <v>42763</v>
      </c>
      <c r="L99" s="38">
        <v>43347.299999999988</v>
      </c>
      <c r="M99" s="28">
        <v>42178.7</v>
      </c>
      <c r="N99" s="28">
        <v>41080</v>
      </c>
      <c r="O99" s="39">
        <v>37020</v>
      </c>
      <c r="P99" s="40">
        <v>1.4385532264693794E-2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155.75</v>
      </c>
      <c r="F100" s="37">
        <v>156.6</v>
      </c>
      <c r="G100" s="38">
        <v>153.29999999999998</v>
      </c>
      <c r="H100" s="38">
        <v>150.85</v>
      </c>
      <c r="I100" s="38">
        <v>147.54999999999998</v>
      </c>
      <c r="J100" s="38">
        <v>159.04999999999998</v>
      </c>
      <c r="K100" s="38">
        <v>162.35</v>
      </c>
      <c r="L100" s="38">
        <v>164.79999999999998</v>
      </c>
      <c r="M100" s="28">
        <v>159.9</v>
      </c>
      <c r="N100" s="28">
        <v>154.15</v>
      </c>
      <c r="O100" s="39">
        <v>43452000</v>
      </c>
      <c r="P100" s="40">
        <v>0.14661177960734642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897.1</v>
      </c>
      <c r="F101" s="37">
        <v>901.86666666666667</v>
      </c>
      <c r="G101" s="38">
        <v>890.23333333333335</v>
      </c>
      <c r="H101" s="38">
        <v>883.36666666666667</v>
      </c>
      <c r="I101" s="38">
        <v>871.73333333333335</v>
      </c>
      <c r="J101" s="38">
        <v>908.73333333333335</v>
      </c>
      <c r="K101" s="38">
        <v>920.36666666666679</v>
      </c>
      <c r="L101" s="38">
        <v>927.23333333333335</v>
      </c>
      <c r="M101" s="28">
        <v>913.5</v>
      </c>
      <c r="N101" s="28">
        <v>895</v>
      </c>
      <c r="O101" s="39">
        <v>65597000</v>
      </c>
      <c r="P101" s="40">
        <v>3.9939630011874241E-2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1245.6500000000001</v>
      </c>
      <c r="F102" s="37">
        <v>1252.0333333333335</v>
      </c>
      <c r="G102" s="38">
        <v>1236.866666666667</v>
      </c>
      <c r="H102" s="38">
        <v>1228.0833333333335</v>
      </c>
      <c r="I102" s="38">
        <v>1212.916666666667</v>
      </c>
      <c r="J102" s="38">
        <v>1260.8166666666671</v>
      </c>
      <c r="K102" s="38">
        <v>1275.9833333333336</v>
      </c>
      <c r="L102" s="38">
        <v>1284.7666666666671</v>
      </c>
      <c r="M102" s="28">
        <v>1267.2</v>
      </c>
      <c r="N102" s="28">
        <v>1243.25</v>
      </c>
      <c r="O102" s="39">
        <v>3073175</v>
      </c>
      <c r="P102" s="40">
        <v>6.7936789248264656E-2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453.35</v>
      </c>
      <c r="F103" s="37">
        <v>453.86666666666662</v>
      </c>
      <c r="G103" s="38">
        <v>449.53333333333325</v>
      </c>
      <c r="H103" s="38">
        <v>445.71666666666664</v>
      </c>
      <c r="I103" s="38">
        <v>441.38333333333327</v>
      </c>
      <c r="J103" s="38">
        <v>457.68333333333322</v>
      </c>
      <c r="K103" s="38">
        <v>462.01666666666659</v>
      </c>
      <c r="L103" s="38">
        <v>465.8333333333332</v>
      </c>
      <c r="M103" s="28">
        <v>458.2</v>
      </c>
      <c r="N103" s="28">
        <v>450.05</v>
      </c>
      <c r="O103" s="39">
        <v>17620500</v>
      </c>
      <c r="P103" s="40">
        <v>1.8820468343451864E-2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7.95</v>
      </c>
      <c r="F104" s="37">
        <v>7.9666666666666659</v>
      </c>
      <c r="G104" s="38">
        <v>7.8333333333333321</v>
      </c>
      <c r="H104" s="38">
        <v>7.7166666666666659</v>
      </c>
      <c r="I104" s="38">
        <v>7.5833333333333321</v>
      </c>
      <c r="J104" s="38">
        <v>8.0833333333333321</v>
      </c>
      <c r="K104" s="38">
        <v>8.2166666666666668</v>
      </c>
      <c r="L104" s="38">
        <v>8.3333333333333321</v>
      </c>
      <c r="M104" s="28">
        <v>8.1</v>
      </c>
      <c r="N104" s="28">
        <v>7.85</v>
      </c>
      <c r="O104" s="39">
        <v>613830000</v>
      </c>
      <c r="P104" s="40">
        <v>-2.5558395377264141E-2</v>
      </c>
    </row>
    <row r="105" spans="1:16" ht="12.75" customHeight="1">
      <c r="A105" s="28">
        <v>95</v>
      </c>
      <c r="B105" s="29" t="s">
        <v>63</v>
      </c>
      <c r="C105" s="30" t="s">
        <v>379</v>
      </c>
      <c r="D105" s="31">
        <v>44951</v>
      </c>
      <c r="E105" s="37">
        <v>81.849999999999994</v>
      </c>
      <c r="F105" s="37">
        <v>81.183333333333323</v>
      </c>
      <c r="G105" s="38">
        <v>79.816666666666649</v>
      </c>
      <c r="H105" s="38">
        <v>77.783333333333331</v>
      </c>
      <c r="I105" s="38">
        <v>76.416666666666657</v>
      </c>
      <c r="J105" s="38">
        <v>83.21666666666664</v>
      </c>
      <c r="K105" s="38">
        <v>84.583333333333314</v>
      </c>
      <c r="L105" s="38">
        <v>86.616666666666632</v>
      </c>
      <c r="M105" s="28">
        <v>82.55</v>
      </c>
      <c r="N105" s="28">
        <v>79.150000000000006</v>
      </c>
      <c r="O105" s="39">
        <v>111450000</v>
      </c>
      <c r="P105" s="40">
        <v>2.0604395604395604E-2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59.2</v>
      </c>
      <c r="F106" s="37">
        <v>58.783333333333339</v>
      </c>
      <c r="G106" s="38">
        <v>57.716666666666676</v>
      </c>
      <c r="H106" s="38">
        <v>56.233333333333334</v>
      </c>
      <c r="I106" s="38">
        <v>55.166666666666671</v>
      </c>
      <c r="J106" s="38">
        <v>60.26666666666668</v>
      </c>
      <c r="K106" s="38">
        <v>61.333333333333343</v>
      </c>
      <c r="L106" s="38">
        <v>62.816666666666684</v>
      </c>
      <c r="M106" s="28">
        <v>59.85</v>
      </c>
      <c r="N106" s="28">
        <v>57.3</v>
      </c>
      <c r="O106" s="39">
        <v>154995000</v>
      </c>
      <c r="P106" s="40">
        <v>-4.8614308074762913E-2</v>
      </c>
    </row>
    <row r="107" spans="1:16" ht="12.75" customHeight="1">
      <c r="A107" s="28">
        <v>97</v>
      </c>
      <c r="B107" s="29" t="s">
        <v>44</v>
      </c>
      <c r="C107" s="30" t="s">
        <v>389</v>
      </c>
      <c r="D107" s="31">
        <v>44951</v>
      </c>
      <c r="E107" s="37">
        <v>141</v>
      </c>
      <c r="F107" s="37">
        <v>141.38333333333335</v>
      </c>
      <c r="G107" s="38">
        <v>139.66666666666671</v>
      </c>
      <c r="H107" s="38">
        <v>138.33333333333337</v>
      </c>
      <c r="I107" s="38">
        <v>136.61666666666673</v>
      </c>
      <c r="J107" s="38">
        <v>142.7166666666667</v>
      </c>
      <c r="K107" s="38">
        <v>144.43333333333334</v>
      </c>
      <c r="L107" s="38">
        <v>145.76666666666668</v>
      </c>
      <c r="M107" s="28">
        <v>143.1</v>
      </c>
      <c r="N107" s="28">
        <v>140.05000000000001</v>
      </c>
      <c r="O107" s="39">
        <v>44553750</v>
      </c>
      <c r="P107" s="40">
        <v>5.0526315789473683E-4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416.05</v>
      </c>
      <c r="F108" s="37">
        <v>415.2833333333333</v>
      </c>
      <c r="G108" s="38">
        <v>411.51666666666659</v>
      </c>
      <c r="H108" s="38">
        <v>406.98333333333329</v>
      </c>
      <c r="I108" s="38">
        <v>403.21666666666658</v>
      </c>
      <c r="J108" s="38">
        <v>419.81666666666661</v>
      </c>
      <c r="K108" s="38">
        <v>423.58333333333326</v>
      </c>
      <c r="L108" s="38">
        <v>428.11666666666662</v>
      </c>
      <c r="M108" s="28">
        <v>419.05</v>
      </c>
      <c r="N108" s="28">
        <v>410.75</v>
      </c>
      <c r="O108" s="39">
        <v>8107000</v>
      </c>
      <c r="P108" s="40">
        <v>5.7958011842813566E-2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319.7</v>
      </c>
      <c r="F109" s="37">
        <v>318.98333333333335</v>
      </c>
      <c r="G109" s="38">
        <v>315.7166666666667</v>
      </c>
      <c r="H109" s="38">
        <v>311.73333333333335</v>
      </c>
      <c r="I109" s="38">
        <v>308.4666666666667</v>
      </c>
      <c r="J109" s="38">
        <v>322.9666666666667</v>
      </c>
      <c r="K109" s="38">
        <v>326.23333333333335</v>
      </c>
      <c r="L109" s="38">
        <v>330.2166666666667</v>
      </c>
      <c r="M109" s="28">
        <v>322.25</v>
      </c>
      <c r="N109" s="28">
        <v>315</v>
      </c>
      <c r="O109" s="39">
        <v>26258000</v>
      </c>
      <c r="P109" s="40">
        <v>-1.8465909090909092E-2</v>
      </c>
    </row>
    <row r="110" spans="1:16" ht="12.75" customHeight="1">
      <c r="A110" s="28">
        <v>100</v>
      </c>
      <c r="B110" s="29" t="s">
        <v>42</v>
      </c>
      <c r="C110" s="30" t="s">
        <v>386</v>
      </c>
      <c r="D110" s="31">
        <v>44951</v>
      </c>
      <c r="E110" s="37">
        <v>219.8</v>
      </c>
      <c r="F110" s="37">
        <v>220.65</v>
      </c>
      <c r="G110" s="38">
        <v>217.55</v>
      </c>
      <c r="H110" s="38">
        <v>215.3</v>
      </c>
      <c r="I110" s="38">
        <v>212.20000000000002</v>
      </c>
      <c r="J110" s="38">
        <v>222.9</v>
      </c>
      <c r="K110" s="38">
        <v>225.99999999999997</v>
      </c>
      <c r="L110" s="38">
        <v>228.25</v>
      </c>
      <c r="M110" s="28">
        <v>223.75</v>
      </c>
      <c r="N110" s="28">
        <v>218.4</v>
      </c>
      <c r="O110" s="39">
        <v>15129300</v>
      </c>
      <c r="P110" s="40">
        <v>-1.1487650775416428E-3</v>
      </c>
    </row>
    <row r="111" spans="1:16" ht="12.75" customHeight="1">
      <c r="A111" s="28">
        <v>101</v>
      </c>
      <c r="B111" s="29" t="s">
        <v>44</v>
      </c>
      <c r="C111" s="30" t="s">
        <v>262</v>
      </c>
      <c r="D111" s="31">
        <v>44951</v>
      </c>
      <c r="E111" s="37">
        <v>4269.8</v>
      </c>
      <c r="F111" s="37">
        <v>4270.6833333333334</v>
      </c>
      <c r="G111" s="38">
        <v>4231.0166666666664</v>
      </c>
      <c r="H111" s="38">
        <v>4192.2333333333327</v>
      </c>
      <c r="I111" s="38">
        <v>4152.5666666666657</v>
      </c>
      <c r="J111" s="38">
        <v>4309.4666666666672</v>
      </c>
      <c r="K111" s="38">
        <v>4349.1333333333332</v>
      </c>
      <c r="L111" s="38">
        <v>4387.9166666666679</v>
      </c>
      <c r="M111" s="28">
        <v>4310.3500000000004</v>
      </c>
      <c r="N111" s="28">
        <v>4231.8999999999996</v>
      </c>
      <c r="O111" s="39">
        <v>270750</v>
      </c>
      <c r="P111" s="40">
        <v>1.5185601799775027E-2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2020.45</v>
      </c>
      <c r="F112" s="37">
        <v>2031.3833333333332</v>
      </c>
      <c r="G112" s="38">
        <v>2002.7666666666664</v>
      </c>
      <c r="H112" s="38">
        <v>1985.0833333333333</v>
      </c>
      <c r="I112" s="38">
        <v>1956.4666666666665</v>
      </c>
      <c r="J112" s="38">
        <v>2049.0666666666666</v>
      </c>
      <c r="K112" s="38">
        <v>2077.6833333333334</v>
      </c>
      <c r="L112" s="38">
        <v>2095.3666666666663</v>
      </c>
      <c r="M112" s="28">
        <v>2060</v>
      </c>
      <c r="N112" s="28">
        <v>2013.7</v>
      </c>
      <c r="O112" s="39">
        <v>3160800</v>
      </c>
      <c r="P112" s="40">
        <v>-8.7496471916454974E-3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1226.2</v>
      </c>
      <c r="F113" s="37">
        <v>1223.3</v>
      </c>
      <c r="G113" s="38">
        <v>1203</v>
      </c>
      <c r="H113" s="38">
        <v>1179.8</v>
      </c>
      <c r="I113" s="38">
        <v>1159.5</v>
      </c>
      <c r="J113" s="38">
        <v>1246.5</v>
      </c>
      <c r="K113" s="38">
        <v>1266.7999999999997</v>
      </c>
      <c r="L113" s="38">
        <v>1290</v>
      </c>
      <c r="M113" s="28">
        <v>1243.5999999999999</v>
      </c>
      <c r="N113" s="28">
        <v>1200.0999999999999</v>
      </c>
      <c r="O113" s="39">
        <v>24012000</v>
      </c>
      <c r="P113" s="40">
        <v>8.3906568901655453E-3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191.3</v>
      </c>
      <c r="F114" s="37">
        <v>191.65</v>
      </c>
      <c r="G114" s="38">
        <v>190.45000000000002</v>
      </c>
      <c r="H114" s="38">
        <v>189.60000000000002</v>
      </c>
      <c r="I114" s="38">
        <v>188.40000000000003</v>
      </c>
      <c r="J114" s="38">
        <v>192.5</v>
      </c>
      <c r="K114" s="38">
        <v>193.7</v>
      </c>
      <c r="L114" s="38">
        <v>194.54999999999998</v>
      </c>
      <c r="M114" s="28">
        <v>192.85</v>
      </c>
      <c r="N114" s="28">
        <v>190.8</v>
      </c>
      <c r="O114" s="39">
        <v>12944400</v>
      </c>
      <c r="P114" s="40">
        <v>3.9087947882736158E-3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1517.15</v>
      </c>
      <c r="F115" s="37">
        <v>1525.6166666666668</v>
      </c>
      <c r="G115" s="38">
        <v>1506.1333333333337</v>
      </c>
      <c r="H115" s="38">
        <v>1495.1166666666668</v>
      </c>
      <c r="I115" s="38">
        <v>1475.6333333333337</v>
      </c>
      <c r="J115" s="38">
        <v>1536.6333333333337</v>
      </c>
      <c r="K115" s="38">
        <v>1556.1166666666668</v>
      </c>
      <c r="L115" s="38">
        <v>1567.1333333333337</v>
      </c>
      <c r="M115" s="28">
        <v>1545.1</v>
      </c>
      <c r="N115" s="28">
        <v>1514.6</v>
      </c>
      <c r="O115" s="39">
        <v>30902400</v>
      </c>
      <c r="P115" s="40">
        <v>2.0231366541651259E-2</v>
      </c>
    </row>
    <row r="116" spans="1:16" ht="12.75" customHeight="1">
      <c r="A116" s="28">
        <v>106</v>
      </c>
      <c r="B116" s="29" t="s">
        <v>86</v>
      </c>
      <c r="C116" s="30" t="s">
        <v>394</v>
      </c>
      <c r="D116" s="31">
        <v>44951</v>
      </c>
      <c r="E116" s="37">
        <v>447.95</v>
      </c>
      <c r="F116" s="37">
        <v>450.86666666666662</v>
      </c>
      <c r="G116" s="38">
        <v>442.73333333333323</v>
      </c>
      <c r="H116" s="38">
        <v>437.51666666666659</v>
      </c>
      <c r="I116" s="38">
        <v>429.38333333333321</v>
      </c>
      <c r="J116" s="38">
        <v>456.08333333333326</v>
      </c>
      <c r="K116" s="38">
        <v>464.21666666666658</v>
      </c>
      <c r="L116" s="38">
        <v>469.43333333333328</v>
      </c>
      <c r="M116" s="28">
        <v>459</v>
      </c>
      <c r="N116" s="28">
        <v>445.65</v>
      </c>
      <c r="O116" s="39">
        <v>4574000</v>
      </c>
      <c r="P116" s="40">
        <v>-5.8682895022821122E-3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77</v>
      </c>
      <c r="F117" s="37">
        <v>76.866666666666674</v>
      </c>
      <c r="G117" s="38">
        <v>75.683333333333351</v>
      </c>
      <c r="H117" s="38">
        <v>74.366666666666674</v>
      </c>
      <c r="I117" s="38">
        <v>73.183333333333351</v>
      </c>
      <c r="J117" s="38">
        <v>78.183333333333351</v>
      </c>
      <c r="K117" s="38">
        <v>79.366666666666688</v>
      </c>
      <c r="L117" s="38">
        <v>80.683333333333351</v>
      </c>
      <c r="M117" s="28">
        <v>78.05</v>
      </c>
      <c r="N117" s="28">
        <v>75.55</v>
      </c>
      <c r="O117" s="39">
        <v>76830000</v>
      </c>
      <c r="P117" s="40">
        <v>6.8764410687644106E-2</v>
      </c>
    </row>
    <row r="118" spans="1:16" ht="12.75" customHeight="1">
      <c r="A118" s="28">
        <v>108</v>
      </c>
      <c r="B118" s="29" t="s">
        <v>47</v>
      </c>
      <c r="C118" s="30" t="s">
        <v>263</v>
      </c>
      <c r="D118" s="31">
        <v>44951</v>
      </c>
      <c r="E118" s="37">
        <v>845.65</v>
      </c>
      <c r="F118" s="37">
        <v>850.51666666666677</v>
      </c>
      <c r="G118" s="38">
        <v>839.13333333333355</v>
      </c>
      <c r="H118" s="38">
        <v>832.61666666666679</v>
      </c>
      <c r="I118" s="38">
        <v>821.23333333333358</v>
      </c>
      <c r="J118" s="38">
        <v>857.03333333333353</v>
      </c>
      <c r="K118" s="38">
        <v>868.41666666666674</v>
      </c>
      <c r="L118" s="38">
        <v>874.93333333333351</v>
      </c>
      <c r="M118" s="28">
        <v>861.9</v>
      </c>
      <c r="N118" s="28">
        <v>844</v>
      </c>
      <c r="O118" s="39">
        <v>1677000</v>
      </c>
      <c r="P118" s="40">
        <v>3.117505995203837E-2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641.85</v>
      </c>
      <c r="F119" s="37">
        <v>642.98333333333335</v>
      </c>
      <c r="G119" s="38">
        <v>637.61666666666667</v>
      </c>
      <c r="H119" s="38">
        <v>633.38333333333333</v>
      </c>
      <c r="I119" s="38">
        <v>628.01666666666665</v>
      </c>
      <c r="J119" s="38">
        <v>647.2166666666667</v>
      </c>
      <c r="K119" s="38">
        <v>652.58333333333348</v>
      </c>
      <c r="L119" s="38">
        <v>656.81666666666672</v>
      </c>
      <c r="M119" s="28">
        <v>648.35</v>
      </c>
      <c r="N119" s="28">
        <v>638.75</v>
      </c>
      <c r="O119" s="39">
        <v>14991375</v>
      </c>
      <c r="P119" s="40">
        <v>-7.7604679446342736E-3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333.25</v>
      </c>
      <c r="F120" s="37">
        <v>334.6</v>
      </c>
      <c r="G120" s="38">
        <v>331.25000000000006</v>
      </c>
      <c r="H120" s="38">
        <v>329.25000000000006</v>
      </c>
      <c r="I120" s="38">
        <v>325.90000000000009</v>
      </c>
      <c r="J120" s="38">
        <v>336.6</v>
      </c>
      <c r="K120" s="38">
        <v>339.94999999999993</v>
      </c>
      <c r="L120" s="38">
        <v>341.95</v>
      </c>
      <c r="M120" s="28">
        <v>337.95</v>
      </c>
      <c r="N120" s="28">
        <v>332.6</v>
      </c>
      <c r="O120" s="39">
        <v>69812800</v>
      </c>
      <c r="P120" s="40">
        <v>-2.8110430569521895E-3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584.65</v>
      </c>
      <c r="F121" s="37">
        <v>588.28333333333342</v>
      </c>
      <c r="G121" s="38">
        <v>577.06666666666683</v>
      </c>
      <c r="H121" s="38">
        <v>569.48333333333346</v>
      </c>
      <c r="I121" s="38">
        <v>558.26666666666688</v>
      </c>
      <c r="J121" s="38">
        <v>595.86666666666679</v>
      </c>
      <c r="K121" s="38">
        <v>607.08333333333326</v>
      </c>
      <c r="L121" s="38">
        <v>614.66666666666674</v>
      </c>
      <c r="M121" s="28">
        <v>599.5</v>
      </c>
      <c r="N121" s="28">
        <v>580.70000000000005</v>
      </c>
      <c r="O121" s="39">
        <v>21475000</v>
      </c>
      <c r="P121" s="40">
        <v>-1.9742097455209402E-2</v>
      </c>
    </row>
    <row r="122" spans="1:16" ht="12.75" customHeight="1">
      <c r="A122" s="28">
        <v>112</v>
      </c>
      <c r="B122" s="29" t="s">
        <v>42</v>
      </c>
      <c r="C122" s="30" t="s">
        <v>396</v>
      </c>
      <c r="D122" s="31">
        <v>44951</v>
      </c>
      <c r="E122" s="37">
        <v>2934.55</v>
      </c>
      <c r="F122" s="37">
        <v>2941.25</v>
      </c>
      <c r="G122" s="38">
        <v>2908.3</v>
      </c>
      <c r="H122" s="38">
        <v>2882.05</v>
      </c>
      <c r="I122" s="38">
        <v>2849.1000000000004</v>
      </c>
      <c r="J122" s="38">
        <v>2967.5</v>
      </c>
      <c r="K122" s="38">
        <v>3000.45</v>
      </c>
      <c r="L122" s="38">
        <v>3026.7</v>
      </c>
      <c r="M122" s="28">
        <v>2974.2</v>
      </c>
      <c r="N122" s="28">
        <v>2915</v>
      </c>
      <c r="O122" s="39">
        <v>494250</v>
      </c>
      <c r="P122" s="40">
        <v>1.0219724067450179E-2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769.65</v>
      </c>
      <c r="F123" s="37">
        <v>771.7166666666667</v>
      </c>
      <c r="G123" s="38">
        <v>764.18333333333339</v>
      </c>
      <c r="H123" s="38">
        <v>758.7166666666667</v>
      </c>
      <c r="I123" s="38">
        <v>751.18333333333339</v>
      </c>
      <c r="J123" s="38">
        <v>777.18333333333339</v>
      </c>
      <c r="K123" s="38">
        <v>784.7166666666667</v>
      </c>
      <c r="L123" s="38">
        <v>790.18333333333339</v>
      </c>
      <c r="M123" s="28">
        <v>779.25</v>
      </c>
      <c r="N123" s="28">
        <v>766.25</v>
      </c>
      <c r="O123" s="39">
        <v>22712400</v>
      </c>
      <c r="P123" s="40">
        <v>4.1781067207830964E-3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513</v>
      </c>
      <c r="F124" s="37">
        <v>514.51666666666665</v>
      </c>
      <c r="G124" s="38">
        <v>509.98333333333335</v>
      </c>
      <c r="H124" s="38">
        <v>506.9666666666667</v>
      </c>
      <c r="I124" s="38">
        <v>502.43333333333339</v>
      </c>
      <c r="J124" s="38">
        <v>517.5333333333333</v>
      </c>
      <c r="K124" s="38">
        <v>522.06666666666661</v>
      </c>
      <c r="L124" s="38">
        <v>525.08333333333326</v>
      </c>
      <c r="M124" s="28">
        <v>519.04999999999995</v>
      </c>
      <c r="N124" s="28">
        <v>511.5</v>
      </c>
      <c r="O124" s="39">
        <v>14661250</v>
      </c>
      <c r="P124" s="40">
        <v>-2.0379186502965004E-2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1840.15</v>
      </c>
      <c r="F125" s="37">
        <v>1841.8666666666668</v>
      </c>
      <c r="G125" s="38">
        <v>1833.2833333333335</v>
      </c>
      <c r="H125" s="38">
        <v>1826.4166666666667</v>
      </c>
      <c r="I125" s="38">
        <v>1817.8333333333335</v>
      </c>
      <c r="J125" s="38">
        <v>1848.7333333333336</v>
      </c>
      <c r="K125" s="38">
        <v>1857.3166666666666</v>
      </c>
      <c r="L125" s="38">
        <v>1864.1833333333336</v>
      </c>
      <c r="M125" s="28">
        <v>1850.45</v>
      </c>
      <c r="N125" s="28">
        <v>1835</v>
      </c>
      <c r="O125" s="39">
        <v>32164000</v>
      </c>
      <c r="P125" s="40">
        <v>1.7371610764578615E-2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87.8</v>
      </c>
      <c r="F126" s="37">
        <v>87.866666666666674</v>
      </c>
      <c r="G126" s="38">
        <v>86.783333333333346</v>
      </c>
      <c r="H126" s="38">
        <v>85.766666666666666</v>
      </c>
      <c r="I126" s="38">
        <v>84.683333333333337</v>
      </c>
      <c r="J126" s="38">
        <v>88.883333333333354</v>
      </c>
      <c r="K126" s="38">
        <v>89.966666666666669</v>
      </c>
      <c r="L126" s="38">
        <v>90.983333333333363</v>
      </c>
      <c r="M126" s="28">
        <v>88.95</v>
      </c>
      <c r="N126" s="28">
        <v>86.85</v>
      </c>
      <c r="O126" s="39">
        <v>60790288</v>
      </c>
      <c r="P126" s="40">
        <v>5.7581573896353169E-3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2204.5500000000002</v>
      </c>
      <c r="F127" s="37">
        <v>2214.35</v>
      </c>
      <c r="G127" s="38">
        <v>2189.1999999999998</v>
      </c>
      <c r="H127" s="38">
        <v>2173.85</v>
      </c>
      <c r="I127" s="38">
        <v>2148.6999999999998</v>
      </c>
      <c r="J127" s="38">
        <v>2229.6999999999998</v>
      </c>
      <c r="K127" s="38">
        <v>2254.8500000000004</v>
      </c>
      <c r="L127" s="38">
        <v>2270.1999999999998</v>
      </c>
      <c r="M127" s="28">
        <v>2239.5</v>
      </c>
      <c r="N127" s="28">
        <v>2199</v>
      </c>
      <c r="O127" s="39">
        <v>1276750</v>
      </c>
      <c r="P127" s="40">
        <v>2.8393072895690697E-2</v>
      </c>
    </row>
    <row r="128" spans="1:16" ht="12.75" customHeight="1">
      <c r="A128" s="28">
        <v>118</v>
      </c>
      <c r="B128" s="29" t="s">
        <v>47</v>
      </c>
      <c r="C128" s="30" t="s">
        <v>265</v>
      </c>
      <c r="D128" s="31">
        <v>44951</v>
      </c>
      <c r="E128" s="37">
        <v>377.5</v>
      </c>
      <c r="F128" s="37">
        <v>377.4666666666667</v>
      </c>
      <c r="G128" s="38">
        <v>375.03333333333342</v>
      </c>
      <c r="H128" s="38">
        <v>372.56666666666672</v>
      </c>
      <c r="I128" s="38">
        <v>370.13333333333344</v>
      </c>
      <c r="J128" s="38">
        <v>379.93333333333339</v>
      </c>
      <c r="K128" s="38">
        <v>382.36666666666667</v>
      </c>
      <c r="L128" s="38">
        <v>384.83333333333337</v>
      </c>
      <c r="M128" s="28">
        <v>379.9</v>
      </c>
      <c r="N128" s="28">
        <v>375</v>
      </c>
      <c r="O128" s="39">
        <v>10212400</v>
      </c>
      <c r="P128" s="40">
        <v>-3.1139267690325351E-3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416.55</v>
      </c>
      <c r="F129" s="37">
        <v>419.81666666666661</v>
      </c>
      <c r="G129" s="38">
        <v>411.38333333333321</v>
      </c>
      <c r="H129" s="38">
        <v>406.21666666666658</v>
      </c>
      <c r="I129" s="38">
        <v>397.78333333333319</v>
      </c>
      <c r="J129" s="38">
        <v>424.98333333333323</v>
      </c>
      <c r="K129" s="38">
        <v>433.41666666666663</v>
      </c>
      <c r="L129" s="38">
        <v>438.58333333333326</v>
      </c>
      <c r="M129" s="28">
        <v>428.25</v>
      </c>
      <c r="N129" s="28">
        <v>414.65</v>
      </c>
      <c r="O129" s="39">
        <v>12288000</v>
      </c>
      <c r="P129" s="40">
        <v>5.3859348198970841E-2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2100.75</v>
      </c>
      <c r="F130" s="37">
        <v>2114.7833333333333</v>
      </c>
      <c r="G130" s="38">
        <v>2082.0166666666664</v>
      </c>
      <c r="H130" s="38">
        <v>2063.2833333333333</v>
      </c>
      <c r="I130" s="38">
        <v>2030.5166666666664</v>
      </c>
      <c r="J130" s="38">
        <v>2133.5166666666664</v>
      </c>
      <c r="K130" s="38">
        <v>2166.2833333333338</v>
      </c>
      <c r="L130" s="38">
        <v>2185.0166666666664</v>
      </c>
      <c r="M130" s="28">
        <v>2147.5500000000002</v>
      </c>
      <c r="N130" s="28">
        <v>2096.0500000000002</v>
      </c>
      <c r="O130" s="39">
        <v>8423700</v>
      </c>
      <c r="P130" s="40">
        <v>1.2768259693417492E-2</v>
      </c>
    </row>
    <row r="131" spans="1:16" ht="12.75" customHeight="1">
      <c r="A131" s="28">
        <v>121</v>
      </c>
      <c r="B131" s="29" t="s">
        <v>86</v>
      </c>
      <c r="C131" s="30" t="s">
        <v>948</v>
      </c>
      <c r="D131" s="31">
        <v>44951</v>
      </c>
      <c r="E131" s="37">
        <v>4387.3500000000004</v>
      </c>
      <c r="F131" s="37">
        <v>4416.1166666666668</v>
      </c>
      <c r="G131" s="38">
        <v>4348.2333333333336</v>
      </c>
      <c r="H131" s="38">
        <v>4309.1166666666668</v>
      </c>
      <c r="I131" s="38">
        <v>4241.2333333333336</v>
      </c>
      <c r="J131" s="38">
        <v>4455.2333333333336</v>
      </c>
      <c r="K131" s="38">
        <v>4523.1166666666668</v>
      </c>
      <c r="L131" s="38">
        <v>4562.2333333333336</v>
      </c>
      <c r="M131" s="28">
        <v>4484</v>
      </c>
      <c r="N131" s="28">
        <v>4377</v>
      </c>
      <c r="O131" s="39">
        <v>1822500</v>
      </c>
      <c r="P131" s="40">
        <v>1.8953371351895336E-2</v>
      </c>
    </row>
    <row r="132" spans="1:16" ht="12.75" customHeight="1">
      <c r="A132" s="28">
        <v>122</v>
      </c>
      <c r="B132" s="29" t="s">
        <v>86</v>
      </c>
      <c r="C132" s="30" t="s">
        <v>147</v>
      </c>
      <c r="D132" s="31">
        <v>44951</v>
      </c>
      <c r="E132" s="37">
        <v>3666.3</v>
      </c>
      <c r="F132" s="37">
        <v>3688.4333333333329</v>
      </c>
      <c r="G132" s="38">
        <v>3631.8666666666659</v>
      </c>
      <c r="H132" s="38">
        <v>3597.4333333333329</v>
      </c>
      <c r="I132" s="38">
        <v>3540.8666666666659</v>
      </c>
      <c r="J132" s="38">
        <v>3722.8666666666659</v>
      </c>
      <c r="K132" s="38">
        <v>3779.4333333333325</v>
      </c>
      <c r="L132" s="38">
        <v>3813.8666666666659</v>
      </c>
      <c r="M132" s="28">
        <v>3745</v>
      </c>
      <c r="N132" s="28">
        <v>3654</v>
      </c>
      <c r="O132" s="39">
        <v>1010400</v>
      </c>
      <c r="P132" s="40">
        <v>5.7124921531701192E-2</v>
      </c>
    </row>
    <row r="133" spans="1:16" ht="12.75" customHeight="1">
      <c r="A133" s="28">
        <v>123</v>
      </c>
      <c r="B133" s="29" t="s">
        <v>47</v>
      </c>
      <c r="C133" s="30" t="s">
        <v>148</v>
      </c>
      <c r="D133" s="31">
        <v>44951</v>
      </c>
      <c r="E133" s="37">
        <v>737.5</v>
      </c>
      <c r="F133" s="37">
        <v>739.56666666666661</v>
      </c>
      <c r="G133" s="38">
        <v>733.08333333333326</v>
      </c>
      <c r="H133" s="38">
        <v>728.66666666666663</v>
      </c>
      <c r="I133" s="38">
        <v>722.18333333333328</v>
      </c>
      <c r="J133" s="38">
        <v>743.98333333333323</v>
      </c>
      <c r="K133" s="38">
        <v>750.46666666666658</v>
      </c>
      <c r="L133" s="38">
        <v>754.88333333333321</v>
      </c>
      <c r="M133" s="28">
        <v>746.05</v>
      </c>
      <c r="N133" s="28">
        <v>735.15</v>
      </c>
      <c r="O133" s="39">
        <v>6197350</v>
      </c>
      <c r="P133" s="40">
        <v>7.8794581144594963E-3</v>
      </c>
    </row>
    <row r="134" spans="1:16" ht="12.75" customHeight="1">
      <c r="A134" s="28">
        <v>124</v>
      </c>
      <c r="B134" s="29" t="s">
        <v>49</v>
      </c>
      <c r="C134" s="30" t="s">
        <v>149</v>
      </c>
      <c r="D134" s="31">
        <v>44951</v>
      </c>
      <c r="E134" s="37">
        <v>1253.3499999999999</v>
      </c>
      <c r="F134" s="37">
        <v>1256.9333333333334</v>
      </c>
      <c r="G134" s="38">
        <v>1246.4166666666667</v>
      </c>
      <c r="H134" s="38">
        <v>1239.4833333333333</v>
      </c>
      <c r="I134" s="38">
        <v>1228.9666666666667</v>
      </c>
      <c r="J134" s="38">
        <v>1263.8666666666668</v>
      </c>
      <c r="K134" s="38">
        <v>1274.3833333333332</v>
      </c>
      <c r="L134" s="38">
        <v>1281.3166666666668</v>
      </c>
      <c r="M134" s="28">
        <v>1267.45</v>
      </c>
      <c r="N134" s="28">
        <v>1250</v>
      </c>
      <c r="O134" s="39">
        <v>11633300</v>
      </c>
      <c r="P134" s="40">
        <v>3.3810300066413087E-3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44951</v>
      </c>
      <c r="E135" s="37">
        <v>236.05</v>
      </c>
      <c r="F135" s="37">
        <v>235.25</v>
      </c>
      <c r="G135" s="38">
        <v>231.3</v>
      </c>
      <c r="H135" s="38">
        <v>226.55</v>
      </c>
      <c r="I135" s="38">
        <v>222.60000000000002</v>
      </c>
      <c r="J135" s="38">
        <v>240</v>
      </c>
      <c r="K135" s="38">
        <v>243.95</v>
      </c>
      <c r="L135" s="38">
        <v>248.7</v>
      </c>
      <c r="M135" s="28">
        <v>239.2</v>
      </c>
      <c r="N135" s="28">
        <v>230.5</v>
      </c>
      <c r="O135" s="39">
        <v>23132000</v>
      </c>
      <c r="P135" s="40">
        <v>7.5106897192786765E-2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44951</v>
      </c>
      <c r="E136" s="37">
        <v>117</v>
      </c>
      <c r="F136" s="37">
        <v>116.11666666666667</v>
      </c>
      <c r="G136" s="38">
        <v>113.88333333333335</v>
      </c>
      <c r="H136" s="38">
        <v>110.76666666666668</v>
      </c>
      <c r="I136" s="38">
        <v>108.53333333333336</v>
      </c>
      <c r="J136" s="38">
        <v>119.23333333333335</v>
      </c>
      <c r="K136" s="38">
        <v>121.46666666666667</v>
      </c>
      <c r="L136" s="38">
        <v>124.58333333333334</v>
      </c>
      <c r="M136" s="28">
        <v>118.35</v>
      </c>
      <c r="N136" s="28">
        <v>113</v>
      </c>
      <c r="O136" s="39">
        <v>38610000</v>
      </c>
      <c r="P136" s="40">
        <v>2.7134876296887472E-2</v>
      </c>
    </row>
    <row r="137" spans="1:16" ht="12.75" customHeight="1">
      <c r="A137" s="28">
        <v>127</v>
      </c>
      <c r="B137" s="29" t="s">
        <v>56</v>
      </c>
      <c r="C137" s="30" t="s">
        <v>152</v>
      </c>
      <c r="D137" s="31">
        <v>44951</v>
      </c>
      <c r="E137" s="37">
        <v>513.5</v>
      </c>
      <c r="F137" s="37">
        <v>516.11666666666667</v>
      </c>
      <c r="G137" s="38">
        <v>509.88333333333333</v>
      </c>
      <c r="H137" s="38">
        <v>506.26666666666665</v>
      </c>
      <c r="I137" s="38">
        <v>500.0333333333333</v>
      </c>
      <c r="J137" s="38">
        <v>519.73333333333335</v>
      </c>
      <c r="K137" s="38">
        <v>525.9666666666667</v>
      </c>
      <c r="L137" s="38">
        <v>529.58333333333337</v>
      </c>
      <c r="M137" s="28">
        <v>522.35</v>
      </c>
      <c r="N137" s="28">
        <v>512.5</v>
      </c>
      <c r="O137" s="39">
        <v>7839600</v>
      </c>
      <c r="P137" s="40">
        <v>7.246376811594203E-3</v>
      </c>
    </row>
    <row r="138" spans="1:16" ht="12.75" customHeight="1">
      <c r="A138" s="28">
        <v>128</v>
      </c>
      <c r="B138" s="29" t="s">
        <v>49</v>
      </c>
      <c r="C138" s="30" t="s">
        <v>153</v>
      </c>
      <c r="D138" s="31">
        <v>44951</v>
      </c>
      <c r="E138" s="37">
        <v>8428.2999999999993</v>
      </c>
      <c r="F138" s="37">
        <v>8454.25</v>
      </c>
      <c r="G138" s="38">
        <v>8382.0499999999993</v>
      </c>
      <c r="H138" s="38">
        <v>8335.7999999999993</v>
      </c>
      <c r="I138" s="38">
        <v>8263.5999999999985</v>
      </c>
      <c r="J138" s="38">
        <v>8500.5</v>
      </c>
      <c r="K138" s="38">
        <v>8572.7000000000007</v>
      </c>
      <c r="L138" s="38">
        <v>8618.9500000000007</v>
      </c>
      <c r="M138" s="28">
        <v>8526.4500000000007</v>
      </c>
      <c r="N138" s="28">
        <v>8408</v>
      </c>
      <c r="O138" s="39">
        <v>2811700</v>
      </c>
      <c r="P138" s="40">
        <v>-1.9391064764761275E-2</v>
      </c>
    </row>
    <row r="139" spans="1:16" ht="12.75" customHeight="1">
      <c r="A139" s="28">
        <v>129</v>
      </c>
      <c r="B139" s="29" t="s">
        <v>56</v>
      </c>
      <c r="C139" s="30" t="s">
        <v>154</v>
      </c>
      <c r="D139" s="31">
        <v>44951</v>
      </c>
      <c r="E139" s="37">
        <v>882.95</v>
      </c>
      <c r="F139" s="37">
        <v>885.9</v>
      </c>
      <c r="G139" s="38">
        <v>878.05</v>
      </c>
      <c r="H139" s="38">
        <v>873.15</v>
      </c>
      <c r="I139" s="38">
        <v>865.3</v>
      </c>
      <c r="J139" s="38">
        <v>890.8</v>
      </c>
      <c r="K139" s="38">
        <v>898.65000000000009</v>
      </c>
      <c r="L139" s="38">
        <v>903.55</v>
      </c>
      <c r="M139" s="28">
        <v>893.75</v>
      </c>
      <c r="N139" s="28">
        <v>881</v>
      </c>
      <c r="O139" s="39">
        <v>14363750</v>
      </c>
      <c r="P139" s="40">
        <v>8.6903089887640454E-3</v>
      </c>
    </row>
    <row r="140" spans="1:16" ht="12.75" customHeight="1">
      <c r="A140" s="28">
        <v>130</v>
      </c>
      <c r="B140" s="29" t="s">
        <v>44</v>
      </c>
      <c r="C140" s="30" t="s">
        <v>427</v>
      </c>
      <c r="D140" s="31">
        <v>44951</v>
      </c>
      <c r="E140" s="37">
        <v>1562.2</v>
      </c>
      <c r="F140" s="37">
        <v>1569</v>
      </c>
      <c r="G140" s="38">
        <v>1553</v>
      </c>
      <c r="H140" s="38">
        <v>1543.8</v>
      </c>
      <c r="I140" s="38">
        <v>1527.8</v>
      </c>
      <c r="J140" s="38">
        <v>1578.2</v>
      </c>
      <c r="K140" s="38">
        <v>1594.2</v>
      </c>
      <c r="L140" s="38">
        <v>1603.4</v>
      </c>
      <c r="M140" s="28">
        <v>1585</v>
      </c>
      <c r="N140" s="28">
        <v>1559.8</v>
      </c>
      <c r="O140" s="39">
        <v>1782800</v>
      </c>
      <c r="P140" s="40">
        <v>4.4893378226711561E-4</v>
      </c>
    </row>
    <row r="141" spans="1:16" ht="12.75" customHeight="1">
      <c r="A141" s="28">
        <v>131</v>
      </c>
      <c r="B141" s="29" t="s">
        <v>47</v>
      </c>
      <c r="C141" s="30" t="s">
        <v>155</v>
      </c>
      <c r="D141" s="31">
        <v>44951</v>
      </c>
      <c r="E141" s="37">
        <v>1334.85</v>
      </c>
      <c r="F141" s="37">
        <v>1331.7666666666667</v>
      </c>
      <c r="G141" s="38">
        <v>1323.4333333333334</v>
      </c>
      <c r="H141" s="38">
        <v>1312.0166666666667</v>
      </c>
      <c r="I141" s="38">
        <v>1303.6833333333334</v>
      </c>
      <c r="J141" s="38">
        <v>1343.1833333333334</v>
      </c>
      <c r="K141" s="38">
        <v>1351.5166666666669</v>
      </c>
      <c r="L141" s="38">
        <v>1362.9333333333334</v>
      </c>
      <c r="M141" s="28">
        <v>1340.1</v>
      </c>
      <c r="N141" s="28">
        <v>1320.35</v>
      </c>
      <c r="O141" s="39">
        <v>1431200</v>
      </c>
      <c r="P141" s="40">
        <v>-8.86426592797784E-3</v>
      </c>
    </row>
    <row r="142" spans="1:16" ht="12.75" customHeight="1">
      <c r="A142" s="28">
        <v>132</v>
      </c>
      <c r="B142" s="29" t="s">
        <v>63</v>
      </c>
      <c r="C142" s="30" t="s">
        <v>156</v>
      </c>
      <c r="D142" s="31">
        <v>44951</v>
      </c>
      <c r="E142" s="37">
        <v>680.6</v>
      </c>
      <c r="F142" s="37">
        <v>682.38333333333333</v>
      </c>
      <c r="G142" s="38">
        <v>676.9666666666667</v>
      </c>
      <c r="H142" s="38">
        <v>673.33333333333337</v>
      </c>
      <c r="I142" s="38">
        <v>667.91666666666674</v>
      </c>
      <c r="J142" s="38">
        <v>686.01666666666665</v>
      </c>
      <c r="K142" s="38">
        <v>691.43333333333339</v>
      </c>
      <c r="L142" s="38">
        <v>695.06666666666661</v>
      </c>
      <c r="M142" s="28">
        <v>687.8</v>
      </c>
      <c r="N142" s="28">
        <v>678.75</v>
      </c>
      <c r="O142" s="39">
        <v>6819150</v>
      </c>
      <c r="P142" s="40">
        <v>2.6760967217815158E-3</v>
      </c>
    </row>
    <row r="143" spans="1:16" ht="12.75" customHeight="1">
      <c r="A143" s="28">
        <v>133</v>
      </c>
      <c r="B143" s="29" t="s">
        <v>79</v>
      </c>
      <c r="C143" s="30" t="s">
        <v>157</v>
      </c>
      <c r="D143" s="31">
        <v>44951</v>
      </c>
      <c r="E143" s="37">
        <v>844.45</v>
      </c>
      <c r="F143" s="37">
        <v>846.6</v>
      </c>
      <c r="G143" s="38">
        <v>837.30000000000007</v>
      </c>
      <c r="H143" s="38">
        <v>830.15000000000009</v>
      </c>
      <c r="I143" s="38">
        <v>820.85000000000014</v>
      </c>
      <c r="J143" s="38">
        <v>853.75</v>
      </c>
      <c r="K143" s="38">
        <v>863.05</v>
      </c>
      <c r="L143" s="38">
        <v>870.19999999999993</v>
      </c>
      <c r="M143" s="28">
        <v>855.9</v>
      </c>
      <c r="N143" s="28">
        <v>839.45</v>
      </c>
      <c r="O143" s="39">
        <v>2482400</v>
      </c>
      <c r="P143" s="40">
        <v>2.1059559065482066E-2</v>
      </c>
    </row>
    <row r="144" spans="1:16" ht="12.75" customHeight="1">
      <c r="A144" s="28">
        <v>134</v>
      </c>
      <c r="B144" s="29" t="s">
        <v>49</v>
      </c>
      <c r="C144" s="30" t="s">
        <v>808</v>
      </c>
      <c r="D144" s="31">
        <v>44951</v>
      </c>
      <c r="E144" s="37">
        <v>74.599999999999994</v>
      </c>
      <c r="F144" s="37">
        <v>74.849999999999994</v>
      </c>
      <c r="G144" s="38">
        <v>74.149999999999991</v>
      </c>
      <c r="H144" s="38">
        <v>73.7</v>
      </c>
      <c r="I144" s="38">
        <v>73</v>
      </c>
      <c r="J144" s="38">
        <v>75.299999999999983</v>
      </c>
      <c r="K144" s="38">
        <v>75.999999999999972</v>
      </c>
      <c r="L144" s="38">
        <v>76.449999999999974</v>
      </c>
      <c r="M144" s="28">
        <v>75.55</v>
      </c>
      <c r="N144" s="28">
        <v>74.400000000000006</v>
      </c>
      <c r="O144" s="39">
        <v>76659750</v>
      </c>
      <c r="P144" s="40">
        <v>-2.6345832967418987E-3</v>
      </c>
    </row>
    <row r="145" spans="1:16" ht="12.75" customHeight="1">
      <c r="A145" s="28">
        <v>135</v>
      </c>
      <c r="B145" s="29" t="s">
        <v>86</v>
      </c>
      <c r="C145" s="30" t="s">
        <v>158</v>
      </c>
      <c r="D145" s="31">
        <v>44951</v>
      </c>
      <c r="E145" s="37">
        <v>1981.9</v>
      </c>
      <c r="F145" s="37">
        <v>1983.3999999999999</v>
      </c>
      <c r="G145" s="38">
        <v>1953.4999999999998</v>
      </c>
      <c r="H145" s="38">
        <v>1925.1</v>
      </c>
      <c r="I145" s="38">
        <v>1895.1999999999998</v>
      </c>
      <c r="J145" s="38">
        <v>2011.7999999999997</v>
      </c>
      <c r="K145" s="38">
        <v>2041.6999999999998</v>
      </c>
      <c r="L145" s="38">
        <v>2070.0999999999995</v>
      </c>
      <c r="M145" s="28">
        <v>2013.3</v>
      </c>
      <c r="N145" s="28">
        <v>1955</v>
      </c>
      <c r="O145" s="39">
        <v>1846625</v>
      </c>
      <c r="P145" s="40">
        <v>-4.5079635949943117E-2</v>
      </c>
    </row>
    <row r="146" spans="1:16" ht="12.75" customHeight="1">
      <c r="A146" s="28">
        <v>136</v>
      </c>
      <c r="B146" s="29" t="s">
        <v>49</v>
      </c>
      <c r="C146" s="30" t="s">
        <v>159</v>
      </c>
      <c r="D146" s="31">
        <v>44951</v>
      </c>
      <c r="E146" s="37">
        <v>88527.1</v>
      </c>
      <c r="F146" s="37">
        <v>88592.599999999991</v>
      </c>
      <c r="G146" s="38">
        <v>87939.699999999983</v>
      </c>
      <c r="H146" s="38">
        <v>87352.299999999988</v>
      </c>
      <c r="I146" s="38">
        <v>86699.39999999998</v>
      </c>
      <c r="J146" s="38">
        <v>89179.999999999985</v>
      </c>
      <c r="K146" s="38">
        <v>89832.89999999998</v>
      </c>
      <c r="L146" s="38">
        <v>90420.299999999988</v>
      </c>
      <c r="M146" s="28">
        <v>89245.5</v>
      </c>
      <c r="N146" s="28">
        <v>88005.2</v>
      </c>
      <c r="O146" s="39">
        <v>49570</v>
      </c>
      <c r="P146" s="40">
        <v>1.163265306122449E-2</v>
      </c>
    </row>
    <row r="147" spans="1:16" ht="12.75" customHeight="1">
      <c r="A147" s="28">
        <v>137</v>
      </c>
      <c r="B147" s="29" t="s">
        <v>63</v>
      </c>
      <c r="C147" s="30" t="s">
        <v>160</v>
      </c>
      <c r="D147" s="31">
        <v>44951</v>
      </c>
      <c r="E147" s="37">
        <v>1057.8</v>
      </c>
      <c r="F147" s="37">
        <v>1059.3500000000001</v>
      </c>
      <c r="G147" s="38">
        <v>1046.2000000000003</v>
      </c>
      <c r="H147" s="38">
        <v>1034.6000000000001</v>
      </c>
      <c r="I147" s="38">
        <v>1021.4500000000003</v>
      </c>
      <c r="J147" s="38">
        <v>1070.9500000000003</v>
      </c>
      <c r="K147" s="38">
        <v>1084.1000000000004</v>
      </c>
      <c r="L147" s="38">
        <v>1095.7000000000003</v>
      </c>
      <c r="M147" s="28">
        <v>1072.5</v>
      </c>
      <c r="N147" s="28">
        <v>1047.75</v>
      </c>
      <c r="O147" s="39">
        <v>6810650</v>
      </c>
      <c r="P147" s="40">
        <v>3.4846029173419774E-3</v>
      </c>
    </row>
    <row r="148" spans="1:16" ht="12.75" customHeight="1">
      <c r="A148" s="28">
        <v>138</v>
      </c>
      <c r="B148" s="29" t="s">
        <v>119</v>
      </c>
      <c r="C148" s="30" t="s">
        <v>162</v>
      </c>
      <c r="D148" s="31">
        <v>44951</v>
      </c>
      <c r="E148" s="37">
        <v>81</v>
      </c>
      <c r="F148" s="37">
        <v>81.433333333333337</v>
      </c>
      <c r="G148" s="38">
        <v>79.76666666666668</v>
      </c>
      <c r="H148" s="38">
        <v>78.533333333333346</v>
      </c>
      <c r="I148" s="38">
        <v>76.866666666666688</v>
      </c>
      <c r="J148" s="38">
        <v>82.666666666666671</v>
      </c>
      <c r="K148" s="38">
        <v>84.333333333333329</v>
      </c>
      <c r="L148" s="38">
        <v>85.566666666666663</v>
      </c>
      <c r="M148" s="28">
        <v>83.1</v>
      </c>
      <c r="N148" s="28">
        <v>80.2</v>
      </c>
      <c r="O148" s="39">
        <v>68505000</v>
      </c>
      <c r="P148" s="40">
        <v>0.10234129857591118</v>
      </c>
    </row>
    <row r="149" spans="1:16" ht="12.75" customHeight="1">
      <c r="A149" s="28">
        <v>139</v>
      </c>
      <c r="B149" s="29" t="s">
        <v>44</v>
      </c>
      <c r="C149" s="30" t="s">
        <v>163</v>
      </c>
      <c r="D149" s="31">
        <v>44951</v>
      </c>
      <c r="E149" s="37">
        <v>3938.7</v>
      </c>
      <c r="F149" s="37">
        <v>3951.6</v>
      </c>
      <c r="G149" s="38">
        <v>3913.25</v>
      </c>
      <c r="H149" s="38">
        <v>3887.8</v>
      </c>
      <c r="I149" s="38">
        <v>3849.4500000000003</v>
      </c>
      <c r="J149" s="38">
        <v>3977.0499999999997</v>
      </c>
      <c r="K149" s="38">
        <v>4015.3999999999992</v>
      </c>
      <c r="L149" s="38">
        <v>4040.8499999999995</v>
      </c>
      <c r="M149" s="28">
        <v>3989.95</v>
      </c>
      <c r="N149" s="28">
        <v>3926.15</v>
      </c>
      <c r="O149" s="39">
        <v>1162875</v>
      </c>
      <c r="P149" s="40">
        <v>1.4282599215002181E-2</v>
      </c>
    </row>
    <row r="150" spans="1:16" ht="12.75" customHeight="1">
      <c r="A150" s="28">
        <v>140</v>
      </c>
      <c r="B150" s="29" t="s">
        <v>38</v>
      </c>
      <c r="C150" s="30" t="s">
        <v>164</v>
      </c>
      <c r="D150" s="31">
        <v>44951</v>
      </c>
      <c r="E150" s="37">
        <v>4096.3999999999996</v>
      </c>
      <c r="F150" s="37">
        <v>4110.4666666666662</v>
      </c>
      <c r="G150" s="38">
        <v>4070.9333333333325</v>
      </c>
      <c r="H150" s="38">
        <v>4045.4666666666662</v>
      </c>
      <c r="I150" s="38">
        <v>4005.9333333333325</v>
      </c>
      <c r="J150" s="38">
        <v>4135.9333333333325</v>
      </c>
      <c r="K150" s="38">
        <v>4175.4666666666672</v>
      </c>
      <c r="L150" s="38">
        <v>4200.9333333333325</v>
      </c>
      <c r="M150" s="28">
        <v>4150</v>
      </c>
      <c r="N150" s="28">
        <v>4085</v>
      </c>
      <c r="O150" s="39">
        <v>356700</v>
      </c>
      <c r="P150" s="40">
        <v>3.3014769765421371E-2</v>
      </c>
    </row>
    <row r="151" spans="1:16" ht="12.75" customHeight="1">
      <c r="A151" s="28">
        <v>141</v>
      </c>
      <c r="B151" s="29" t="s">
        <v>56</v>
      </c>
      <c r="C151" s="30" t="s">
        <v>165</v>
      </c>
      <c r="D151" s="31">
        <v>44951</v>
      </c>
      <c r="E151" s="37">
        <v>19706.349999999999</v>
      </c>
      <c r="F151" s="37">
        <v>19783.783333333333</v>
      </c>
      <c r="G151" s="38">
        <v>19596.316666666666</v>
      </c>
      <c r="H151" s="38">
        <v>19486.283333333333</v>
      </c>
      <c r="I151" s="38">
        <v>19298.816666666666</v>
      </c>
      <c r="J151" s="38">
        <v>19893.816666666666</v>
      </c>
      <c r="K151" s="38">
        <v>20081.283333333333</v>
      </c>
      <c r="L151" s="38">
        <v>20191.316666666666</v>
      </c>
      <c r="M151" s="28">
        <v>19971.25</v>
      </c>
      <c r="N151" s="28">
        <v>19673.75</v>
      </c>
      <c r="O151" s="39">
        <v>249000</v>
      </c>
      <c r="P151" s="40">
        <v>-2.734375E-2</v>
      </c>
    </row>
    <row r="152" spans="1:16" ht="12.75" customHeight="1">
      <c r="A152" s="28">
        <v>142</v>
      </c>
      <c r="B152" s="29" t="s">
        <v>119</v>
      </c>
      <c r="C152" s="30" t="s">
        <v>166</v>
      </c>
      <c r="D152" s="31">
        <v>44951</v>
      </c>
      <c r="E152" s="37">
        <v>123.85</v>
      </c>
      <c r="F152" s="37">
        <v>123.06666666666666</v>
      </c>
      <c r="G152" s="38">
        <v>121.58333333333333</v>
      </c>
      <c r="H152" s="38">
        <v>119.31666666666666</v>
      </c>
      <c r="I152" s="38">
        <v>117.83333333333333</v>
      </c>
      <c r="J152" s="38">
        <v>125.33333333333333</v>
      </c>
      <c r="K152" s="38">
        <v>126.81666666666668</v>
      </c>
      <c r="L152" s="38">
        <v>129.08333333333331</v>
      </c>
      <c r="M152" s="28">
        <v>124.55</v>
      </c>
      <c r="N152" s="28">
        <v>120.8</v>
      </c>
      <c r="O152" s="39">
        <v>33628500</v>
      </c>
      <c r="P152" s="40">
        <v>4.6638655462184875E-2</v>
      </c>
    </row>
    <row r="153" spans="1:16" ht="12.75" customHeight="1">
      <c r="A153" s="28">
        <v>143</v>
      </c>
      <c r="B153" s="29" t="s">
        <v>167</v>
      </c>
      <c r="C153" s="30" t="s">
        <v>168</v>
      </c>
      <c r="D153" s="31">
        <v>44951</v>
      </c>
      <c r="E153" s="37">
        <v>167.45</v>
      </c>
      <c r="F153" s="37">
        <v>167.75</v>
      </c>
      <c r="G153" s="38">
        <v>166.6</v>
      </c>
      <c r="H153" s="38">
        <v>165.75</v>
      </c>
      <c r="I153" s="38">
        <v>164.6</v>
      </c>
      <c r="J153" s="38">
        <v>168.6</v>
      </c>
      <c r="K153" s="38">
        <v>169.74999999999997</v>
      </c>
      <c r="L153" s="38">
        <v>170.6</v>
      </c>
      <c r="M153" s="28">
        <v>168.9</v>
      </c>
      <c r="N153" s="28">
        <v>166.9</v>
      </c>
      <c r="O153" s="39">
        <v>53483100</v>
      </c>
      <c r="P153" s="40">
        <v>3.4053339210932336E-2</v>
      </c>
    </row>
    <row r="154" spans="1:16" ht="12.75" customHeight="1">
      <c r="A154" s="28">
        <v>144</v>
      </c>
      <c r="B154" s="29" t="s">
        <v>96</v>
      </c>
      <c r="C154" s="30" t="s">
        <v>267</v>
      </c>
      <c r="D154" s="31">
        <v>44951</v>
      </c>
      <c r="E154" s="37">
        <v>871</v>
      </c>
      <c r="F154" s="37">
        <v>870.26666666666677</v>
      </c>
      <c r="G154" s="38">
        <v>856.13333333333355</v>
      </c>
      <c r="H154" s="38">
        <v>841.26666666666677</v>
      </c>
      <c r="I154" s="38">
        <v>827.13333333333355</v>
      </c>
      <c r="J154" s="38">
        <v>885.13333333333355</v>
      </c>
      <c r="K154" s="38">
        <v>899.26666666666677</v>
      </c>
      <c r="L154" s="38">
        <v>914.13333333333355</v>
      </c>
      <c r="M154" s="28">
        <v>884.4</v>
      </c>
      <c r="N154" s="28">
        <v>855.4</v>
      </c>
      <c r="O154" s="39">
        <v>6052900</v>
      </c>
      <c r="P154" s="40">
        <v>3.4814900777532785E-3</v>
      </c>
    </row>
    <row r="155" spans="1:16" ht="12.75" customHeight="1">
      <c r="A155" s="28">
        <v>145</v>
      </c>
      <c r="B155" s="29" t="s">
        <v>86</v>
      </c>
      <c r="C155" s="30" t="s">
        <v>435</v>
      </c>
      <c r="D155" s="31">
        <v>44951</v>
      </c>
      <c r="E155" s="37">
        <v>3037.25</v>
      </c>
      <c r="F155" s="37">
        <v>3039.4166666666665</v>
      </c>
      <c r="G155" s="38">
        <v>3017.833333333333</v>
      </c>
      <c r="H155" s="38">
        <v>2998.4166666666665</v>
      </c>
      <c r="I155" s="38">
        <v>2976.833333333333</v>
      </c>
      <c r="J155" s="38">
        <v>3058.833333333333</v>
      </c>
      <c r="K155" s="38">
        <v>3080.4166666666661</v>
      </c>
      <c r="L155" s="38">
        <v>3099.833333333333</v>
      </c>
      <c r="M155" s="28">
        <v>3061</v>
      </c>
      <c r="N155" s="28">
        <v>3020</v>
      </c>
      <c r="O155" s="39">
        <v>501600</v>
      </c>
      <c r="P155" s="40">
        <v>6.6780093577201188E-2</v>
      </c>
    </row>
    <row r="156" spans="1:16" ht="12.75" customHeight="1">
      <c r="A156" s="28">
        <v>146</v>
      </c>
      <c r="B156" s="29" t="s">
        <v>79</v>
      </c>
      <c r="C156" s="30" t="s">
        <v>169</v>
      </c>
      <c r="D156" s="31">
        <v>44951</v>
      </c>
      <c r="E156" s="37">
        <v>147.55000000000001</v>
      </c>
      <c r="F156" s="37">
        <v>147.4</v>
      </c>
      <c r="G156" s="38">
        <v>145.45000000000002</v>
      </c>
      <c r="H156" s="38">
        <v>143.35000000000002</v>
      </c>
      <c r="I156" s="38">
        <v>141.40000000000003</v>
      </c>
      <c r="J156" s="38">
        <v>149.5</v>
      </c>
      <c r="K156" s="38">
        <v>151.44999999999999</v>
      </c>
      <c r="L156" s="38">
        <v>153.54999999999998</v>
      </c>
      <c r="M156" s="28">
        <v>149.35</v>
      </c>
      <c r="N156" s="28">
        <v>145.30000000000001</v>
      </c>
      <c r="O156" s="39">
        <v>35019600</v>
      </c>
      <c r="P156" s="40">
        <v>1.3256098919460845E-2</v>
      </c>
    </row>
    <row r="157" spans="1:16" ht="12.75" customHeight="1">
      <c r="A157" s="28">
        <v>147</v>
      </c>
      <c r="B157" s="29" t="s">
        <v>40</v>
      </c>
      <c r="C157" s="30" t="s">
        <v>170</v>
      </c>
      <c r="D157" s="31">
        <v>44951</v>
      </c>
      <c r="E157" s="37">
        <v>43115.15</v>
      </c>
      <c r="F157" s="37">
        <v>43404.983333333337</v>
      </c>
      <c r="G157" s="38">
        <v>42760.166666666672</v>
      </c>
      <c r="H157" s="38">
        <v>42405.183333333334</v>
      </c>
      <c r="I157" s="38">
        <v>41760.366666666669</v>
      </c>
      <c r="J157" s="38">
        <v>43759.966666666674</v>
      </c>
      <c r="K157" s="38">
        <v>44404.78333333334</v>
      </c>
      <c r="L157" s="38">
        <v>44759.766666666677</v>
      </c>
      <c r="M157" s="28">
        <v>44049.8</v>
      </c>
      <c r="N157" s="28">
        <v>43050</v>
      </c>
      <c r="O157" s="39">
        <v>93345</v>
      </c>
      <c r="P157" s="40">
        <v>1.4483424525265529E-3</v>
      </c>
    </row>
    <row r="158" spans="1:16" ht="12.75" customHeight="1">
      <c r="A158" s="28">
        <v>148</v>
      </c>
      <c r="B158" s="29" t="s">
        <v>47</v>
      </c>
      <c r="C158" s="30" t="s">
        <v>171</v>
      </c>
      <c r="D158" s="31">
        <v>44951</v>
      </c>
      <c r="E158" s="37">
        <v>833.65</v>
      </c>
      <c r="F158" s="37">
        <v>839.08333333333337</v>
      </c>
      <c r="G158" s="38">
        <v>824.56666666666672</v>
      </c>
      <c r="H158" s="38">
        <v>815.48333333333335</v>
      </c>
      <c r="I158" s="38">
        <v>800.9666666666667</v>
      </c>
      <c r="J158" s="38">
        <v>848.16666666666674</v>
      </c>
      <c r="K158" s="38">
        <v>862.68333333333339</v>
      </c>
      <c r="L158" s="38">
        <v>871.76666666666677</v>
      </c>
      <c r="M158" s="28">
        <v>853.6</v>
      </c>
      <c r="N158" s="28">
        <v>830</v>
      </c>
      <c r="O158" s="39">
        <v>5978500</v>
      </c>
      <c r="P158" s="40">
        <v>-1.6556590970777163E-2</v>
      </c>
    </row>
    <row r="159" spans="1:16" ht="12.75" customHeight="1">
      <c r="A159" s="28">
        <v>149</v>
      </c>
      <c r="B159" s="29" t="s">
        <v>86</v>
      </c>
      <c r="C159" s="30" t="s">
        <v>440</v>
      </c>
      <c r="D159" s="31">
        <v>44951</v>
      </c>
      <c r="E159" s="37">
        <v>3873.95</v>
      </c>
      <c r="F159" s="37">
        <v>3898.7000000000003</v>
      </c>
      <c r="G159" s="38">
        <v>3840.2500000000005</v>
      </c>
      <c r="H159" s="38">
        <v>3806.55</v>
      </c>
      <c r="I159" s="38">
        <v>3748.1000000000004</v>
      </c>
      <c r="J159" s="38">
        <v>3932.4000000000005</v>
      </c>
      <c r="K159" s="38">
        <v>3990.8500000000004</v>
      </c>
      <c r="L159" s="38">
        <v>4024.5500000000006</v>
      </c>
      <c r="M159" s="28">
        <v>3957.15</v>
      </c>
      <c r="N159" s="28">
        <v>3865</v>
      </c>
      <c r="O159" s="39">
        <v>487025</v>
      </c>
      <c r="P159" s="40">
        <v>0.10217821782178217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44951</v>
      </c>
      <c r="E160" s="37">
        <v>216.9</v>
      </c>
      <c r="F160" s="37">
        <v>217.18333333333331</v>
      </c>
      <c r="G160" s="38">
        <v>214.46666666666661</v>
      </c>
      <c r="H160" s="38">
        <v>212.0333333333333</v>
      </c>
      <c r="I160" s="38">
        <v>209.31666666666661</v>
      </c>
      <c r="J160" s="38">
        <v>219.61666666666662</v>
      </c>
      <c r="K160" s="38">
        <v>222.33333333333331</v>
      </c>
      <c r="L160" s="38">
        <v>224.76666666666662</v>
      </c>
      <c r="M160" s="28">
        <v>219.9</v>
      </c>
      <c r="N160" s="28">
        <v>214.75</v>
      </c>
      <c r="O160" s="39">
        <v>10899000</v>
      </c>
      <c r="P160" s="40">
        <v>4.3066322136089581E-2</v>
      </c>
    </row>
    <row r="161" spans="1:16" ht="12.75" customHeight="1">
      <c r="A161" s="28">
        <v>151</v>
      </c>
      <c r="B161" s="29" t="s">
        <v>63</v>
      </c>
      <c r="C161" s="30" t="s">
        <v>173</v>
      </c>
      <c r="D161" s="31">
        <v>44951</v>
      </c>
      <c r="E161" s="37">
        <v>142.05000000000001</v>
      </c>
      <c r="F161" s="37">
        <v>141.78333333333333</v>
      </c>
      <c r="G161" s="38">
        <v>139.46666666666667</v>
      </c>
      <c r="H161" s="38">
        <v>136.88333333333333</v>
      </c>
      <c r="I161" s="38">
        <v>134.56666666666666</v>
      </c>
      <c r="J161" s="38">
        <v>144.36666666666667</v>
      </c>
      <c r="K161" s="38">
        <v>146.68333333333334</v>
      </c>
      <c r="L161" s="38">
        <v>149.26666666666668</v>
      </c>
      <c r="M161" s="28">
        <v>144.1</v>
      </c>
      <c r="N161" s="28">
        <v>139.19999999999999</v>
      </c>
      <c r="O161" s="39">
        <v>56227800</v>
      </c>
      <c r="P161" s="40">
        <v>3.2798086778271271E-2</v>
      </c>
    </row>
    <row r="162" spans="1:16" ht="12.75" customHeight="1">
      <c r="A162" s="28">
        <v>152</v>
      </c>
      <c r="B162" s="29" t="s">
        <v>56</v>
      </c>
      <c r="C162" s="30" t="s">
        <v>175</v>
      </c>
      <c r="D162" s="31">
        <v>44951</v>
      </c>
      <c r="E162" s="37">
        <v>2564.35</v>
      </c>
      <c r="F162" s="37">
        <v>2580.2333333333331</v>
      </c>
      <c r="G162" s="38">
        <v>2541.0666666666662</v>
      </c>
      <c r="H162" s="38">
        <v>2517.7833333333328</v>
      </c>
      <c r="I162" s="38">
        <v>2478.6166666666659</v>
      </c>
      <c r="J162" s="38">
        <v>2603.5166666666664</v>
      </c>
      <c r="K162" s="38">
        <v>2642.6833333333334</v>
      </c>
      <c r="L162" s="38">
        <v>2665.9666666666667</v>
      </c>
      <c r="M162" s="28">
        <v>2619.4</v>
      </c>
      <c r="N162" s="28">
        <v>2556.9499999999998</v>
      </c>
      <c r="O162" s="39">
        <v>2512750</v>
      </c>
      <c r="P162" s="40">
        <v>2.823529411764706E-2</v>
      </c>
    </row>
    <row r="163" spans="1:16" ht="12.75" customHeight="1">
      <c r="A163" s="28">
        <v>153</v>
      </c>
      <c r="B163" s="29" t="s">
        <v>38</v>
      </c>
      <c r="C163" s="30" t="s">
        <v>176</v>
      </c>
      <c r="D163" s="31">
        <v>44951</v>
      </c>
      <c r="E163" s="37">
        <v>3443.95</v>
      </c>
      <c r="F163" s="37">
        <v>3450.2000000000003</v>
      </c>
      <c r="G163" s="38">
        <v>3417.2500000000005</v>
      </c>
      <c r="H163" s="38">
        <v>3390.55</v>
      </c>
      <c r="I163" s="38">
        <v>3357.6000000000004</v>
      </c>
      <c r="J163" s="38">
        <v>3476.9000000000005</v>
      </c>
      <c r="K163" s="38">
        <v>3509.8500000000004</v>
      </c>
      <c r="L163" s="38">
        <v>3536.5500000000006</v>
      </c>
      <c r="M163" s="28">
        <v>3483.15</v>
      </c>
      <c r="N163" s="28">
        <v>3423.5</v>
      </c>
      <c r="O163" s="39">
        <v>1520000</v>
      </c>
      <c r="P163" s="40">
        <v>6.7892035105149859E-3</v>
      </c>
    </row>
    <row r="164" spans="1:16" ht="12.75" customHeight="1">
      <c r="A164" s="28">
        <v>154</v>
      </c>
      <c r="B164" s="29" t="s">
        <v>58</v>
      </c>
      <c r="C164" s="30" t="s">
        <v>177</v>
      </c>
      <c r="D164" s="31">
        <v>44951</v>
      </c>
      <c r="E164" s="37">
        <v>56.85</v>
      </c>
      <c r="F164" s="37">
        <v>56.816666666666663</v>
      </c>
      <c r="G164" s="38">
        <v>56.083333333333329</v>
      </c>
      <c r="H164" s="38">
        <v>55.316666666666663</v>
      </c>
      <c r="I164" s="38">
        <v>54.583333333333329</v>
      </c>
      <c r="J164" s="38">
        <v>57.583333333333329</v>
      </c>
      <c r="K164" s="38">
        <v>58.316666666666663</v>
      </c>
      <c r="L164" s="38">
        <v>59.083333333333329</v>
      </c>
      <c r="M164" s="28">
        <v>57.55</v>
      </c>
      <c r="N164" s="28">
        <v>56.05</v>
      </c>
      <c r="O164" s="39">
        <v>211968000</v>
      </c>
      <c r="P164" s="40">
        <v>6.2474937845857725E-2</v>
      </c>
    </row>
    <row r="165" spans="1:16" ht="12.75" customHeight="1">
      <c r="A165" s="28">
        <v>155</v>
      </c>
      <c r="B165" s="29" t="s">
        <v>44</v>
      </c>
      <c r="C165" s="30" t="s">
        <v>269</v>
      </c>
      <c r="D165" s="31">
        <v>44951</v>
      </c>
      <c r="E165" s="37">
        <v>2584.3000000000002</v>
      </c>
      <c r="F165" s="37">
        <v>2589.0833333333335</v>
      </c>
      <c r="G165" s="38">
        <v>2571.666666666667</v>
      </c>
      <c r="H165" s="38">
        <v>2559.0333333333333</v>
      </c>
      <c r="I165" s="38">
        <v>2541.6166666666668</v>
      </c>
      <c r="J165" s="38">
        <v>2601.7166666666672</v>
      </c>
      <c r="K165" s="38">
        <v>2619.1333333333341</v>
      </c>
      <c r="L165" s="38">
        <v>2631.7666666666673</v>
      </c>
      <c r="M165" s="28">
        <v>2606.5</v>
      </c>
      <c r="N165" s="28">
        <v>2576.4499999999998</v>
      </c>
      <c r="O165" s="39">
        <v>780300</v>
      </c>
      <c r="P165" s="40">
        <v>2.4822695035460994E-2</v>
      </c>
    </row>
    <row r="166" spans="1:16" ht="12.75" customHeight="1">
      <c r="A166" s="28">
        <v>156</v>
      </c>
      <c r="B166" s="29" t="s">
        <v>167</v>
      </c>
      <c r="C166" s="30" t="s">
        <v>178</v>
      </c>
      <c r="D166" s="31">
        <v>44951</v>
      </c>
      <c r="E166" s="37">
        <v>215.25</v>
      </c>
      <c r="F166" s="37">
        <v>216.01666666666665</v>
      </c>
      <c r="G166" s="38">
        <v>214.0333333333333</v>
      </c>
      <c r="H166" s="38">
        <v>212.81666666666666</v>
      </c>
      <c r="I166" s="38">
        <v>210.83333333333331</v>
      </c>
      <c r="J166" s="38">
        <v>217.23333333333329</v>
      </c>
      <c r="K166" s="38">
        <v>219.21666666666664</v>
      </c>
      <c r="L166" s="38">
        <v>220.43333333333328</v>
      </c>
      <c r="M166" s="28">
        <v>218</v>
      </c>
      <c r="N166" s="28">
        <v>214.8</v>
      </c>
      <c r="O166" s="39">
        <v>33253200</v>
      </c>
      <c r="P166" s="40">
        <v>3.011040481766477E-2</v>
      </c>
    </row>
    <row r="167" spans="1:16" ht="12.75" customHeight="1">
      <c r="A167" s="28">
        <v>157</v>
      </c>
      <c r="B167" s="29" t="s">
        <v>179</v>
      </c>
      <c r="C167" s="30" t="s">
        <v>180</v>
      </c>
      <c r="D167" s="31">
        <v>44951</v>
      </c>
      <c r="E167" s="37">
        <v>1720.65</v>
      </c>
      <c r="F167" s="37">
        <v>1720.3500000000001</v>
      </c>
      <c r="G167" s="38">
        <v>1703.3500000000004</v>
      </c>
      <c r="H167" s="38">
        <v>1686.0500000000002</v>
      </c>
      <c r="I167" s="38">
        <v>1669.0500000000004</v>
      </c>
      <c r="J167" s="38">
        <v>1737.6500000000003</v>
      </c>
      <c r="K167" s="38">
        <v>1754.6499999999999</v>
      </c>
      <c r="L167" s="38">
        <v>1771.9500000000003</v>
      </c>
      <c r="M167" s="28">
        <v>1737.35</v>
      </c>
      <c r="N167" s="28">
        <v>1703.05</v>
      </c>
      <c r="O167" s="39">
        <v>2586078</v>
      </c>
      <c r="P167" s="40">
        <v>0</v>
      </c>
    </row>
    <row r="168" spans="1:16" ht="12.75" customHeight="1">
      <c r="A168" s="28">
        <v>158</v>
      </c>
      <c r="B168" s="29" t="s">
        <v>44</v>
      </c>
      <c r="C168" s="30" t="s">
        <v>452</v>
      </c>
      <c r="D168" s="31">
        <v>44951</v>
      </c>
      <c r="E168" s="37">
        <v>171.95</v>
      </c>
      <c r="F168" s="37">
        <v>172.73333333333332</v>
      </c>
      <c r="G168" s="38">
        <v>170.11666666666665</v>
      </c>
      <c r="H168" s="38">
        <v>168.28333333333333</v>
      </c>
      <c r="I168" s="38">
        <v>165.66666666666666</v>
      </c>
      <c r="J168" s="38">
        <v>174.56666666666663</v>
      </c>
      <c r="K168" s="38">
        <v>177.18333333333331</v>
      </c>
      <c r="L168" s="38">
        <v>179.01666666666662</v>
      </c>
      <c r="M168" s="28">
        <v>175.35</v>
      </c>
      <c r="N168" s="28">
        <v>170.9</v>
      </c>
      <c r="O168" s="39">
        <v>9936500</v>
      </c>
      <c r="P168" s="40">
        <v>-3.1601123595505617E-3</v>
      </c>
    </row>
    <row r="169" spans="1:16" ht="12.75" customHeight="1">
      <c r="A169" s="28">
        <v>159</v>
      </c>
      <c r="B169" s="29" t="s">
        <v>42</v>
      </c>
      <c r="C169" s="30" t="s">
        <v>181</v>
      </c>
      <c r="D169" s="31">
        <v>44951</v>
      </c>
      <c r="E169" s="37">
        <v>700.45</v>
      </c>
      <c r="F169" s="37">
        <v>702</v>
      </c>
      <c r="G169" s="38">
        <v>692</v>
      </c>
      <c r="H169" s="38">
        <v>683.55</v>
      </c>
      <c r="I169" s="38">
        <v>673.55</v>
      </c>
      <c r="J169" s="38">
        <v>710.45</v>
      </c>
      <c r="K169" s="38">
        <v>720.45</v>
      </c>
      <c r="L169" s="38">
        <v>728.90000000000009</v>
      </c>
      <c r="M169" s="28">
        <v>712</v>
      </c>
      <c r="N169" s="28">
        <v>693.55</v>
      </c>
      <c r="O169" s="39">
        <v>3428900</v>
      </c>
      <c r="P169" s="40">
        <v>2.0490766506450799E-2</v>
      </c>
    </row>
    <row r="170" spans="1:16" ht="12.75" customHeight="1">
      <c r="A170" s="28">
        <v>160</v>
      </c>
      <c r="B170" s="29" t="s">
        <v>58</v>
      </c>
      <c r="C170" s="30" t="s">
        <v>182</v>
      </c>
      <c r="D170" s="31">
        <v>44951</v>
      </c>
      <c r="E170" s="37">
        <v>180.25</v>
      </c>
      <c r="F170" s="37">
        <v>181.75</v>
      </c>
      <c r="G170" s="38">
        <v>177.1</v>
      </c>
      <c r="H170" s="38">
        <v>173.95</v>
      </c>
      <c r="I170" s="38">
        <v>169.29999999999998</v>
      </c>
      <c r="J170" s="38">
        <v>184.9</v>
      </c>
      <c r="K170" s="38">
        <v>189.54999999999998</v>
      </c>
      <c r="L170" s="38">
        <v>192.70000000000002</v>
      </c>
      <c r="M170" s="28">
        <v>186.4</v>
      </c>
      <c r="N170" s="28">
        <v>178.6</v>
      </c>
      <c r="O170" s="39">
        <v>34495000</v>
      </c>
      <c r="P170" s="40">
        <v>4.1044213067753132E-2</v>
      </c>
    </row>
    <row r="171" spans="1:16" ht="12.75" customHeight="1">
      <c r="A171" s="28">
        <v>161</v>
      </c>
      <c r="B171" s="29" t="s">
        <v>167</v>
      </c>
      <c r="C171" s="30" t="s">
        <v>183</v>
      </c>
      <c r="D171" s="31">
        <v>44951</v>
      </c>
      <c r="E171" s="37">
        <v>117.4</v>
      </c>
      <c r="F171" s="37">
        <v>117</v>
      </c>
      <c r="G171" s="38">
        <v>114.65</v>
      </c>
      <c r="H171" s="38">
        <v>111.9</v>
      </c>
      <c r="I171" s="38">
        <v>109.55000000000001</v>
      </c>
      <c r="J171" s="38">
        <v>119.75</v>
      </c>
      <c r="K171" s="38">
        <v>122.1</v>
      </c>
      <c r="L171" s="38">
        <v>124.85</v>
      </c>
      <c r="M171" s="28">
        <v>119.35</v>
      </c>
      <c r="N171" s="28">
        <v>114.25</v>
      </c>
      <c r="O171" s="39">
        <v>76768000</v>
      </c>
      <c r="P171" s="40">
        <v>6.1387014710762085E-2</v>
      </c>
    </row>
    <row r="172" spans="1:16" ht="12.75" customHeight="1">
      <c r="A172" s="28">
        <v>162</v>
      </c>
      <c r="B172" s="29" t="s">
        <v>79</v>
      </c>
      <c r="C172" s="30" t="s">
        <v>184</v>
      </c>
      <c r="D172" s="31">
        <v>44951</v>
      </c>
      <c r="E172" s="37">
        <v>2565.1</v>
      </c>
      <c r="F172" s="37">
        <v>2572.2166666666667</v>
      </c>
      <c r="G172" s="38">
        <v>2552.8833333333332</v>
      </c>
      <c r="H172" s="38">
        <v>2540.6666666666665</v>
      </c>
      <c r="I172" s="38">
        <v>2521.333333333333</v>
      </c>
      <c r="J172" s="38">
        <v>2584.4333333333334</v>
      </c>
      <c r="K172" s="38">
        <v>2603.7666666666664</v>
      </c>
      <c r="L172" s="38">
        <v>2615.9833333333336</v>
      </c>
      <c r="M172" s="28">
        <v>2591.5500000000002</v>
      </c>
      <c r="N172" s="28">
        <v>2560</v>
      </c>
      <c r="O172" s="39">
        <v>32539500</v>
      </c>
      <c r="P172" s="40">
        <v>2.0787139689578712E-3</v>
      </c>
    </row>
    <row r="173" spans="1:16" ht="12.75" customHeight="1">
      <c r="A173" s="28">
        <v>163</v>
      </c>
      <c r="B173" s="29" t="s">
        <v>119</v>
      </c>
      <c r="C173" s="30" t="s">
        <v>185</v>
      </c>
      <c r="D173" s="31">
        <v>44951</v>
      </c>
      <c r="E173" s="37">
        <v>83.25</v>
      </c>
      <c r="F173" s="37">
        <v>83.466666666666654</v>
      </c>
      <c r="G173" s="38">
        <v>81.833333333333314</v>
      </c>
      <c r="H173" s="38">
        <v>80.416666666666657</v>
      </c>
      <c r="I173" s="38">
        <v>78.783333333333317</v>
      </c>
      <c r="J173" s="38">
        <v>84.883333333333312</v>
      </c>
      <c r="K173" s="38">
        <v>86.516666666666666</v>
      </c>
      <c r="L173" s="38">
        <v>87.933333333333309</v>
      </c>
      <c r="M173" s="28">
        <v>85.1</v>
      </c>
      <c r="N173" s="28">
        <v>82.05</v>
      </c>
      <c r="O173" s="39">
        <v>111192000</v>
      </c>
      <c r="P173" s="40">
        <v>1.8838879929629088E-2</v>
      </c>
    </row>
    <row r="174" spans="1:16" ht="12.75" customHeight="1">
      <c r="A174" s="28">
        <v>164</v>
      </c>
      <c r="B174" s="29" t="s">
        <v>58</v>
      </c>
      <c r="C174" s="30" t="s">
        <v>272</v>
      </c>
      <c r="D174" s="31">
        <v>44951</v>
      </c>
      <c r="E174" s="37">
        <v>798.7</v>
      </c>
      <c r="F174" s="37">
        <v>798.63333333333333</v>
      </c>
      <c r="G174" s="38">
        <v>793.16666666666663</v>
      </c>
      <c r="H174" s="38">
        <v>787.63333333333333</v>
      </c>
      <c r="I174" s="38">
        <v>782.16666666666663</v>
      </c>
      <c r="J174" s="38">
        <v>804.16666666666663</v>
      </c>
      <c r="K174" s="38">
        <v>809.63333333333333</v>
      </c>
      <c r="L174" s="38">
        <v>815.16666666666663</v>
      </c>
      <c r="M174" s="28">
        <v>804.1</v>
      </c>
      <c r="N174" s="28">
        <v>793.1</v>
      </c>
      <c r="O174" s="39">
        <v>6516000</v>
      </c>
      <c r="P174" s="40">
        <v>1.1549925484351714E-2</v>
      </c>
    </row>
    <row r="175" spans="1:16" ht="12.75" customHeight="1">
      <c r="A175" s="28">
        <v>165</v>
      </c>
      <c r="B175" s="29" t="s">
        <v>63</v>
      </c>
      <c r="C175" s="30" t="s">
        <v>186</v>
      </c>
      <c r="D175" s="31">
        <v>44951</v>
      </c>
      <c r="E175" s="37">
        <v>1239.7</v>
      </c>
      <c r="F175" s="37">
        <v>1248.6166666666668</v>
      </c>
      <c r="G175" s="38">
        <v>1228.0833333333335</v>
      </c>
      <c r="H175" s="38">
        <v>1216.4666666666667</v>
      </c>
      <c r="I175" s="38">
        <v>1195.9333333333334</v>
      </c>
      <c r="J175" s="38">
        <v>1260.2333333333336</v>
      </c>
      <c r="K175" s="38">
        <v>1280.7666666666669</v>
      </c>
      <c r="L175" s="38">
        <v>1292.3833333333337</v>
      </c>
      <c r="M175" s="28">
        <v>1269.1500000000001</v>
      </c>
      <c r="N175" s="28">
        <v>1237</v>
      </c>
      <c r="O175" s="39">
        <v>5928750</v>
      </c>
      <c r="P175" s="40">
        <v>7.3319755600814662E-2</v>
      </c>
    </row>
    <row r="176" spans="1:16" ht="12.75" customHeight="1">
      <c r="A176" s="28">
        <v>166</v>
      </c>
      <c r="B176" s="29" t="s">
        <v>58</v>
      </c>
      <c r="C176" s="30" t="s">
        <v>187</v>
      </c>
      <c r="D176" s="31">
        <v>44951</v>
      </c>
      <c r="E176" s="37">
        <v>617.04999999999995</v>
      </c>
      <c r="F176" s="37">
        <v>617.69999999999993</v>
      </c>
      <c r="G176" s="38">
        <v>613.84999999999991</v>
      </c>
      <c r="H176" s="38">
        <v>610.65</v>
      </c>
      <c r="I176" s="38">
        <v>606.79999999999995</v>
      </c>
      <c r="J176" s="38">
        <v>620.89999999999986</v>
      </c>
      <c r="K176" s="38">
        <v>624.75</v>
      </c>
      <c r="L176" s="38">
        <v>627.94999999999982</v>
      </c>
      <c r="M176" s="28">
        <v>621.54999999999995</v>
      </c>
      <c r="N176" s="28">
        <v>614.5</v>
      </c>
      <c r="O176" s="39">
        <v>52827000</v>
      </c>
      <c r="P176" s="40">
        <v>1.9363802136096557E-2</v>
      </c>
    </row>
    <row r="177" spans="1:16" ht="12.75" customHeight="1">
      <c r="A177" s="28">
        <v>167</v>
      </c>
      <c r="B177" s="29" t="s">
        <v>42</v>
      </c>
      <c r="C177" s="30" t="s">
        <v>188</v>
      </c>
      <c r="D177" s="31">
        <v>44951</v>
      </c>
      <c r="E177" s="37">
        <v>23188.25</v>
      </c>
      <c r="F177" s="37">
        <v>23160.866666666669</v>
      </c>
      <c r="G177" s="38">
        <v>22928.183333333338</v>
      </c>
      <c r="H177" s="38">
        <v>22668.116666666669</v>
      </c>
      <c r="I177" s="38">
        <v>22435.433333333338</v>
      </c>
      <c r="J177" s="38">
        <v>23420.933333333338</v>
      </c>
      <c r="K177" s="38">
        <v>23653.616666666672</v>
      </c>
      <c r="L177" s="38">
        <v>23913.683333333338</v>
      </c>
      <c r="M177" s="28">
        <v>23393.55</v>
      </c>
      <c r="N177" s="28">
        <v>22900.799999999999</v>
      </c>
      <c r="O177" s="39">
        <v>270625</v>
      </c>
      <c r="P177" s="40">
        <v>3.4297367445309604E-3</v>
      </c>
    </row>
    <row r="178" spans="1:16" ht="12.75" customHeight="1">
      <c r="A178" s="28">
        <v>168</v>
      </c>
      <c r="B178" s="29" t="s">
        <v>70</v>
      </c>
      <c r="C178" s="30" t="s">
        <v>189</v>
      </c>
      <c r="D178" s="31">
        <v>44951</v>
      </c>
      <c r="E178" s="37">
        <v>2845.1</v>
      </c>
      <c r="F178" s="37">
        <v>2852.4833333333331</v>
      </c>
      <c r="G178" s="38">
        <v>2830.0166666666664</v>
      </c>
      <c r="H178" s="38">
        <v>2814.9333333333334</v>
      </c>
      <c r="I178" s="38">
        <v>2792.4666666666667</v>
      </c>
      <c r="J178" s="38">
        <v>2867.5666666666662</v>
      </c>
      <c r="K178" s="38">
        <v>2890.0333333333324</v>
      </c>
      <c r="L178" s="38">
        <v>2905.1166666666659</v>
      </c>
      <c r="M178" s="28">
        <v>2874.95</v>
      </c>
      <c r="N178" s="28">
        <v>2837.4</v>
      </c>
      <c r="O178" s="39">
        <v>1708850</v>
      </c>
      <c r="P178" s="40">
        <v>-4.8046124279308138E-3</v>
      </c>
    </row>
    <row r="179" spans="1:16" ht="12.75" customHeight="1">
      <c r="A179" s="28">
        <v>169</v>
      </c>
      <c r="B179" s="29" t="s">
        <v>40</v>
      </c>
      <c r="C179" s="30" t="s">
        <v>190</v>
      </c>
      <c r="D179" s="31">
        <v>44951</v>
      </c>
      <c r="E179" s="37">
        <v>2306.8000000000002</v>
      </c>
      <c r="F179" s="37">
        <v>2309.7833333333333</v>
      </c>
      <c r="G179" s="38">
        <v>2293.5666666666666</v>
      </c>
      <c r="H179" s="38">
        <v>2280.3333333333335</v>
      </c>
      <c r="I179" s="38">
        <v>2264.1166666666668</v>
      </c>
      <c r="J179" s="38">
        <v>2323.0166666666664</v>
      </c>
      <c r="K179" s="38">
        <v>2339.2333333333327</v>
      </c>
      <c r="L179" s="38">
        <v>2352.4666666666662</v>
      </c>
      <c r="M179" s="28">
        <v>2326</v>
      </c>
      <c r="N179" s="28">
        <v>2296.5500000000002</v>
      </c>
      <c r="O179" s="39">
        <v>4413000</v>
      </c>
      <c r="P179" s="40">
        <v>6.4140939023347304E-3</v>
      </c>
    </row>
    <row r="180" spans="1:16" ht="12.75" customHeight="1">
      <c r="A180" s="28">
        <v>170</v>
      </c>
      <c r="B180" s="29" t="s">
        <v>63</v>
      </c>
      <c r="C180" s="30" t="s">
        <v>1047</v>
      </c>
      <c r="D180" s="31">
        <v>44951</v>
      </c>
      <c r="E180" s="37">
        <v>1357.35</v>
      </c>
      <c r="F180" s="37">
        <v>1345.4666666666667</v>
      </c>
      <c r="G180" s="38">
        <v>1324.5333333333333</v>
      </c>
      <c r="H180" s="38">
        <v>1291.7166666666667</v>
      </c>
      <c r="I180" s="38">
        <v>1270.7833333333333</v>
      </c>
      <c r="J180" s="38">
        <v>1378.2833333333333</v>
      </c>
      <c r="K180" s="38">
        <v>1399.2166666666667</v>
      </c>
      <c r="L180" s="38">
        <v>1432.0333333333333</v>
      </c>
      <c r="M180" s="28">
        <v>1366.4</v>
      </c>
      <c r="N180" s="28">
        <v>1312.65</v>
      </c>
      <c r="O180" s="39">
        <v>4762200</v>
      </c>
      <c r="P180" s="40">
        <v>-5.6803327391562686E-2</v>
      </c>
    </row>
    <row r="181" spans="1:16" ht="12.75" customHeight="1">
      <c r="A181" s="28">
        <v>171</v>
      </c>
      <c r="B181" s="29" t="s">
        <v>47</v>
      </c>
      <c r="C181" s="30" t="s">
        <v>192</v>
      </c>
      <c r="D181" s="31">
        <v>44951</v>
      </c>
      <c r="E181" s="37">
        <v>1005.7</v>
      </c>
      <c r="F181" s="37">
        <v>1004.6333333333333</v>
      </c>
      <c r="G181" s="38">
        <v>998.51666666666665</v>
      </c>
      <c r="H181" s="38">
        <v>991.33333333333337</v>
      </c>
      <c r="I181" s="38">
        <v>985.2166666666667</v>
      </c>
      <c r="J181" s="38">
        <v>1011.8166666666666</v>
      </c>
      <c r="K181" s="38">
        <v>1017.9333333333332</v>
      </c>
      <c r="L181" s="38">
        <v>1025.1166666666666</v>
      </c>
      <c r="M181" s="28">
        <v>1010.75</v>
      </c>
      <c r="N181" s="28">
        <v>997.45</v>
      </c>
      <c r="O181" s="39">
        <v>14893900</v>
      </c>
      <c r="P181" s="40">
        <v>-8.1577475293678915E-3</v>
      </c>
    </row>
    <row r="182" spans="1:16" ht="12.75" customHeight="1">
      <c r="A182" s="28">
        <v>172</v>
      </c>
      <c r="B182" s="29" t="s">
        <v>179</v>
      </c>
      <c r="C182" s="30" t="s">
        <v>193</v>
      </c>
      <c r="D182" s="31">
        <v>44951</v>
      </c>
      <c r="E182" s="37">
        <v>489.65</v>
      </c>
      <c r="F182" s="37">
        <v>491.56666666666666</v>
      </c>
      <c r="G182" s="38">
        <v>486.63333333333333</v>
      </c>
      <c r="H182" s="38">
        <v>483.61666666666667</v>
      </c>
      <c r="I182" s="38">
        <v>478.68333333333334</v>
      </c>
      <c r="J182" s="38">
        <v>494.58333333333331</v>
      </c>
      <c r="K182" s="38">
        <v>499.51666666666659</v>
      </c>
      <c r="L182" s="38">
        <v>502.5333333333333</v>
      </c>
      <c r="M182" s="28">
        <v>496.5</v>
      </c>
      <c r="N182" s="28">
        <v>488.55</v>
      </c>
      <c r="O182" s="39">
        <v>8880000</v>
      </c>
      <c r="P182" s="40">
        <v>8.5178875638841564E-3</v>
      </c>
    </row>
    <row r="183" spans="1:16" ht="12.75" customHeight="1">
      <c r="A183" s="28">
        <v>173</v>
      </c>
      <c r="B183" s="29" t="s">
        <v>47</v>
      </c>
      <c r="C183" s="30" t="s">
        <v>274</v>
      </c>
      <c r="D183" s="31">
        <v>44951</v>
      </c>
      <c r="E183" s="37">
        <v>587.5</v>
      </c>
      <c r="F183" s="37">
        <v>587.33333333333337</v>
      </c>
      <c r="G183" s="38">
        <v>581.66666666666674</v>
      </c>
      <c r="H183" s="38">
        <v>575.83333333333337</v>
      </c>
      <c r="I183" s="38">
        <v>570.16666666666674</v>
      </c>
      <c r="J183" s="38">
        <v>593.16666666666674</v>
      </c>
      <c r="K183" s="38">
        <v>598.83333333333348</v>
      </c>
      <c r="L183" s="38">
        <v>604.66666666666674</v>
      </c>
      <c r="M183" s="28">
        <v>593</v>
      </c>
      <c r="N183" s="28">
        <v>581.5</v>
      </c>
      <c r="O183" s="39">
        <v>1431000</v>
      </c>
      <c r="P183" s="40">
        <v>4.9157303370786515E-3</v>
      </c>
    </row>
    <row r="184" spans="1:16" ht="12.75" customHeight="1">
      <c r="A184" s="28">
        <v>174</v>
      </c>
      <c r="B184" s="29" t="s">
        <v>38</v>
      </c>
      <c r="C184" s="30" t="s">
        <v>194</v>
      </c>
      <c r="D184" s="31">
        <v>44951</v>
      </c>
      <c r="E184" s="37">
        <v>940.65</v>
      </c>
      <c r="F184" s="37">
        <v>942.65</v>
      </c>
      <c r="G184" s="38">
        <v>933.09999999999991</v>
      </c>
      <c r="H184" s="38">
        <v>925.55</v>
      </c>
      <c r="I184" s="38">
        <v>915.99999999999989</v>
      </c>
      <c r="J184" s="38">
        <v>950.19999999999993</v>
      </c>
      <c r="K184" s="38">
        <v>959.74999999999989</v>
      </c>
      <c r="L184" s="38">
        <v>967.3</v>
      </c>
      <c r="M184" s="28">
        <v>952.2</v>
      </c>
      <c r="N184" s="28">
        <v>935.1</v>
      </c>
      <c r="O184" s="39">
        <v>7490000</v>
      </c>
      <c r="P184" s="40">
        <v>1.2572664593754225E-2</v>
      </c>
    </row>
    <row r="185" spans="1:16" ht="12.75" customHeight="1">
      <c r="A185" s="28">
        <v>175</v>
      </c>
      <c r="B185" s="29" t="s">
        <v>74</v>
      </c>
      <c r="C185" s="30" t="s">
        <v>490</v>
      </c>
      <c r="D185" s="31">
        <v>44951</v>
      </c>
      <c r="E185" s="37">
        <v>1278.6500000000001</v>
      </c>
      <c r="F185" s="37">
        <v>1278.5666666666666</v>
      </c>
      <c r="G185" s="38">
        <v>1268.0833333333333</v>
      </c>
      <c r="H185" s="38">
        <v>1257.5166666666667</v>
      </c>
      <c r="I185" s="38">
        <v>1247.0333333333333</v>
      </c>
      <c r="J185" s="38">
        <v>1289.1333333333332</v>
      </c>
      <c r="K185" s="38">
        <v>1299.6166666666668</v>
      </c>
      <c r="L185" s="38">
        <v>1310.1833333333332</v>
      </c>
      <c r="M185" s="28">
        <v>1289.05</v>
      </c>
      <c r="N185" s="28">
        <v>1268</v>
      </c>
      <c r="O185" s="39">
        <v>2217500</v>
      </c>
      <c r="P185" s="40">
        <v>4.9952651515151512E-2</v>
      </c>
    </row>
    <row r="186" spans="1:16" ht="12.75" customHeight="1">
      <c r="A186" s="28">
        <v>176</v>
      </c>
      <c r="B186" s="29" t="s">
        <v>56</v>
      </c>
      <c r="C186" s="30" t="s">
        <v>195</v>
      </c>
      <c r="D186" s="31">
        <v>44951</v>
      </c>
      <c r="E186" s="37">
        <v>771.15</v>
      </c>
      <c r="F186" s="37">
        <v>775.0333333333333</v>
      </c>
      <c r="G186" s="38">
        <v>765.66666666666663</v>
      </c>
      <c r="H186" s="38">
        <v>760.18333333333328</v>
      </c>
      <c r="I186" s="38">
        <v>750.81666666666661</v>
      </c>
      <c r="J186" s="38">
        <v>780.51666666666665</v>
      </c>
      <c r="K186" s="38">
        <v>789.88333333333344</v>
      </c>
      <c r="L186" s="38">
        <v>795.36666666666667</v>
      </c>
      <c r="M186" s="28">
        <v>784.4</v>
      </c>
      <c r="N186" s="28">
        <v>769.55</v>
      </c>
      <c r="O186" s="39">
        <v>8577000</v>
      </c>
      <c r="P186" s="40">
        <v>2.1655231560891938E-2</v>
      </c>
    </row>
    <row r="187" spans="1:16" ht="12.75" customHeight="1">
      <c r="A187" s="28">
        <v>177</v>
      </c>
      <c r="B187" s="29" t="s">
        <v>49</v>
      </c>
      <c r="C187" s="30" t="s">
        <v>196</v>
      </c>
      <c r="D187" s="31">
        <v>44951</v>
      </c>
      <c r="E187" s="37">
        <v>390.15</v>
      </c>
      <c r="F187" s="37">
        <v>391.36666666666662</v>
      </c>
      <c r="G187" s="38">
        <v>388.13333333333321</v>
      </c>
      <c r="H187" s="38">
        <v>386.11666666666662</v>
      </c>
      <c r="I187" s="38">
        <v>382.88333333333321</v>
      </c>
      <c r="J187" s="38">
        <v>393.38333333333321</v>
      </c>
      <c r="K187" s="38">
        <v>396.61666666666667</v>
      </c>
      <c r="L187" s="38">
        <v>398.63333333333321</v>
      </c>
      <c r="M187" s="28">
        <v>394.6</v>
      </c>
      <c r="N187" s="28">
        <v>389.35</v>
      </c>
      <c r="O187" s="39">
        <v>77705250</v>
      </c>
      <c r="P187" s="40">
        <v>-3.6543029417138682E-3</v>
      </c>
    </row>
    <row r="188" spans="1:16" ht="12.75" customHeight="1">
      <c r="A188" s="28">
        <v>178</v>
      </c>
      <c r="B188" s="29" t="s">
        <v>167</v>
      </c>
      <c r="C188" s="30" t="s">
        <v>197</v>
      </c>
      <c r="D188" s="31">
        <v>44951</v>
      </c>
      <c r="E188" s="37">
        <v>209.1</v>
      </c>
      <c r="F188" s="37">
        <v>209.48333333333335</v>
      </c>
      <c r="G188" s="38">
        <v>207.6166666666667</v>
      </c>
      <c r="H188" s="38">
        <v>206.13333333333335</v>
      </c>
      <c r="I188" s="38">
        <v>204.26666666666671</v>
      </c>
      <c r="J188" s="38">
        <v>210.9666666666667</v>
      </c>
      <c r="K188" s="38">
        <v>212.83333333333337</v>
      </c>
      <c r="L188" s="38">
        <v>214.31666666666669</v>
      </c>
      <c r="M188" s="28">
        <v>211.35</v>
      </c>
      <c r="N188" s="28">
        <v>208</v>
      </c>
      <c r="O188" s="39">
        <v>108192375</v>
      </c>
      <c r="P188" s="40">
        <v>-3.2957124646332743E-3</v>
      </c>
    </row>
    <row r="189" spans="1:16" ht="12.75" customHeight="1">
      <c r="A189" s="28">
        <v>179</v>
      </c>
      <c r="B189" s="29" t="s">
        <v>119</v>
      </c>
      <c r="C189" s="30" t="s">
        <v>198</v>
      </c>
      <c r="D189" s="31">
        <v>44951</v>
      </c>
      <c r="E189" s="37">
        <v>113.45</v>
      </c>
      <c r="F189" s="37">
        <v>113.93333333333334</v>
      </c>
      <c r="G189" s="38">
        <v>112.31666666666668</v>
      </c>
      <c r="H189" s="38">
        <v>111.18333333333334</v>
      </c>
      <c r="I189" s="38">
        <v>109.56666666666668</v>
      </c>
      <c r="J189" s="38">
        <v>115.06666666666668</v>
      </c>
      <c r="K189" s="38">
        <v>116.68333333333335</v>
      </c>
      <c r="L189" s="38">
        <v>117.81666666666668</v>
      </c>
      <c r="M189" s="28">
        <v>115.55</v>
      </c>
      <c r="N189" s="28">
        <v>112.8</v>
      </c>
      <c r="O189" s="39">
        <v>188419000</v>
      </c>
      <c r="P189" s="40">
        <v>4.1751558461304544E-2</v>
      </c>
    </row>
    <row r="190" spans="1:16" ht="12.75" customHeight="1">
      <c r="A190" s="28">
        <v>180</v>
      </c>
      <c r="B190" s="29" t="s">
        <v>86</v>
      </c>
      <c r="C190" s="30" t="s">
        <v>199</v>
      </c>
      <c r="D190" s="31">
        <v>44951</v>
      </c>
      <c r="E190" s="37">
        <v>3270.15</v>
      </c>
      <c r="F190" s="37">
        <v>3282.4666666666667</v>
      </c>
      <c r="G190" s="38">
        <v>3250.6833333333334</v>
      </c>
      <c r="H190" s="38">
        <v>3231.2166666666667</v>
      </c>
      <c r="I190" s="38">
        <v>3199.4333333333334</v>
      </c>
      <c r="J190" s="38">
        <v>3301.9333333333334</v>
      </c>
      <c r="K190" s="38">
        <v>3333.7166666666672</v>
      </c>
      <c r="L190" s="38">
        <v>3353.1833333333334</v>
      </c>
      <c r="M190" s="28">
        <v>3314.25</v>
      </c>
      <c r="N190" s="28">
        <v>3263</v>
      </c>
      <c r="O190" s="39">
        <v>9849350</v>
      </c>
      <c r="P190" s="40">
        <v>8.5114770548497497E-3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44951</v>
      </c>
      <c r="E191" s="37">
        <v>1021.2</v>
      </c>
      <c r="F191" s="37">
        <v>1024.6166666666666</v>
      </c>
      <c r="G191" s="38">
        <v>1015.6833333333332</v>
      </c>
      <c r="H191" s="38">
        <v>1010.1666666666666</v>
      </c>
      <c r="I191" s="38">
        <v>1001.2333333333332</v>
      </c>
      <c r="J191" s="38">
        <v>1030.1333333333332</v>
      </c>
      <c r="K191" s="38">
        <v>1039.0666666666666</v>
      </c>
      <c r="L191" s="38">
        <v>1044.583333333333</v>
      </c>
      <c r="M191" s="28">
        <v>1033.55</v>
      </c>
      <c r="N191" s="28">
        <v>1019.1</v>
      </c>
      <c r="O191" s="39">
        <v>12708600</v>
      </c>
      <c r="P191" s="40">
        <v>4.4100910470409715E-3</v>
      </c>
    </row>
    <row r="192" spans="1:16" ht="12.75" customHeight="1">
      <c r="A192" s="28">
        <v>182</v>
      </c>
      <c r="B192" s="29" t="s">
        <v>56</v>
      </c>
      <c r="C192" s="30" t="s">
        <v>201</v>
      </c>
      <c r="D192" s="31">
        <v>44951</v>
      </c>
      <c r="E192" s="37">
        <v>2610.65</v>
      </c>
      <c r="F192" s="37">
        <v>2599.15</v>
      </c>
      <c r="G192" s="38">
        <v>2576.6000000000004</v>
      </c>
      <c r="H192" s="38">
        <v>2542.5500000000002</v>
      </c>
      <c r="I192" s="38">
        <v>2520.0000000000005</v>
      </c>
      <c r="J192" s="38">
        <v>2633.2000000000003</v>
      </c>
      <c r="K192" s="38">
        <v>2655.7500000000005</v>
      </c>
      <c r="L192" s="38">
        <v>2689.8</v>
      </c>
      <c r="M192" s="28">
        <v>2621.7</v>
      </c>
      <c r="N192" s="28">
        <v>2565.1</v>
      </c>
      <c r="O192" s="39">
        <v>6295125</v>
      </c>
      <c r="P192" s="40">
        <v>7.1394288456923449E-3</v>
      </c>
    </row>
    <row r="193" spans="1:16" ht="12.75" customHeight="1">
      <c r="A193" s="28">
        <v>183</v>
      </c>
      <c r="B193" s="29" t="s">
        <v>47</v>
      </c>
      <c r="C193" s="30" t="s">
        <v>202</v>
      </c>
      <c r="D193" s="31">
        <v>44951</v>
      </c>
      <c r="E193" s="37">
        <v>1559.95</v>
      </c>
      <c r="F193" s="37">
        <v>1565.3166666666666</v>
      </c>
      <c r="G193" s="38">
        <v>1551.6333333333332</v>
      </c>
      <c r="H193" s="38">
        <v>1543.3166666666666</v>
      </c>
      <c r="I193" s="38">
        <v>1529.6333333333332</v>
      </c>
      <c r="J193" s="38">
        <v>1573.6333333333332</v>
      </c>
      <c r="K193" s="38">
        <v>1587.3166666666666</v>
      </c>
      <c r="L193" s="38">
        <v>1595.6333333333332</v>
      </c>
      <c r="M193" s="28">
        <v>1579</v>
      </c>
      <c r="N193" s="28">
        <v>1557</v>
      </c>
      <c r="O193" s="39">
        <v>1636500</v>
      </c>
      <c r="P193" s="40">
        <v>-9.0826521344232521E-3</v>
      </c>
    </row>
    <row r="194" spans="1:16" ht="12.75" customHeight="1">
      <c r="A194" s="28">
        <v>184</v>
      </c>
      <c r="B194" s="29" t="s">
        <v>167</v>
      </c>
      <c r="C194" s="30" t="s">
        <v>203</v>
      </c>
      <c r="D194" s="31">
        <v>44951</v>
      </c>
      <c r="E194" s="37">
        <v>495.8</v>
      </c>
      <c r="F194" s="37">
        <v>499.13333333333338</v>
      </c>
      <c r="G194" s="38">
        <v>491.66666666666674</v>
      </c>
      <c r="H194" s="38">
        <v>487.53333333333336</v>
      </c>
      <c r="I194" s="38">
        <v>480.06666666666672</v>
      </c>
      <c r="J194" s="38">
        <v>503.26666666666677</v>
      </c>
      <c r="K194" s="38">
        <v>510.73333333333335</v>
      </c>
      <c r="L194" s="38">
        <v>514.86666666666679</v>
      </c>
      <c r="M194" s="28">
        <v>506.6</v>
      </c>
      <c r="N194" s="28">
        <v>495</v>
      </c>
      <c r="O194" s="39">
        <v>3183000</v>
      </c>
      <c r="P194" s="40">
        <v>2.5120772946859903E-2</v>
      </c>
    </row>
    <row r="195" spans="1:16" ht="12.75" customHeight="1">
      <c r="A195" s="28">
        <v>185</v>
      </c>
      <c r="B195" s="29" t="s">
        <v>44</v>
      </c>
      <c r="C195" s="30" t="s">
        <v>204</v>
      </c>
      <c r="D195" s="31">
        <v>44951</v>
      </c>
      <c r="E195" s="37">
        <v>1356.2</v>
      </c>
      <c r="F195" s="37">
        <v>1357.6499999999999</v>
      </c>
      <c r="G195" s="38">
        <v>1348.2499999999998</v>
      </c>
      <c r="H195" s="38">
        <v>1340.3</v>
      </c>
      <c r="I195" s="38">
        <v>1330.8999999999999</v>
      </c>
      <c r="J195" s="38">
        <v>1365.5999999999997</v>
      </c>
      <c r="K195" s="38">
        <v>1374.9999999999998</v>
      </c>
      <c r="L195" s="38">
        <v>1382.9499999999996</v>
      </c>
      <c r="M195" s="28">
        <v>1367.05</v>
      </c>
      <c r="N195" s="28">
        <v>1349.7</v>
      </c>
      <c r="O195" s="39">
        <v>3926800</v>
      </c>
      <c r="P195" s="40">
        <v>2.3483765570757606E-3</v>
      </c>
    </row>
    <row r="196" spans="1:16" ht="12.75" customHeight="1">
      <c r="A196" s="28">
        <v>186</v>
      </c>
      <c r="B196" s="29" t="s">
        <v>49</v>
      </c>
      <c r="C196" s="30" t="s">
        <v>205</v>
      </c>
      <c r="D196" s="31">
        <v>44951</v>
      </c>
      <c r="E196" s="37">
        <v>1080.45</v>
      </c>
      <c r="F196" s="37">
        <v>1084.6000000000001</v>
      </c>
      <c r="G196" s="38">
        <v>1073.2500000000002</v>
      </c>
      <c r="H196" s="38">
        <v>1066.0500000000002</v>
      </c>
      <c r="I196" s="38">
        <v>1054.7000000000003</v>
      </c>
      <c r="J196" s="38">
        <v>1091.8000000000002</v>
      </c>
      <c r="K196" s="38">
        <v>1103.1500000000001</v>
      </c>
      <c r="L196" s="38">
        <v>1110.3500000000001</v>
      </c>
      <c r="M196" s="28">
        <v>1095.95</v>
      </c>
      <c r="N196" s="28">
        <v>1077.4000000000001</v>
      </c>
      <c r="O196" s="39">
        <v>7746200</v>
      </c>
      <c r="P196" s="40">
        <v>4.5388525780682646E-3</v>
      </c>
    </row>
    <row r="197" spans="1:16" ht="12.75" customHeight="1">
      <c r="A197" s="28">
        <v>187</v>
      </c>
      <c r="B197" s="29" t="s">
        <v>56</v>
      </c>
      <c r="C197" s="30" t="s">
        <v>206</v>
      </c>
      <c r="D197" s="31">
        <v>44951</v>
      </c>
      <c r="E197" s="37">
        <v>1705.6</v>
      </c>
      <c r="F197" s="37">
        <v>1708.6833333333334</v>
      </c>
      <c r="G197" s="38">
        <v>1694.9166666666667</v>
      </c>
      <c r="H197" s="38">
        <v>1684.2333333333333</v>
      </c>
      <c r="I197" s="38">
        <v>1670.4666666666667</v>
      </c>
      <c r="J197" s="38">
        <v>1719.3666666666668</v>
      </c>
      <c r="K197" s="38">
        <v>1733.1333333333332</v>
      </c>
      <c r="L197" s="38">
        <v>1743.8166666666668</v>
      </c>
      <c r="M197" s="28">
        <v>1722.45</v>
      </c>
      <c r="N197" s="28">
        <v>1698</v>
      </c>
      <c r="O197" s="39">
        <v>994400</v>
      </c>
      <c r="P197" s="40">
        <v>-4.4052863436123352E-3</v>
      </c>
    </row>
    <row r="198" spans="1:16" ht="12.75" customHeight="1">
      <c r="A198" s="28">
        <v>188</v>
      </c>
      <c r="B198" s="29" t="s">
        <v>42</v>
      </c>
      <c r="C198" s="30" t="s">
        <v>207</v>
      </c>
      <c r="D198" s="31">
        <v>44951</v>
      </c>
      <c r="E198" s="37">
        <v>7008.25</v>
      </c>
      <c r="F198" s="37">
        <v>7034.4000000000005</v>
      </c>
      <c r="G198" s="38">
        <v>6972.3000000000011</v>
      </c>
      <c r="H198" s="38">
        <v>6936.35</v>
      </c>
      <c r="I198" s="38">
        <v>6874.2500000000009</v>
      </c>
      <c r="J198" s="38">
        <v>7070.3500000000013</v>
      </c>
      <c r="K198" s="38">
        <v>7132.4500000000016</v>
      </c>
      <c r="L198" s="38">
        <v>7168.4000000000015</v>
      </c>
      <c r="M198" s="28">
        <v>7096.5</v>
      </c>
      <c r="N198" s="28">
        <v>6998.45</v>
      </c>
      <c r="O198" s="39">
        <v>2167600</v>
      </c>
      <c r="P198" s="40">
        <v>2.4143633356957239E-2</v>
      </c>
    </row>
    <row r="199" spans="1:16" ht="12.75" customHeight="1">
      <c r="A199" s="28">
        <v>189</v>
      </c>
      <c r="B199" s="29" t="s">
        <v>38</v>
      </c>
      <c r="C199" s="30" t="s">
        <v>208</v>
      </c>
      <c r="D199" s="31">
        <v>44951</v>
      </c>
      <c r="E199" s="37">
        <v>721.25</v>
      </c>
      <c r="F199" s="37">
        <v>725.73333333333323</v>
      </c>
      <c r="G199" s="38">
        <v>714.16666666666652</v>
      </c>
      <c r="H199" s="38">
        <v>707.08333333333326</v>
      </c>
      <c r="I199" s="38">
        <v>695.51666666666654</v>
      </c>
      <c r="J199" s="38">
        <v>732.81666666666649</v>
      </c>
      <c r="K199" s="38">
        <v>744.38333333333333</v>
      </c>
      <c r="L199" s="38">
        <v>751.46666666666647</v>
      </c>
      <c r="M199" s="28">
        <v>737.3</v>
      </c>
      <c r="N199" s="28">
        <v>718.65</v>
      </c>
      <c r="O199" s="39">
        <v>19789900</v>
      </c>
      <c r="P199" s="40">
        <v>2.2913586883483404E-2</v>
      </c>
    </row>
    <row r="200" spans="1:16" ht="12.75" customHeight="1">
      <c r="A200" s="28">
        <v>190</v>
      </c>
      <c r="B200" s="29" t="s">
        <v>119</v>
      </c>
      <c r="C200" s="30" t="s">
        <v>209</v>
      </c>
      <c r="D200" s="31">
        <v>44951</v>
      </c>
      <c r="E200" s="37">
        <v>309.95</v>
      </c>
      <c r="F200" s="37">
        <v>311.59999999999997</v>
      </c>
      <c r="G200" s="38">
        <v>307.24999999999994</v>
      </c>
      <c r="H200" s="38">
        <v>304.54999999999995</v>
      </c>
      <c r="I200" s="38">
        <v>300.19999999999993</v>
      </c>
      <c r="J200" s="38">
        <v>314.29999999999995</v>
      </c>
      <c r="K200" s="38">
        <v>318.64999999999998</v>
      </c>
      <c r="L200" s="38">
        <v>321.34999999999997</v>
      </c>
      <c r="M200" s="28">
        <v>315.95</v>
      </c>
      <c r="N200" s="28">
        <v>308.89999999999998</v>
      </c>
      <c r="O200" s="39">
        <v>32944000</v>
      </c>
      <c r="P200" s="40">
        <v>-4.9534855624018366E-3</v>
      </c>
    </row>
    <row r="201" spans="1:16" ht="12.75" customHeight="1">
      <c r="A201" s="28">
        <v>191</v>
      </c>
      <c r="B201" s="29" t="s">
        <v>70</v>
      </c>
      <c r="C201" s="30" t="s">
        <v>210</v>
      </c>
      <c r="D201" s="31">
        <v>44951</v>
      </c>
      <c r="E201" s="37">
        <v>804.25</v>
      </c>
      <c r="F201" s="37">
        <v>807.81666666666661</v>
      </c>
      <c r="G201" s="38">
        <v>799.03333333333319</v>
      </c>
      <c r="H201" s="38">
        <v>793.81666666666661</v>
      </c>
      <c r="I201" s="38">
        <v>785.03333333333319</v>
      </c>
      <c r="J201" s="38">
        <v>813.03333333333319</v>
      </c>
      <c r="K201" s="38">
        <v>821.81666666666649</v>
      </c>
      <c r="L201" s="38">
        <v>827.03333333333319</v>
      </c>
      <c r="M201" s="28">
        <v>816.6</v>
      </c>
      <c r="N201" s="28">
        <v>802.6</v>
      </c>
      <c r="O201" s="39">
        <v>6070800</v>
      </c>
      <c r="P201" s="40">
        <v>8.3715367749651187E-3</v>
      </c>
    </row>
    <row r="202" spans="1:16" ht="12.75" customHeight="1">
      <c r="A202" s="28">
        <v>192</v>
      </c>
      <c r="B202" s="29" t="s">
        <v>70</v>
      </c>
      <c r="C202" s="30" t="s">
        <v>279</v>
      </c>
      <c r="D202" s="31">
        <v>44951</v>
      </c>
      <c r="E202" s="37">
        <v>1504.65</v>
      </c>
      <c r="F202" s="37">
        <v>1502.3833333333332</v>
      </c>
      <c r="G202" s="38">
        <v>1490.6166666666663</v>
      </c>
      <c r="H202" s="38">
        <v>1476.583333333333</v>
      </c>
      <c r="I202" s="38">
        <v>1464.8166666666662</v>
      </c>
      <c r="J202" s="38">
        <v>1516.4166666666665</v>
      </c>
      <c r="K202" s="38">
        <v>1528.1833333333334</v>
      </c>
      <c r="L202" s="38">
        <v>1542.2166666666667</v>
      </c>
      <c r="M202" s="28">
        <v>1514.15</v>
      </c>
      <c r="N202" s="28">
        <v>1488.35</v>
      </c>
      <c r="O202" s="39">
        <v>678650</v>
      </c>
      <c r="P202" s="40">
        <v>2.3759239704329461E-2</v>
      </c>
    </row>
    <row r="203" spans="1:16" ht="12.75" customHeight="1">
      <c r="A203" s="28">
        <v>193</v>
      </c>
      <c r="B203" s="29" t="s">
        <v>86</v>
      </c>
      <c r="C203" s="30" t="s">
        <v>211</v>
      </c>
      <c r="D203" s="31">
        <v>44951</v>
      </c>
      <c r="E203" s="37">
        <v>393.7</v>
      </c>
      <c r="F203" s="37">
        <v>394.75</v>
      </c>
      <c r="G203" s="38">
        <v>392.1</v>
      </c>
      <c r="H203" s="38">
        <v>390.5</v>
      </c>
      <c r="I203" s="38">
        <v>387.85</v>
      </c>
      <c r="J203" s="38">
        <v>396.35</v>
      </c>
      <c r="K203" s="38">
        <v>399</v>
      </c>
      <c r="L203" s="38">
        <v>400.6</v>
      </c>
      <c r="M203" s="28">
        <v>397.4</v>
      </c>
      <c r="N203" s="28">
        <v>393.15</v>
      </c>
      <c r="O203" s="39">
        <v>41556000</v>
      </c>
      <c r="P203" s="40">
        <v>-3.2022451696470332E-3</v>
      </c>
    </row>
    <row r="204" spans="1:16" ht="12.75" customHeight="1">
      <c r="A204" s="28">
        <v>194</v>
      </c>
      <c r="B204" s="29" t="s">
        <v>179</v>
      </c>
      <c r="C204" s="30" t="s">
        <v>212</v>
      </c>
      <c r="D204" s="31">
        <v>44951</v>
      </c>
      <c r="E204" s="37">
        <v>241.1</v>
      </c>
      <c r="F204" s="37">
        <v>241.65</v>
      </c>
      <c r="G204" s="38">
        <v>239.3</v>
      </c>
      <c r="H204" s="38">
        <v>237.5</v>
      </c>
      <c r="I204" s="38">
        <v>235.15</v>
      </c>
      <c r="J204" s="38">
        <v>243.45000000000002</v>
      </c>
      <c r="K204" s="38">
        <v>245.79999999999998</v>
      </c>
      <c r="L204" s="38">
        <v>247.60000000000002</v>
      </c>
      <c r="M204" s="28">
        <v>244</v>
      </c>
      <c r="N204" s="28">
        <v>239.85</v>
      </c>
      <c r="O204" s="39">
        <v>86505000</v>
      </c>
      <c r="P204" s="40">
        <v>-1.661877228819721E-3</v>
      </c>
    </row>
    <row r="205" spans="1:16" ht="12.75" customHeight="1">
      <c r="A205" s="28">
        <v>195</v>
      </c>
      <c r="B205" s="29" t="s">
        <v>47</v>
      </c>
      <c r="C205" s="30" t="s">
        <v>804</v>
      </c>
      <c r="D205" s="31">
        <v>44951</v>
      </c>
      <c r="E205" s="37">
        <v>421.7</v>
      </c>
      <c r="F205" s="37">
        <v>420.56666666666666</v>
      </c>
      <c r="G205" s="38">
        <v>417.13333333333333</v>
      </c>
      <c r="H205" s="38">
        <v>412.56666666666666</v>
      </c>
      <c r="I205" s="38">
        <v>409.13333333333333</v>
      </c>
      <c r="J205" s="38">
        <v>425.13333333333333</v>
      </c>
      <c r="K205" s="38">
        <v>428.56666666666661</v>
      </c>
      <c r="L205" s="38">
        <v>433.13333333333333</v>
      </c>
      <c r="M205" s="28">
        <v>424</v>
      </c>
      <c r="N205" s="28">
        <v>416</v>
      </c>
      <c r="O205" s="39">
        <v>10344600</v>
      </c>
      <c r="P205" s="40">
        <v>7.8919677306208344E-3</v>
      </c>
    </row>
    <row r="206" spans="1:16" ht="12.75" customHeight="1">
      <c r="A206" s="28">
        <v>196</v>
      </c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4"/>
      <c r="P208" s="235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4"/>
      <c r="P209" s="235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K23" sqref="K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15">
        <v>1</v>
      </c>
      <c r="B10" s="271" t="s">
        <v>229</v>
      </c>
      <c r="C10" s="271">
        <v>18105.3</v>
      </c>
      <c r="D10" s="271">
        <v>18150.283333333336</v>
      </c>
      <c r="E10" s="271">
        <v>18035.316666666673</v>
      </c>
      <c r="F10" s="271">
        <v>17965.333333333336</v>
      </c>
      <c r="G10" s="271">
        <v>17850.366666666672</v>
      </c>
      <c r="H10" s="271">
        <v>18220.266666666674</v>
      </c>
      <c r="I10" s="271">
        <v>18335.233333333341</v>
      </c>
      <c r="J10" s="271">
        <v>18405.216666666674</v>
      </c>
      <c r="K10" s="271">
        <v>18265.25</v>
      </c>
      <c r="L10" s="271">
        <v>18080.3</v>
      </c>
      <c r="M10" s="272"/>
      <c r="N10" s="1"/>
      <c r="O10" s="1"/>
    </row>
    <row r="11" spans="1:15" ht="12.75" customHeight="1">
      <c r="A11" s="215">
        <v>2</v>
      </c>
      <c r="B11" s="277" t="s">
        <v>230</v>
      </c>
      <c r="C11" s="271">
        <v>42986.45</v>
      </c>
      <c r="D11" s="271">
        <v>43080.833333333336</v>
      </c>
      <c r="E11" s="271">
        <v>42738.716666666674</v>
      </c>
      <c r="F11" s="271">
        <v>42490.983333333337</v>
      </c>
      <c r="G11" s="271">
        <v>42148.866666666676</v>
      </c>
      <c r="H11" s="271">
        <v>43328.566666666673</v>
      </c>
      <c r="I11" s="271">
        <v>43670.683333333327</v>
      </c>
      <c r="J11" s="271">
        <v>43918.416666666672</v>
      </c>
      <c r="K11" s="271">
        <v>43422.95</v>
      </c>
      <c r="L11" s="271">
        <v>42833.1</v>
      </c>
      <c r="M11" s="272"/>
      <c r="N11" s="1"/>
      <c r="O11" s="1"/>
    </row>
    <row r="12" spans="1:15" ht="12.75" customHeight="1">
      <c r="A12" s="215">
        <v>3</v>
      </c>
      <c r="B12" s="232" t="s">
        <v>231</v>
      </c>
      <c r="C12" s="233">
        <v>2798.05</v>
      </c>
      <c r="D12" s="233">
        <v>2800.4666666666667</v>
      </c>
      <c r="E12" s="233">
        <v>2785.7333333333336</v>
      </c>
      <c r="F12" s="233">
        <v>2773.416666666667</v>
      </c>
      <c r="G12" s="233">
        <v>2758.6833333333338</v>
      </c>
      <c r="H12" s="233">
        <v>2812.7833333333333</v>
      </c>
      <c r="I12" s="233">
        <v>2827.516666666666</v>
      </c>
      <c r="J12" s="233">
        <v>2839.833333333333</v>
      </c>
      <c r="K12" s="233">
        <v>2815.2</v>
      </c>
      <c r="L12" s="233">
        <v>2788.15</v>
      </c>
      <c r="M12" s="272"/>
      <c r="N12" s="1"/>
      <c r="O12" s="1"/>
    </row>
    <row r="13" spans="1:15" ht="12.75" customHeight="1">
      <c r="A13" s="215">
        <v>4</v>
      </c>
      <c r="B13" s="232" t="s">
        <v>232</v>
      </c>
      <c r="C13" s="233">
        <v>5252.1</v>
      </c>
      <c r="D13" s="233">
        <v>5267.6</v>
      </c>
      <c r="E13" s="233">
        <v>5229.6000000000004</v>
      </c>
      <c r="F13" s="233">
        <v>5207.1000000000004</v>
      </c>
      <c r="G13" s="233">
        <v>5169.1000000000004</v>
      </c>
      <c r="H13" s="233">
        <v>5290.1</v>
      </c>
      <c r="I13" s="233">
        <v>5328.1</v>
      </c>
      <c r="J13" s="233">
        <v>5350.6</v>
      </c>
      <c r="K13" s="233">
        <v>5305.6</v>
      </c>
      <c r="L13" s="233">
        <v>5245.1</v>
      </c>
      <c r="M13" s="272"/>
      <c r="N13" s="1"/>
      <c r="O13" s="1"/>
    </row>
    <row r="14" spans="1:15" ht="12.75" customHeight="1">
      <c r="A14" s="215">
        <v>5</v>
      </c>
      <c r="B14" s="232" t="s">
        <v>233</v>
      </c>
      <c r="C14" s="233">
        <v>28621.7</v>
      </c>
      <c r="D14" s="233">
        <v>28737.816666666666</v>
      </c>
      <c r="E14" s="233">
        <v>28448.633333333331</v>
      </c>
      <c r="F14" s="233">
        <v>28275.566666666666</v>
      </c>
      <c r="G14" s="233">
        <v>27986.383333333331</v>
      </c>
      <c r="H14" s="233">
        <v>28910.883333333331</v>
      </c>
      <c r="I14" s="233">
        <v>29200.066666666666</v>
      </c>
      <c r="J14" s="233">
        <v>29373.133333333331</v>
      </c>
      <c r="K14" s="233">
        <v>29027</v>
      </c>
      <c r="L14" s="233">
        <v>28564.75</v>
      </c>
      <c r="M14" s="272"/>
      <c r="N14" s="1"/>
      <c r="O14" s="1"/>
    </row>
    <row r="15" spans="1:15" ht="12.75" customHeight="1">
      <c r="A15" s="215">
        <v>6</v>
      </c>
      <c r="B15" s="232" t="s">
        <v>234</v>
      </c>
      <c r="C15" s="233">
        <v>4367</v>
      </c>
      <c r="D15" s="233">
        <v>4369.416666666667</v>
      </c>
      <c r="E15" s="233">
        <v>4348.5833333333339</v>
      </c>
      <c r="F15" s="233">
        <v>4330.166666666667</v>
      </c>
      <c r="G15" s="233">
        <v>4309.3333333333339</v>
      </c>
      <c r="H15" s="233">
        <v>4387.8333333333339</v>
      </c>
      <c r="I15" s="233">
        <v>4408.6666666666679</v>
      </c>
      <c r="J15" s="233">
        <v>4427.0833333333339</v>
      </c>
      <c r="K15" s="233">
        <v>4390.25</v>
      </c>
      <c r="L15" s="233">
        <v>4351</v>
      </c>
      <c r="M15" s="272"/>
      <c r="N15" s="1"/>
      <c r="O15" s="1"/>
    </row>
    <row r="16" spans="1:15" ht="12.75" customHeight="1">
      <c r="A16" s="215">
        <v>7</v>
      </c>
      <c r="B16" s="232" t="s">
        <v>235</v>
      </c>
      <c r="C16" s="233">
        <v>8751.75</v>
      </c>
      <c r="D16" s="233">
        <v>8761.4499999999989</v>
      </c>
      <c r="E16" s="233">
        <v>8725.4499999999971</v>
      </c>
      <c r="F16" s="233">
        <v>8699.1499999999978</v>
      </c>
      <c r="G16" s="233">
        <v>8663.149999999996</v>
      </c>
      <c r="H16" s="233">
        <v>8787.7499999999982</v>
      </c>
      <c r="I16" s="233">
        <v>8823.7500000000018</v>
      </c>
      <c r="J16" s="233">
        <v>8850.0499999999993</v>
      </c>
      <c r="K16" s="233">
        <v>8797.4500000000007</v>
      </c>
      <c r="L16" s="233">
        <v>8735.15</v>
      </c>
      <c r="M16" s="272"/>
      <c r="N16" s="1"/>
      <c r="O16" s="1"/>
    </row>
    <row r="17" spans="1:15" ht="12.75" customHeight="1">
      <c r="A17" s="215">
        <v>8</v>
      </c>
      <c r="B17" s="218" t="s">
        <v>287</v>
      </c>
      <c r="C17" s="232">
        <v>2683</v>
      </c>
      <c r="D17" s="233">
        <v>2695.9166666666665</v>
      </c>
      <c r="E17" s="233">
        <v>2663.8833333333332</v>
      </c>
      <c r="F17" s="233">
        <v>2644.7666666666669</v>
      </c>
      <c r="G17" s="233">
        <v>2612.7333333333336</v>
      </c>
      <c r="H17" s="233">
        <v>2715.0333333333328</v>
      </c>
      <c r="I17" s="233">
        <v>2747.0666666666666</v>
      </c>
      <c r="J17" s="233">
        <v>2766.1833333333325</v>
      </c>
      <c r="K17" s="232">
        <v>2727.95</v>
      </c>
      <c r="L17" s="232">
        <v>2676.8</v>
      </c>
      <c r="M17" s="232">
        <v>1.5561499999999999</v>
      </c>
      <c r="N17" s="1"/>
      <c r="O17" s="1"/>
    </row>
    <row r="18" spans="1:15" ht="12.75" customHeight="1">
      <c r="A18" s="215">
        <v>9</v>
      </c>
      <c r="B18" s="218" t="s">
        <v>43</v>
      </c>
      <c r="C18" s="232">
        <v>2441.6</v>
      </c>
      <c r="D18" s="233">
        <v>2449.9333333333334</v>
      </c>
      <c r="E18" s="233">
        <v>2425.8666666666668</v>
      </c>
      <c r="F18" s="233">
        <v>2410.1333333333332</v>
      </c>
      <c r="G18" s="233">
        <v>2386.0666666666666</v>
      </c>
      <c r="H18" s="233">
        <v>2465.666666666667</v>
      </c>
      <c r="I18" s="233">
        <v>2489.7333333333336</v>
      </c>
      <c r="J18" s="233">
        <v>2505.4666666666672</v>
      </c>
      <c r="K18" s="232">
        <v>2474</v>
      </c>
      <c r="L18" s="232">
        <v>2434.1999999999998</v>
      </c>
      <c r="M18" s="232">
        <v>1.4563299999999999</v>
      </c>
      <c r="N18" s="1"/>
      <c r="O18" s="1"/>
    </row>
    <row r="19" spans="1:15" ht="12.75" customHeight="1">
      <c r="A19" s="215">
        <v>10</v>
      </c>
      <c r="B19" s="218" t="s">
        <v>59</v>
      </c>
      <c r="C19" s="232">
        <v>654.45000000000005</v>
      </c>
      <c r="D19" s="233">
        <v>658.51666666666677</v>
      </c>
      <c r="E19" s="233">
        <v>645.03333333333353</v>
      </c>
      <c r="F19" s="233">
        <v>635.61666666666679</v>
      </c>
      <c r="G19" s="233">
        <v>622.13333333333355</v>
      </c>
      <c r="H19" s="233">
        <v>667.93333333333351</v>
      </c>
      <c r="I19" s="233">
        <v>681.41666666666686</v>
      </c>
      <c r="J19" s="233">
        <v>690.83333333333348</v>
      </c>
      <c r="K19" s="232">
        <v>672</v>
      </c>
      <c r="L19" s="232">
        <v>649.1</v>
      </c>
      <c r="M19" s="232">
        <v>10.109120000000001</v>
      </c>
      <c r="N19" s="1"/>
      <c r="O19" s="1"/>
    </row>
    <row r="20" spans="1:15" ht="12.75" customHeight="1">
      <c r="A20" s="215">
        <v>11</v>
      </c>
      <c r="B20" s="218" t="s">
        <v>236</v>
      </c>
      <c r="C20" s="232">
        <v>21367.200000000001</v>
      </c>
      <c r="D20" s="233">
        <v>21483.316666666666</v>
      </c>
      <c r="E20" s="233">
        <v>21116.633333333331</v>
      </c>
      <c r="F20" s="233">
        <v>20866.066666666666</v>
      </c>
      <c r="G20" s="233">
        <v>20499.383333333331</v>
      </c>
      <c r="H20" s="233">
        <v>21733.883333333331</v>
      </c>
      <c r="I20" s="233">
        <v>22100.566666666666</v>
      </c>
      <c r="J20" s="233">
        <v>22351.133333333331</v>
      </c>
      <c r="K20" s="232">
        <v>21850</v>
      </c>
      <c r="L20" s="232">
        <v>21232.75</v>
      </c>
      <c r="M20" s="232">
        <v>0.14421999999999999</v>
      </c>
      <c r="N20" s="1"/>
      <c r="O20" s="1"/>
    </row>
    <row r="21" spans="1:15" ht="12.75" customHeight="1">
      <c r="A21" s="215">
        <v>12</v>
      </c>
      <c r="B21" s="218" t="s">
        <v>45</v>
      </c>
      <c r="C21" s="232">
        <v>3858.35</v>
      </c>
      <c r="D21" s="233">
        <v>3859.4666666666672</v>
      </c>
      <c r="E21" s="233">
        <v>3820.9333333333343</v>
      </c>
      <c r="F21" s="233">
        <v>3783.5166666666673</v>
      </c>
      <c r="G21" s="233">
        <v>3744.9833333333345</v>
      </c>
      <c r="H21" s="233">
        <v>3896.8833333333341</v>
      </c>
      <c r="I21" s="233">
        <v>3935.416666666667</v>
      </c>
      <c r="J21" s="233">
        <v>3972.8333333333339</v>
      </c>
      <c r="K21" s="232">
        <v>3898</v>
      </c>
      <c r="L21" s="232">
        <v>3822.05</v>
      </c>
      <c r="M21" s="232">
        <v>15.287470000000001</v>
      </c>
      <c r="N21" s="1"/>
      <c r="O21" s="1"/>
    </row>
    <row r="22" spans="1:15" ht="12.75" customHeight="1">
      <c r="A22" s="215">
        <v>13</v>
      </c>
      <c r="B22" s="218" t="s">
        <v>237</v>
      </c>
      <c r="C22" s="232">
        <v>1931.8</v>
      </c>
      <c r="D22" s="233">
        <v>1945.9333333333334</v>
      </c>
      <c r="E22" s="233">
        <v>1895.8666666666668</v>
      </c>
      <c r="F22" s="233">
        <v>1859.9333333333334</v>
      </c>
      <c r="G22" s="233">
        <v>1809.8666666666668</v>
      </c>
      <c r="H22" s="233">
        <v>1981.8666666666668</v>
      </c>
      <c r="I22" s="233">
        <v>2031.9333333333334</v>
      </c>
      <c r="J22" s="233">
        <v>2067.8666666666668</v>
      </c>
      <c r="K22" s="232">
        <v>1996</v>
      </c>
      <c r="L22" s="232">
        <v>1910</v>
      </c>
      <c r="M22" s="232">
        <v>15.55688</v>
      </c>
      <c r="N22" s="1"/>
      <c r="O22" s="1"/>
    </row>
    <row r="23" spans="1:15" ht="12.75" customHeight="1">
      <c r="A23" s="215">
        <v>14</v>
      </c>
      <c r="B23" s="218" t="s">
        <v>46</v>
      </c>
      <c r="C23" s="232">
        <v>818.1</v>
      </c>
      <c r="D23" s="233">
        <v>820.15</v>
      </c>
      <c r="E23" s="233">
        <v>813.55</v>
      </c>
      <c r="F23" s="233">
        <v>809</v>
      </c>
      <c r="G23" s="233">
        <v>802.4</v>
      </c>
      <c r="H23" s="233">
        <v>824.69999999999993</v>
      </c>
      <c r="I23" s="233">
        <v>831.30000000000007</v>
      </c>
      <c r="J23" s="233">
        <v>835.84999999999991</v>
      </c>
      <c r="K23" s="232">
        <v>826.75</v>
      </c>
      <c r="L23" s="232">
        <v>815.6</v>
      </c>
      <c r="M23" s="232">
        <v>32.529559999999996</v>
      </c>
      <c r="N23" s="1"/>
      <c r="O23" s="1"/>
    </row>
    <row r="24" spans="1:15" ht="12.75" customHeight="1">
      <c r="A24" s="215">
        <v>15</v>
      </c>
      <c r="B24" s="218" t="s">
        <v>238</v>
      </c>
      <c r="C24" s="232">
        <v>3692.85</v>
      </c>
      <c r="D24" s="233">
        <v>3742.2166666666667</v>
      </c>
      <c r="E24" s="233">
        <v>3596.6333333333332</v>
      </c>
      <c r="F24" s="233">
        <v>3500.4166666666665</v>
      </c>
      <c r="G24" s="233">
        <v>3354.833333333333</v>
      </c>
      <c r="H24" s="233">
        <v>3838.4333333333334</v>
      </c>
      <c r="I24" s="233">
        <v>3984.0166666666664</v>
      </c>
      <c r="J24" s="233">
        <v>4080.2333333333336</v>
      </c>
      <c r="K24" s="232">
        <v>3887.8</v>
      </c>
      <c r="L24" s="232">
        <v>3646</v>
      </c>
      <c r="M24" s="232">
        <v>6.8626500000000004</v>
      </c>
      <c r="N24" s="1"/>
      <c r="O24" s="1"/>
    </row>
    <row r="25" spans="1:15" ht="12.75" customHeight="1">
      <c r="A25" s="215">
        <v>16</v>
      </c>
      <c r="B25" s="218" t="s">
        <v>239</v>
      </c>
      <c r="C25" s="232">
        <v>2589.25</v>
      </c>
      <c r="D25" s="233">
        <v>2635.2833333333333</v>
      </c>
      <c r="E25" s="233">
        <v>2508.9666666666667</v>
      </c>
      <c r="F25" s="233">
        <v>2428.6833333333334</v>
      </c>
      <c r="G25" s="233">
        <v>2302.3666666666668</v>
      </c>
      <c r="H25" s="233">
        <v>2715.5666666666666</v>
      </c>
      <c r="I25" s="233">
        <v>2841.8833333333332</v>
      </c>
      <c r="J25" s="233">
        <v>2922.1666666666665</v>
      </c>
      <c r="K25" s="232">
        <v>2761.6</v>
      </c>
      <c r="L25" s="232">
        <v>2555</v>
      </c>
      <c r="M25" s="232">
        <v>11.426500000000001</v>
      </c>
      <c r="N25" s="1"/>
      <c r="O25" s="1"/>
    </row>
    <row r="26" spans="1:15" ht="12.75" customHeight="1">
      <c r="A26" s="215">
        <v>17</v>
      </c>
      <c r="B26" s="218" t="s">
        <v>853</v>
      </c>
      <c r="C26" s="232">
        <v>617.65</v>
      </c>
      <c r="D26" s="233">
        <v>618.15</v>
      </c>
      <c r="E26" s="233">
        <v>608.5</v>
      </c>
      <c r="F26" s="233">
        <v>599.35</v>
      </c>
      <c r="G26" s="233">
        <v>589.70000000000005</v>
      </c>
      <c r="H26" s="233">
        <v>627.29999999999995</v>
      </c>
      <c r="I26" s="233">
        <v>636.94999999999982</v>
      </c>
      <c r="J26" s="233">
        <v>646.09999999999991</v>
      </c>
      <c r="K26" s="232">
        <v>627.79999999999995</v>
      </c>
      <c r="L26" s="232">
        <v>609</v>
      </c>
      <c r="M26" s="232">
        <v>39.933190000000003</v>
      </c>
      <c r="N26" s="1"/>
      <c r="O26" s="1"/>
    </row>
    <row r="27" spans="1:15" ht="12.75" customHeight="1">
      <c r="A27" s="215">
        <v>18</v>
      </c>
      <c r="B27" s="218" t="s">
        <v>240</v>
      </c>
      <c r="C27" s="232">
        <v>150.19999999999999</v>
      </c>
      <c r="D27" s="233">
        <v>150.43333333333334</v>
      </c>
      <c r="E27" s="233">
        <v>148.96666666666667</v>
      </c>
      <c r="F27" s="233">
        <v>147.73333333333332</v>
      </c>
      <c r="G27" s="233">
        <v>146.26666666666665</v>
      </c>
      <c r="H27" s="233">
        <v>151.66666666666669</v>
      </c>
      <c r="I27" s="233">
        <v>153.13333333333338</v>
      </c>
      <c r="J27" s="233">
        <v>154.3666666666667</v>
      </c>
      <c r="K27" s="232">
        <v>151.9</v>
      </c>
      <c r="L27" s="232">
        <v>149.19999999999999</v>
      </c>
      <c r="M27" s="232">
        <v>31.425190000000001</v>
      </c>
      <c r="N27" s="1"/>
      <c r="O27" s="1"/>
    </row>
    <row r="28" spans="1:15" ht="12.75" customHeight="1">
      <c r="A28" s="215">
        <v>19</v>
      </c>
      <c r="B28" s="218" t="s">
        <v>41</v>
      </c>
      <c r="C28" s="232">
        <v>287.5</v>
      </c>
      <c r="D28" s="233">
        <v>288.76666666666665</v>
      </c>
      <c r="E28" s="233">
        <v>285.43333333333328</v>
      </c>
      <c r="F28" s="233">
        <v>283.36666666666662</v>
      </c>
      <c r="G28" s="233">
        <v>280.03333333333325</v>
      </c>
      <c r="H28" s="233">
        <v>290.83333333333331</v>
      </c>
      <c r="I28" s="233">
        <v>294.16666666666669</v>
      </c>
      <c r="J28" s="233">
        <v>296.23333333333335</v>
      </c>
      <c r="K28" s="232">
        <v>292.10000000000002</v>
      </c>
      <c r="L28" s="232">
        <v>286.7</v>
      </c>
      <c r="M28" s="232">
        <v>9.5368099999999991</v>
      </c>
      <c r="N28" s="1"/>
      <c r="O28" s="1"/>
    </row>
    <row r="29" spans="1:15" ht="12.75" customHeight="1">
      <c r="A29" s="215">
        <v>20</v>
      </c>
      <c r="B29" s="218" t="s">
        <v>48</v>
      </c>
      <c r="C29" s="232">
        <v>3004.7</v>
      </c>
      <c r="D29" s="233">
        <v>3011.6166666666668</v>
      </c>
      <c r="E29" s="233">
        <v>2987.9833333333336</v>
      </c>
      <c r="F29" s="233">
        <v>2971.2666666666669</v>
      </c>
      <c r="G29" s="233">
        <v>2947.6333333333337</v>
      </c>
      <c r="H29" s="233">
        <v>3028.3333333333335</v>
      </c>
      <c r="I29" s="233">
        <v>3051.9666666666667</v>
      </c>
      <c r="J29" s="233">
        <v>3068.6833333333334</v>
      </c>
      <c r="K29" s="232">
        <v>3035.25</v>
      </c>
      <c r="L29" s="232">
        <v>2994.9</v>
      </c>
      <c r="M29" s="232">
        <v>0.26639000000000002</v>
      </c>
      <c r="N29" s="1"/>
      <c r="O29" s="1"/>
    </row>
    <row r="30" spans="1:15" ht="12.75" customHeight="1">
      <c r="A30" s="215">
        <v>21</v>
      </c>
      <c r="B30" s="218" t="s">
        <v>51</v>
      </c>
      <c r="C30" s="232">
        <v>524.1</v>
      </c>
      <c r="D30" s="233">
        <v>526.0333333333333</v>
      </c>
      <c r="E30" s="233">
        <v>520.16666666666663</v>
      </c>
      <c r="F30" s="233">
        <v>516.23333333333335</v>
      </c>
      <c r="G30" s="233">
        <v>510.36666666666667</v>
      </c>
      <c r="H30" s="233">
        <v>529.96666666666658</v>
      </c>
      <c r="I30" s="233">
        <v>535.83333333333337</v>
      </c>
      <c r="J30" s="233">
        <v>539.76666666666654</v>
      </c>
      <c r="K30" s="232">
        <v>531.9</v>
      </c>
      <c r="L30" s="232">
        <v>522.1</v>
      </c>
      <c r="M30" s="232">
        <v>33.615569999999998</v>
      </c>
      <c r="N30" s="1"/>
      <c r="O30" s="1"/>
    </row>
    <row r="31" spans="1:15" ht="12.75" customHeight="1">
      <c r="A31" s="215">
        <v>22</v>
      </c>
      <c r="B31" s="218" t="s">
        <v>53</v>
      </c>
      <c r="C31" s="232">
        <v>4477.6000000000004</v>
      </c>
      <c r="D31" s="233">
        <v>4509.3833333333332</v>
      </c>
      <c r="E31" s="233">
        <v>4436.3166666666666</v>
      </c>
      <c r="F31" s="233">
        <v>4395.0333333333338</v>
      </c>
      <c r="G31" s="233">
        <v>4321.9666666666672</v>
      </c>
      <c r="H31" s="233">
        <v>4550.6666666666661</v>
      </c>
      <c r="I31" s="233">
        <v>4623.7333333333318</v>
      </c>
      <c r="J31" s="233">
        <v>4665.0166666666655</v>
      </c>
      <c r="K31" s="232">
        <v>4582.45</v>
      </c>
      <c r="L31" s="232">
        <v>4468.1000000000004</v>
      </c>
      <c r="M31" s="232">
        <v>3.4896500000000001</v>
      </c>
      <c r="N31" s="1"/>
      <c r="O31" s="1"/>
    </row>
    <row r="32" spans="1:15" ht="12.75" customHeight="1">
      <c r="A32" s="215">
        <v>23</v>
      </c>
      <c r="B32" s="218" t="s">
        <v>55</v>
      </c>
      <c r="C32" s="232">
        <v>143.4</v>
      </c>
      <c r="D32" s="233">
        <v>143.86666666666667</v>
      </c>
      <c r="E32" s="233">
        <v>142.53333333333336</v>
      </c>
      <c r="F32" s="233">
        <v>141.66666666666669</v>
      </c>
      <c r="G32" s="233">
        <v>140.33333333333337</v>
      </c>
      <c r="H32" s="233">
        <v>144.73333333333335</v>
      </c>
      <c r="I32" s="233">
        <v>146.06666666666666</v>
      </c>
      <c r="J32" s="233">
        <v>146.93333333333334</v>
      </c>
      <c r="K32" s="232">
        <v>145.19999999999999</v>
      </c>
      <c r="L32" s="232">
        <v>143</v>
      </c>
      <c r="M32" s="232">
        <v>48.88899</v>
      </c>
      <c r="N32" s="1"/>
      <c r="O32" s="1"/>
    </row>
    <row r="33" spans="1:15" ht="12.75" customHeight="1">
      <c r="A33" s="215">
        <v>24</v>
      </c>
      <c r="B33" s="218" t="s">
        <v>57</v>
      </c>
      <c r="C33" s="232">
        <v>3087.9</v>
      </c>
      <c r="D33" s="233">
        <v>3096.65</v>
      </c>
      <c r="E33" s="233">
        <v>3062.55</v>
      </c>
      <c r="F33" s="233">
        <v>3037.2000000000003</v>
      </c>
      <c r="G33" s="233">
        <v>3003.1000000000004</v>
      </c>
      <c r="H33" s="233">
        <v>3122</v>
      </c>
      <c r="I33" s="233">
        <v>3156.0999999999995</v>
      </c>
      <c r="J33" s="233">
        <v>3181.45</v>
      </c>
      <c r="K33" s="232">
        <v>3130.75</v>
      </c>
      <c r="L33" s="232">
        <v>3071.3</v>
      </c>
      <c r="M33" s="232">
        <v>8.3621999999999996</v>
      </c>
      <c r="N33" s="1"/>
      <c r="O33" s="1"/>
    </row>
    <row r="34" spans="1:15" ht="12.75" customHeight="1">
      <c r="A34" s="215">
        <v>25</v>
      </c>
      <c r="B34" s="218" t="s">
        <v>300</v>
      </c>
      <c r="C34" s="232">
        <v>1963.9</v>
      </c>
      <c r="D34" s="233">
        <v>1972.0666666666666</v>
      </c>
      <c r="E34" s="233">
        <v>1949.8333333333333</v>
      </c>
      <c r="F34" s="233">
        <v>1935.7666666666667</v>
      </c>
      <c r="G34" s="233">
        <v>1913.5333333333333</v>
      </c>
      <c r="H34" s="233">
        <v>1986.1333333333332</v>
      </c>
      <c r="I34" s="233">
        <v>2008.3666666666668</v>
      </c>
      <c r="J34" s="233">
        <v>2022.4333333333332</v>
      </c>
      <c r="K34" s="232">
        <v>1994.3</v>
      </c>
      <c r="L34" s="232">
        <v>1958</v>
      </c>
      <c r="M34" s="232">
        <v>2.0726800000000001</v>
      </c>
      <c r="N34" s="1"/>
      <c r="O34" s="1"/>
    </row>
    <row r="35" spans="1:15" ht="12.75" customHeight="1">
      <c r="A35" s="215">
        <v>26</v>
      </c>
      <c r="B35" s="218" t="s">
        <v>60</v>
      </c>
      <c r="C35" s="232">
        <v>438.3</v>
      </c>
      <c r="D35" s="233">
        <v>438.63333333333338</v>
      </c>
      <c r="E35" s="233">
        <v>435.91666666666674</v>
      </c>
      <c r="F35" s="233">
        <v>433.53333333333336</v>
      </c>
      <c r="G35" s="233">
        <v>430.81666666666672</v>
      </c>
      <c r="H35" s="233">
        <v>441.01666666666677</v>
      </c>
      <c r="I35" s="233">
        <v>443.73333333333335</v>
      </c>
      <c r="J35" s="233">
        <v>446.11666666666679</v>
      </c>
      <c r="K35" s="232">
        <v>441.35</v>
      </c>
      <c r="L35" s="232">
        <v>436.25</v>
      </c>
      <c r="M35" s="232">
        <v>8.6645599999999998</v>
      </c>
      <c r="N35" s="1"/>
      <c r="O35" s="1"/>
    </row>
    <row r="36" spans="1:15" ht="12.75" customHeight="1">
      <c r="A36" s="215">
        <v>27</v>
      </c>
      <c r="B36" s="218" t="s">
        <v>242</v>
      </c>
      <c r="C36" s="232">
        <v>4068.75</v>
      </c>
      <c r="D36" s="233">
        <v>4096.3</v>
      </c>
      <c r="E36" s="233">
        <v>3997.6000000000004</v>
      </c>
      <c r="F36" s="233">
        <v>3926.4500000000003</v>
      </c>
      <c r="G36" s="233">
        <v>3827.7500000000005</v>
      </c>
      <c r="H36" s="233">
        <v>4167.4500000000007</v>
      </c>
      <c r="I36" s="233">
        <v>4266.1499999999996</v>
      </c>
      <c r="J36" s="233">
        <v>4337.3</v>
      </c>
      <c r="K36" s="232">
        <v>4195</v>
      </c>
      <c r="L36" s="232">
        <v>4025.15</v>
      </c>
      <c r="M36" s="232">
        <v>3.8743099999999999</v>
      </c>
      <c r="N36" s="1"/>
      <c r="O36" s="1"/>
    </row>
    <row r="37" spans="1:15" ht="12.75" customHeight="1">
      <c r="A37" s="215">
        <v>28</v>
      </c>
      <c r="B37" s="218" t="s">
        <v>61</v>
      </c>
      <c r="C37" s="232">
        <v>933.75</v>
      </c>
      <c r="D37" s="233">
        <v>935.86666666666667</v>
      </c>
      <c r="E37" s="233">
        <v>928.23333333333335</v>
      </c>
      <c r="F37" s="233">
        <v>922.7166666666667</v>
      </c>
      <c r="G37" s="233">
        <v>915.08333333333337</v>
      </c>
      <c r="H37" s="233">
        <v>941.38333333333333</v>
      </c>
      <c r="I37" s="233">
        <v>949.01666666666677</v>
      </c>
      <c r="J37" s="233">
        <v>954.5333333333333</v>
      </c>
      <c r="K37" s="232">
        <v>943.5</v>
      </c>
      <c r="L37" s="232">
        <v>930.35</v>
      </c>
      <c r="M37" s="232">
        <v>37.044490000000003</v>
      </c>
      <c r="N37" s="1"/>
      <c r="O37" s="1"/>
    </row>
    <row r="38" spans="1:15" ht="12.75" customHeight="1">
      <c r="A38" s="215">
        <v>29</v>
      </c>
      <c r="B38" s="218" t="s">
        <v>62</v>
      </c>
      <c r="C38" s="232">
        <v>3616.05</v>
      </c>
      <c r="D38" s="233">
        <v>3608.9333333333329</v>
      </c>
      <c r="E38" s="233">
        <v>3574.766666666666</v>
      </c>
      <c r="F38" s="233">
        <v>3533.4833333333331</v>
      </c>
      <c r="G38" s="233">
        <v>3499.3166666666662</v>
      </c>
      <c r="H38" s="233">
        <v>3650.2166666666658</v>
      </c>
      <c r="I38" s="233">
        <v>3684.3833333333328</v>
      </c>
      <c r="J38" s="233">
        <v>3725.6666666666656</v>
      </c>
      <c r="K38" s="232">
        <v>3643.1</v>
      </c>
      <c r="L38" s="232">
        <v>3567.65</v>
      </c>
      <c r="M38" s="232">
        <v>2.8786700000000001</v>
      </c>
      <c r="N38" s="1"/>
      <c r="O38" s="1"/>
    </row>
    <row r="39" spans="1:15" ht="12.75" customHeight="1">
      <c r="A39" s="215">
        <v>30</v>
      </c>
      <c r="B39" s="218" t="s">
        <v>65</v>
      </c>
      <c r="C39" s="232">
        <v>6575.2</v>
      </c>
      <c r="D39" s="233">
        <v>6603.3666666666659</v>
      </c>
      <c r="E39" s="233">
        <v>6486.8333333333321</v>
      </c>
      <c r="F39" s="233">
        <v>6398.4666666666662</v>
      </c>
      <c r="G39" s="233">
        <v>6281.9333333333325</v>
      </c>
      <c r="H39" s="233">
        <v>6691.7333333333318</v>
      </c>
      <c r="I39" s="233">
        <v>6808.2666666666664</v>
      </c>
      <c r="J39" s="233">
        <v>6896.6333333333314</v>
      </c>
      <c r="K39" s="232">
        <v>6719.9</v>
      </c>
      <c r="L39" s="232">
        <v>6515</v>
      </c>
      <c r="M39" s="232">
        <v>15.20266</v>
      </c>
      <c r="N39" s="1"/>
      <c r="O39" s="1"/>
    </row>
    <row r="40" spans="1:15" ht="12.75" customHeight="1">
      <c r="A40" s="215">
        <v>31</v>
      </c>
      <c r="B40" s="218" t="s">
        <v>64</v>
      </c>
      <c r="C40" s="232">
        <v>1547.85</v>
      </c>
      <c r="D40" s="233">
        <v>1548.8999999999999</v>
      </c>
      <c r="E40" s="233">
        <v>1524.7999999999997</v>
      </c>
      <c r="F40" s="233">
        <v>1501.7499999999998</v>
      </c>
      <c r="G40" s="233">
        <v>1477.6499999999996</v>
      </c>
      <c r="H40" s="233">
        <v>1571.9499999999998</v>
      </c>
      <c r="I40" s="233">
        <v>1596.0499999999997</v>
      </c>
      <c r="J40" s="233">
        <v>1619.1</v>
      </c>
      <c r="K40" s="232">
        <v>1573</v>
      </c>
      <c r="L40" s="232">
        <v>1525.85</v>
      </c>
      <c r="M40" s="232">
        <v>26.38505</v>
      </c>
      <c r="N40" s="1"/>
      <c r="O40" s="1"/>
    </row>
    <row r="41" spans="1:15" ht="12.75" customHeight="1">
      <c r="A41" s="215">
        <v>32</v>
      </c>
      <c r="B41" s="218" t="s">
        <v>243</v>
      </c>
      <c r="C41" s="232">
        <v>5741.6</v>
      </c>
      <c r="D41" s="233">
        <v>5772.7333333333336</v>
      </c>
      <c r="E41" s="233">
        <v>5624.4666666666672</v>
      </c>
      <c r="F41" s="233">
        <v>5507.3333333333339</v>
      </c>
      <c r="G41" s="233">
        <v>5359.0666666666675</v>
      </c>
      <c r="H41" s="233">
        <v>5889.8666666666668</v>
      </c>
      <c r="I41" s="233">
        <v>6038.1333333333332</v>
      </c>
      <c r="J41" s="233">
        <v>6155.2666666666664</v>
      </c>
      <c r="K41" s="232">
        <v>5921</v>
      </c>
      <c r="L41" s="232">
        <v>5655.6</v>
      </c>
      <c r="M41" s="232">
        <v>1.12738</v>
      </c>
      <c r="N41" s="1"/>
      <c r="O41" s="1"/>
    </row>
    <row r="42" spans="1:15" ht="12.75" customHeight="1">
      <c r="A42" s="215">
        <v>33</v>
      </c>
      <c r="B42" s="218" t="s">
        <v>66</v>
      </c>
      <c r="C42" s="232">
        <v>2131.25</v>
      </c>
      <c r="D42" s="233">
        <v>2132.3166666666666</v>
      </c>
      <c r="E42" s="233">
        <v>2104.6333333333332</v>
      </c>
      <c r="F42" s="233">
        <v>2078.0166666666664</v>
      </c>
      <c r="G42" s="233">
        <v>2050.333333333333</v>
      </c>
      <c r="H42" s="233">
        <v>2158.9333333333334</v>
      </c>
      <c r="I42" s="233">
        <v>2186.6166666666668</v>
      </c>
      <c r="J42" s="233">
        <v>2213.2333333333336</v>
      </c>
      <c r="K42" s="232">
        <v>2160</v>
      </c>
      <c r="L42" s="232">
        <v>2105.6999999999998</v>
      </c>
      <c r="M42" s="232">
        <v>2.7152799999999999</v>
      </c>
      <c r="N42" s="1"/>
      <c r="O42" s="1"/>
    </row>
    <row r="43" spans="1:15" ht="12.75" customHeight="1">
      <c r="A43" s="215">
        <v>34</v>
      </c>
      <c r="B43" s="218" t="s">
        <v>67</v>
      </c>
      <c r="C43" s="232">
        <v>234.2</v>
      </c>
      <c r="D43" s="233">
        <v>235.13333333333333</v>
      </c>
      <c r="E43" s="233">
        <v>231.76666666666665</v>
      </c>
      <c r="F43" s="233">
        <v>229.33333333333331</v>
      </c>
      <c r="G43" s="233">
        <v>225.96666666666664</v>
      </c>
      <c r="H43" s="233">
        <v>237.56666666666666</v>
      </c>
      <c r="I43" s="233">
        <v>240.93333333333334</v>
      </c>
      <c r="J43" s="233">
        <v>243.36666666666667</v>
      </c>
      <c r="K43" s="232">
        <v>238.5</v>
      </c>
      <c r="L43" s="232">
        <v>232.7</v>
      </c>
      <c r="M43" s="232">
        <v>82.819159999999997</v>
      </c>
      <c r="N43" s="1"/>
      <c r="O43" s="1"/>
    </row>
    <row r="44" spans="1:15" ht="12.75" customHeight="1">
      <c r="A44" s="215">
        <v>35</v>
      </c>
      <c r="B44" s="218" t="s">
        <v>68</v>
      </c>
      <c r="C44" s="232">
        <v>185.7</v>
      </c>
      <c r="D44" s="233">
        <v>186.06666666666669</v>
      </c>
      <c r="E44" s="233">
        <v>183.73333333333338</v>
      </c>
      <c r="F44" s="233">
        <v>181.76666666666668</v>
      </c>
      <c r="G44" s="233">
        <v>179.43333333333337</v>
      </c>
      <c r="H44" s="233">
        <v>188.03333333333339</v>
      </c>
      <c r="I44" s="233">
        <v>190.3666666666667</v>
      </c>
      <c r="J44" s="233">
        <v>192.3333333333334</v>
      </c>
      <c r="K44" s="232">
        <v>188.4</v>
      </c>
      <c r="L44" s="232">
        <v>184.1</v>
      </c>
      <c r="M44" s="232">
        <v>270.13708000000003</v>
      </c>
      <c r="N44" s="1"/>
      <c r="O44" s="1"/>
    </row>
    <row r="45" spans="1:15" ht="12.75" customHeight="1">
      <c r="A45" s="215">
        <v>36</v>
      </c>
      <c r="B45" s="218" t="s">
        <v>244</v>
      </c>
      <c r="C45" s="232">
        <v>88.25</v>
      </c>
      <c r="D45" s="233">
        <v>88.25</v>
      </c>
      <c r="E45" s="233">
        <v>86.75</v>
      </c>
      <c r="F45" s="233">
        <v>85.25</v>
      </c>
      <c r="G45" s="233">
        <v>83.75</v>
      </c>
      <c r="H45" s="233">
        <v>89.75</v>
      </c>
      <c r="I45" s="233">
        <v>91.25</v>
      </c>
      <c r="J45" s="233">
        <v>92.75</v>
      </c>
      <c r="K45" s="232">
        <v>89.75</v>
      </c>
      <c r="L45" s="232">
        <v>86.75</v>
      </c>
      <c r="M45" s="232">
        <v>232.97296</v>
      </c>
      <c r="N45" s="1"/>
      <c r="O45" s="1"/>
    </row>
    <row r="46" spans="1:15" ht="12.75" customHeight="1">
      <c r="A46" s="215">
        <v>37</v>
      </c>
      <c r="B46" s="218" t="s">
        <v>69</v>
      </c>
      <c r="C46" s="232">
        <v>1649.15</v>
      </c>
      <c r="D46" s="233">
        <v>1647.5666666666666</v>
      </c>
      <c r="E46" s="233">
        <v>1634.1333333333332</v>
      </c>
      <c r="F46" s="233">
        <v>1619.1166666666666</v>
      </c>
      <c r="G46" s="233">
        <v>1605.6833333333332</v>
      </c>
      <c r="H46" s="233">
        <v>1662.5833333333333</v>
      </c>
      <c r="I46" s="233">
        <v>1676.0166666666667</v>
      </c>
      <c r="J46" s="233">
        <v>1691.0333333333333</v>
      </c>
      <c r="K46" s="232">
        <v>1661</v>
      </c>
      <c r="L46" s="232">
        <v>1632.55</v>
      </c>
      <c r="M46" s="232">
        <v>4.7110900000000004</v>
      </c>
      <c r="N46" s="1"/>
      <c r="O46" s="1"/>
    </row>
    <row r="47" spans="1:15" ht="12.75" customHeight="1">
      <c r="A47" s="215">
        <v>38</v>
      </c>
      <c r="B47" s="218" t="s">
        <v>72</v>
      </c>
      <c r="C47" s="232">
        <v>581.35</v>
      </c>
      <c r="D47" s="233">
        <v>583.13333333333333</v>
      </c>
      <c r="E47" s="233">
        <v>578.26666666666665</v>
      </c>
      <c r="F47" s="233">
        <v>575.18333333333328</v>
      </c>
      <c r="G47" s="233">
        <v>570.31666666666661</v>
      </c>
      <c r="H47" s="233">
        <v>586.2166666666667</v>
      </c>
      <c r="I47" s="233">
        <v>591.08333333333326</v>
      </c>
      <c r="J47" s="233">
        <v>594.16666666666674</v>
      </c>
      <c r="K47" s="232">
        <v>588</v>
      </c>
      <c r="L47" s="232">
        <v>580.04999999999995</v>
      </c>
      <c r="M47" s="232">
        <v>3.2355100000000001</v>
      </c>
      <c r="N47" s="1"/>
      <c r="O47" s="1"/>
    </row>
    <row r="48" spans="1:15" ht="12.75" customHeight="1">
      <c r="A48" s="215">
        <v>39</v>
      </c>
      <c r="B48" s="218" t="s">
        <v>71</v>
      </c>
      <c r="C48" s="232">
        <v>99.9</v>
      </c>
      <c r="D48" s="233">
        <v>100.16666666666667</v>
      </c>
      <c r="E48" s="233">
        <v>98.983333333333348</v>
      </c>
      <c r="F48" s="233">
        <v>98.066666666666677</v>
      </c>
      <c r="G48" s="233">
        <v>96.883333333333354</v>
      </c>
      <c r="H48" s="233">
        <v>101.08333333333334</v>
      </c>
      <c r="I48" s="233">
        <v>102.26666666666665</v>
      </c>
      <c r="J48" s="233">
        <v>103.18333333333334</v>
      </c>
      <c r="K48" s="232">
        <v>101.35</v>
      </c>
      <c r="L48" s="232">
        <v>99.25</v>
      </c>
      <c r="M48" s="232">
        <v>92.367739999999998</v>
      </c>
      <c r="N48" s="1"/>
      <c r="O48" s="1"/>
    </row>
    <row r="49" spans="1:15" ht="12.75" customHeight="1">
      <c r="A49" s="215">
        <v>40</v>
      </c>
      <c r="B49" s="218" t="s">
        <v>73</v>
      </c>
      <c r="C49" s="232">
        <v>879.85</v>
      </c>
      <c r="D49" s="233">
        <v>879.31666666666661</v>
      </c>
      <c r="E49" s="233">
        <v>873.63333333333321</v>
      </c>
      <c r="F49" s="233">
        <v>867.41666666666663</v>
      </c>
      <c r="G49" s="233">
        <v>861.73333333333323</v>
      </c>
      <c r="H49" s="233">
        <v>885.53333333333319</v>
      </c>
      <c r="I49" s="233">
        <v>891.21666666666658</v>
      </c>
      <c r="J49" s="233">
        <v>897.43333333333317</v>
      </c>
      <c r="K49" s="232">
        <v>885</v>
      </c>
      <c r="L49" s="232">
        <v>873.1</v>
      </c>
      <c r="M49" s="232">
        <v>5.9945500000000003</v>
      </c>
      <c r="N49" s="1"/>
      <c r="O49" s="1"/>
    </row>
    <row r="50" spans="1:15" ht="12.75" customHeight="1">
      <c r="A50" s="215">
        <v>41</v>
      </c>
      <c r="B50" s="218" t="s">
        <v>76</v>
      </c>
      <c r="C50" s="232">
        <v>79.2</v>
      </c>
      <c r="D50" s="233">
        <v>79.45</v>
      </c>
      <c r="E50" s="233">
        <v>78.550000000000011</v>
      </c>
      <c r="F50" s="233">
        <v>77.900000000000006</v>
      </c>
      <c r="G50" s="233">
        <v>77.000000000000014</v>
      </c>
      <c r="H50" s="233">
        <v>80.100000000000009</v>
      </c>
      <c r="I50" s="233">
        <v>81.000000000000014</v>
      </c>
      <c r="J50" s="233">
        <v>81.650000000000006</v>
      </c>
      <c r="K50" s="232">
        <v>80.349999999999994</v>
      </c>
      <c r="L50" s="232">
        <v>78.8</v>
      </c>
      <c r="M50" s="232">
        <v>210.58183</v>
      </c>
      <c r="N50" s="1"/>
      <c r="O50" s="1"/>
    </row>
    <row r="51" spans="1:15" ht="12.75" customHeight="1">
      <c r="A51" s="215">
        <v>42</v>
      </c>
      <c r="B51" s="218" t="s">
        <v>80</v>
      </c>
      <c r="C51" s="232">
        <v>330.5</v>
      </c>
      <c r="D51" s="233">
        <v>330.34999999999997</v>
      </c>
      <c r="E51" s="233">
        <v>327.69999999999993</v>
      </c>
      <c r="F51" s="233">
        <v>324.89999999999998</v>
      </c>
      <c r="G51" s="233">
        <v>322.24999999999994</v>
      </c>
      <c r="H51" s="233">
        <v>333.14999999999992</v>
      </c>
      <c r="I51" s="233">
        <v>335.7999999999999</v>
      </c>
      <c r="J51" s="233">
        <v>338.59999999999991</v>
      </c>
      <c r="K51" s="232">
        <v>333</v>
      </c>
      <c r="L51" s="232">
        <v>327.55</v>
      </c>
      <c r="M51" s="232">
        <v>20.995640000000002</v>
      </c>
      <c r="N51" s="1"/>
      <c r="O51" s="1"/>
    </row>
    <row r="52" spans="1:15" ht="12.75" customHeight="1">
      <c r="A52" s="215">
        <v>43</v>
      </c>
      <c r="B52" s="218" t="s">
        <v>75</v>
      </c>
      <c r="C52" s="232">
        <v>806.1</v>
      </c>
      <c r="D52" s="233">
        <v>811.95000000000016</v>
      </c>
      <c r="E52" s="233">
        <v>799.10000000000036</v>
      </c>
      <c r="F52" s="233">
        <v>792.10000000000025</v>
      </c>
      <c r="G52" s="233">
        <v>779.25000000000045</v>
      </c>
      <c r="H52" s="233">
        <v>818.95000000000027</v>
      </c>
      <c r="I52" s="233">
        <v>831.8</v>
      </c>
      <c r="J52" s="233">
        <v>838.80000000000018</v>
      </c>
      <c r="K52" s="232">
        <v>824.8</v>
      </c>
      <c r="L52" s="232">
        <v>804.95</v>
      </c>
      <c r="M52" s="232">
        <v>31.132429999999999</v>
      </c>
      <c r="N52" s="1"/>
      <c r="O52" s="1"/>
    </row>
    <row r="53" spans="1:15" ht="12.75" customHeight="1">
      <c r="A53" s="215">
        <v>44</v>
      </c>
      <c r="B53" s="218" t="s">
        <v>77</v>
      </c>
      <c r="C53" s="232">
        <v>261.85000000000002</v>
      </c>
      <c r="D53" s="233">
        <v>262.10000000000002</v>
      </c>
      <c r="E53" s="233">
        <v>260.90000000000003</v>
      </c>
      <c r="F53" s="233">
        <v>259.95</v>
      </c>
      <c r="G53" s="233">
        <v>258.75</v>
      </c>
      <c r="H53" s="233">
        <v>263.05000000000007</v>
      </c>
      <c r="I53" s="233">
        <v>264.25000000000011</v>
      </c>
      <c r="J53" s="233">
        <v>265.2000000000001</v>
      </c>
      <c r="K53" s="232">
        <v>263.3</v>
      </c>
      <c r="L53" s="232">
        <v>261.14999999999998</v>
      </c>
      <c r="M53" s="232">
        <v>10.109819999999999</v>
      </c>
      <c r="N53" s="1"/>
      <c r="O53" s="1"/>
    </row>
    <row r="54" spans="1:15" ht="12.75" customHeight="1">
      <c r="A54" s="215">
        <v>45</v>
      </c>
      <c r="B54" s="218" t="s">
        <v>78</v>
      </c>
      <c r="C54" s="232">
        <v>17264.2</v>
      </c>
      <c r="D54" s="233">
        <v>17240.8</v>
      </c>
      <c r="E54" s="233">
        <v>17133.599999999999</v>
      </c>
      <c r="F54" s="233">
        <v>17003</v>
      </c>
      <c r="G54" s="233">
        <v>16895.8</v>
      </c>
      <c r="H54" s="233">
        <v>17371.399999999998</v>
      </c>
      <c r="I54" s="233">
        <v>17478.600000000002</v>
      </c>
      <c r="J54" s="233">
        <v>17609.199999999997</v>
      </c>
      <c r="K54" s="232">
        <v>17348</v>
      </c>
      <c r="L54" s="232">
        <v>17110.2</v>
      </c>
      <c r="M54" s="232">
        <v>9.5509999999999998E-2</v>
      </c>
      <c r="N54" s="1"/>
      <c r="O54" s="1"/>
    </row>
    <row r="55" spans="1:15" ht="12.75" customHeight="1">
      <c r="A55" s="215">
        <v>46</v>
      </c>
      <c r="B55" s="218" t="s">
        <v>81</v>
      </c>
      <c r="C55" s="232">
        <v>4307.45</v>
      </c>
      <c r="D55" s="233">
        <v>4326.9833333333336</v>
      </c>
      <c r="E55" s="233">
        <v>4279.0166666666673</v>
      </c>
      <c r="F55" s="233">
        <v>4250.5833333333339</v>
      </c>
      <c r="G55" s="233">
        <v>4202.6166666666677</v>
      </c>
      <c r="H55" s="233">
        <v>4355.416666666667</v>
      </c>
      <c r="I55" s="233">
        <v>4403.3833333333341</v>
      </c>
      <c r="J55" s="233">
        <v>4431.8166666666666</v>
      </c>
      <c r="K55" s="232">
        <v>4374.95</v>
      </c>
      <c r="L55" s="232">
        <v>4298.55</v>
      </c>
      <c r="M55" s="232">
        <v>1.17753</v>
      </c>
      <c r="N55" s="1"/>
      <c r="O55" s="1"/>
    </row>
    <row r="56" spans="1:15" ht="12.75" customHeight="1">
      <c r="A56" s="215">
        <v>47</v>
      </c>
      <c r="B56" s="218" t="s">
        <v>82</v>
      </c>
      <c r="C56" s="232">
        <v>333.3</v>
      </c>
      <c r="D56" s="233">
        <v>330.45</v>
      </c>
      <c r="E56" s="233">
        <v>324.2</v>
      </c>
      <c r="F56" s="233">
        <v>315.10000000000002</v>
      </c>
      <c r="G56" s="233">
        <v>308.85000000000002</v>
      </c>
      <c r="H56" s="233">
        <v>339.54999999999995</v>
      </c>
      <c r="I56" s="233">
        <v>345.79999999999995</v>
      </c>
      <c r="J56" s="233">
        <v>354.89999999999992</v>
      </c>
      <c r="K56" s="232">
        <v>336.7</v>
      </c>
      <c r="L56" s="232">
        <v>321.35000000000002</v>
      </c>
      <c r="M56" s="232">
        <v>183.64259000000001</v>
      </c>
      <c r="N56" s="1"/>
      <c r="O56" s="1"/>
    </row>
    <row r="57" spans="1:15" ht="12.75" customHeight="1">
      <c r="A57" s="215">
        <v>48</v>
      </c>
      <c r="B57" s="218" t="s">
        <v>83</v>
      </c>
      <c r="C57" s="232">
        <v>722.9</v>
      </c>
      <c r="D57" s="233">
        <v>723.30000000000007</v>
      </c>
      <c r="E57" s="233">
        <v>717.70000000000016</v>
      </c>
      <c r="F57" s="233">
        <v>712.50000000000011</v>
      </c>
      <c r="G57" s="233">
        <v>706.9000000000002</v>
      </c>
      <c r="H57" s="233">
        <v>728.50000000000011</v>
      </c>
      <c r="I57" s="233">
        <v>734.1</v>
      </c>
      <c r="J57" s="233">
        <v>739.30000000000007</v>
      </c>
      <c r="K57" s="232">
        <v>728.9</v>
      </c>
      <c r="L57" s="232">
        <v>718.1</v>
      </c>
      <c r="M57" s="232">
        <v>8.1667000000000005</v>
      </c>
      <c r="N57" s="1"/>
      <c r="O57" s="1"/>
    </row>
    <row r="58" spans="1:15" ht="12.75" customHeight="1">
      <c r="A58" s="215">
        <v>49</v>
      </c>
      <c r="B58" s="218" t="s">
        <v>84</v>
      </c>
      <c r="C58" s="232">
        <v>1075.95</v>
      </c>
      <c r="D58" s="233">
        <v>1081.4833333333333</v>
      </c>
      <c r="E58" s="233">
        <v>1067.9666666666667</v>
      </c>
      <c r="F58" s="233">
        <v>1059.9833333333333</v>
      </c>
      <c r="G58" s="233">
        <v>1046.4666666666667</v>
      </c>
      <c r="H58" s="233">
        <v>1089.4666666666667</v>
      </c>
      <c r="I58" s="233">
        <v>1102.9833333333336</v>
      </c>
      <c r="J58" s="233">
        <v>1110.9666666666667</v>
      </c>
      <c r="K58" s="232">
        <v>1095</v>
      </c>
      <c r="L58" s="232">
        <v>1073.5</v>
      </c>
      <c r="M58" s="232">
        <v>11.85711</v>
      </c>
      <c r="N58" s="1"/>
      <c r="O58" s="1"/>
    </row>
    <row r="59" spans="1:15" ht="12.75" customHeight="1">
      <c r="A59" s="215">
        <v>50</v>
      </c>
      <c r="B59" s="218" t="s">
        <v>809</v>
      </c>
      <c r="C59" s="232">
        <v>1490.05</v>
      </c>
      <c r="D59" s="233">
        <v>1489.6833333333334</v>
      </c>
      <c r="E59" s="233">
        <v>1479.3666666666668</v>
      </c>
      <c r="F59" s="233">
        <v>1468.6833333333334</v>
      </c>
      <c r="G59" s="233">
        <v>1458.3666666666668</v>
      </c>
      <c r="H59" s="233">
        <v>1500.3666666666668</v>
      </c>
      <c r="I59" s="233">
        <v>1510.6833333333334</v>
      </c>
      <c r="J59" s="233">
        <v>1521.3666666666668</v>
      </c>
      <c r="K59" s="232">
        <v>1500</v>
      </c>
      <c r="L59" s="232">
        <v>1479</v>
      </c>
      <c r="M59" s="232">
        <v>0.41747000000000001</v>
      </c>
      <c r="N59" s="1"/>
      <c r="O59" s="1"/>
    </row>
    <row r="60" spans="1:15" ht="12.75" customHeight="1">
      <c r="A60" s="215">
        <v>51</v>
      </c>
      <c r="B60" s="218" t="s">
        <v>85</v>
      </c>
      <c r="C60" s="232">
        <v>225.05</v>
      </c>
      <c r="D60" s="233">
        <v>224.58333333333334</v>
      </c>
      <c r="E60" s="233">
        <v>222.7166666666667</v>
      </c>
      <c r="F60" s="233">
        <v>220.38333333333335</v>
      </c>
      <c r="G60" s="233">
        <v>218.51666666666671</v>
      </c>
      <c r="H60" s="233">
        <v>226.91666666666669</v>
      </c>
      <c r="I60" s="233">
        <v>228.7833333333333</v>
      </c>
      <c r="J60" s="233">
        <v>231.11666666666667</v>
      </c>
      <c r="K60" s="232">
        <v>226.45</v>
      </c>
      <c r="L60" s="232">
        <v>222.25</v>
      </c>
      <c r="M60" s="232">
        <v>41.022469999999998</v>
      </c>
      <c r="N60" s="1"/>
      <c r="O60" s="1"/>
    </row>
    <row r="61" spans="1:15" ht="12.75" customHeight="1">
      <c r="A61" s="215">
        <v>52</v>
      </c>
      <c r="B61" s="218" t="s">
        <v>87</v>
      </c>
      <c r="C61" s="232">
        <v>3884.1</v>
      </c>
      <c r="D61" s="233">
        <v>3916.9</v>
      </c>
      <c r="E61" s="233">
        <v>3768.8</v>
      </c>
      <c r="F61" s="233">
        <v>3653.5</v>
      </c>
      <c r="G61" s="233">
        <v>3505.4</v>
      </c>
      <c r="H61" s="233">
        <v>4032.2000000000003</v>
      </c>
      <c r="I61" s="233">
        <v>4180.2999999999993</v>
      </c>
      <c r="J61" s="233">
        <v>4295.6000000000004</v>
      </c>
      <c r="K61" s="232">
        <v>4065</v>
      </c>
      <c r="L61" s="232">
        <v>3801.6</v>
      </c>
      <c r="M61" s="232">
        <v>5.3840399999999997</v>
      </c>
      <c r="N61" s="1"/>
      <c r="O61" s="1"/>
    </row>
    <row r="62" spans="1:15" ht="12.75" customHeight="1">
      <c r="A62" s="215">
        <v>53</v>
      </c>
      <c r="B62" s="218" t="s">
        <v>88</v>
      </c>
      <c r="C62" s="232">
        <v>1536.3</v>
      </c>
      <c r="D62" s="233">
        <v>1541.2666666666667</v>
      </c>
      <c r="E62" s="233">
        <v>1527.0833333333333</v>
      </c>
      <c r="F62" s="233">
        <v>1517.8666666666666</v>
      </c>
      <c r="G62" s="233">
        <v>1503.6833333333332</v>
      </c>
      <c r="H62" s="233">
        <v>1550.4833333333333</v>
      </c>
      <c r="I62" s="233">
        <v>1564.6666666666667</v>
      </c>
      <c r="J62" s="233">
        <v>1573.8833333333334</v>
      </c>
      <c r="K62" s="232">
        <v>1555.45</v>
      </c>
      <c r="L62" s="232">
        <v>1532.05</v>
      </c>
      <c r="M62" s="232">
        <v>1.8043400000000001</v>
      </c>
      <c r="N62" s="1"/>
      <c r="O62" s="1"/>
    </row>
    <row r="63" spans="1:15" ht="12.75" customHeight="1">
      <c r="A63" s="215">
        <v>54</v>
      </c>
      <c r="B63" s="218" t="s">
        <v>89</v>
      </c>
      <c r="C63" s="232">
        <v>738.8</v>
      </c>
      <c r="D63" s="233">
        <v>737.81666666666661</v>
      </c>
      <c r="E63" s="233">
        <v>729.23333333333323</v>
      </c>
      <c r="F63" s="233">
        <v>719.66666666666663</v>
      </c>
      <c r="G63" s="233">
        <v>711.08333333333326</v>
      </c>
      <c r="H63" s="233">
        <v>747.38333333333321</v>
      </c>
      <c r="I63" s="233">
        <v>755.9666666666667</v>
      </c>
      <c r="J63" s="233">
        <v>765.53333333333319</v>
      </c>
      <c r="K63" s="232">
        <v>746.4</v>
      </c>
      <c r="L63" s="232">
        <v>728.25</v>
      </c>
      <c r="M63" s="232">
        <v>5.9568399999999997</v>
      </c>
      <c r="N63" s="1"/>
      <c r="O63" s="1"/>
    </row>
    <row r="64" spans="1:15" ht="12.75" customHeight="1">
      <c r="A64" s="215">
        <v>55</v>
      </c>
      <c r="B64" s="218" t="s">
        <v>90</v>
      </c>
      <c r="C64" s="232">
        <v>887.15</v>
      </c>
      <c r="D64" s="233">
        <v>890.61666666666667</v>
      </c>
      <c r="E64" s="233">
        <v>881.5333333333333</v>
      </c>
      <c r="F64" s="233">
        <v>875.91666666666663</v>
      </c>
      <c r="G64" s="233">
        <v>866.83333333333326</v>
      </c>
      <c r="H64" s="233">
        <v>896.23333333333335</v>
      </c>
      <c r="I64" s="233">
        <v>905.31666666666661</v>
      </c>
      <c r="J64" s="233">
        <v>910.93333333333339</v>
      </c>
      <c r="K64" s="232">
        <v>899.7</v>
      </c>
      <c r="L64" s="232">
        <v>885</v>
      </c>
      <c r="M64" s="232">
        <v>4.4237799999999998</v>
      </c>
      <c r="N64" s="1"/>
      <c r="O64" s="1"/>
    </row>
    <row r="65" spans="1:15" ht="12.75" customHeight="1">
      <c r="A65" s="215">
        <v>56</v>
      </c>
      <c r="B65" s="218" t="s">
        <v>248</v>
      </c>
      <c r="C65" s="232">
        <v>336.45</v>
      </c>
      <c r="D65" s="233">
        <v>338.16666666666669</v>
      </c>
      <c r="E65" s="233">
        <v>333.83333333333337</v>
      </c>
      <c r="F65" s="233">
        <v>331.2166666666667</v>
      </c>
      <c r="G65" s="233">
        <v>326.88333333333338</v>
      </c>
      <c r="H65" s="233">
        <v>340.78333333333336</v>
      </c>
      <c r="I65" s="233">
        <v>345.11666666666673</v>
      </c>
      <c r="J65" s="233">
        <v>347.73333333333335</v>
      </c>
      <c r="K65" s="232">
        <v>342.5</v>
      </c>
      <c r="L65" s="232">
        <v>335.55</v>
      </c>
      <c r="M65" s="232">
        <v>10.626010000000001</v>
      </c>
      <c r="N65" s="1"/>
      <c r="O65" s="1"/>
    </row>
    <row r="66" spans="1:15" ht="12.75" customHeight="1">
      <c r="A66" s="215">
        <v>57</v>
      </c>
      <c r="B66" s="218" t="s">
        <v>92</v>
      </c>
      <c r="C66" s="232">
        <v>1380.4</v>
      </c>
      <c r="D66" s="233">
        <v>1386.1166666666668</v>
      </c>
      <c r="E66" s="233">
        <v>1364.2833333333335</v>
      </c>
      <c r="F66" s="233">
        <v>1348.1666666666667</v>
      </c>
      <c r="G66" s="233">
        <v>1326.3333333333335</v>
      </c>
      <c r="H66" s="233">
        <v>1402.2333333333336</v>
      </c>
      <c r="I66" s="233">
        <v>1424.0666666666666</v>
      </c>
      <c r="J66" s="233">
        <v>1440.1833333333336</v>
      </c>
      <c r="K66" s="232">
        <v>1407.95</v>
      </c>
      <c r="L66" s="232">
        <v>1370</v>
      </c>
      <c r="M66" s="232">
        <v>2.8035700000000001</v>
      </c>
      <c r="N66" s="1"/>
      <c r="O66" s="1"/>
    </row>
    <row r="67" spans="1:15" ht="12.75" customHeight="1">
      <c r="A67" s="215">
        <v>58</v>
      </c>
      <c r="B67" s="218" t="s">
        <v>97</v>
      </c>
      <c r="C67" s="232">
        <v>375</v>
      </c>
      <c r="D67" s="233">
        <v>376.9666666666667</v>
      </c>
      <c r="E67" s="233">
        <v>372.03333333333342</v>
      </c>
      <c r="F67" s="233">
        <v>369.06666666666672</v>
      </c>
      <c r="G67" s="233">
        <v>364.13333333333344</v>
      </c>
      <c r="H67" s="233">
        <v>379.93333333333339</v>
      </c>
      <c r="I67" s="233">
        <v>384.86666666666667</v>
      </c>
      <c r="J67" s="233">
        <v>387.83333333333337</v>
      </c>
      <c r="K67" s="232">
        <v>381.9</v>
      </c>
      <c r="L67" s="232">
        <v>374</v>
      </c>
      <c r="M67" s="232">
        <v>28.319579999999998</v>
      </c>
      <c r="N67" s="1"/>
      <c r="O67" s="1"/>
    </row>
    <row r="68" spans="1:15" ht="12.75" customHeight="1">
      <c r="A68" s="215">
        <v>59</v>
      </c>
      <c r="B68" s="218" t="s">
        <v>93</v>
      </c>
      <c r="C68" s="232">
        <v>561.45000000000005</v>
      </c>
      <c r="D68" s="233">
        <v>563.26666666666677</v>
      </c>
      <c r="E68" s="233">
        <v>558.28333333333353</v>
      </c>
      <c r="F68" s="233">
        <v>555.11666666666679</v>
      </c>
      <c r="G68" s="233">
        <v>550.13333333333355</v>
      </c>
      <c r="H68" s="233">
        <v>566.43333333333351</v>
      </c>
      <c r="I68" s="233">
        <v>571.41666666666686</v>
      </c>
      <c r="J68" s="233">
        <v>574.58333333333348</v>
      </c>
      <c r="K68" s="232">
        <v>568.25</v>
      </c>
      <c r="L68" s="232">
        <v>560.1</v>
      </c>
      <c r="M68" s="232">
        <v>6.9906100000000002</v>
      </c>
      <c r="N68" s="1"/>
      <c r="O68" s="1"/>
    </row>
    <row r="69" spans="1:15" ht="12.75" customHeight="1">
      <c r="A69" s="215">
        <v>60</v>
      </c>
      <c r="B69" s="218" t="s">
        <v>249</v>
      </c>
      <c r="C69" s="232">
        <v>1862.8</v>
      </c>
      <c r="D69" s="233">
        <v>1863.3666666666668</v>
      </c>
      <c r="E69" s="233">
        <v>1848.8333333333335</v>
      </c>
      <c r="F69" s="233">
        <v>1834.8666666666668</v>
      </c>
      <c r="G69" s="233">
        <v>1820.3333333333335</v>
      </c>
      <c r="H69" s="233">
        <v>1877.3333333333335</v>
      </c>
      <c r="I69" s="233">
        <v>1891.8666666666668</v>
      </c>
      <c r="J69" s="233">
        <v>1905.8333333333335</v>
      </c>
      <c r="K69" s="232">
        <v>1877.9</v>
      </c>
      <c r="L69" s="232">
        <v>1849.4</v>
      </c>
      <c r="M69" s="232">
        <v>1.88506</v>
      </c>
      <c r="N69" s="1"/>
      <c r="O69" s="1"/>
    </row>
    <row r="70" spans="1:15" ht="12.75" customHeight="1">
      <c r="A70" s="215">
        <v>61</v>
      </c>
      <c r="B70" s="218" t="s">
        <v>94</v>
      </c>
      <c r="C70" s="232">
        <v>1985.3</v>
      </c>
      <c r="D70" s="233">
        <v>1992.9666666666665</v>
      </c>
      <c r="E70" s="233">
        <v>1972.883333333333</v>
      </c>
      <c r="F70" s="233">
        <v>1960.4666666666665</v>
      </c>
      <c r="G70" s="233">
        <v>1940.383333333333</v>
      </c>
      <c r="H70" s="233">
        <v>2005.383333333333</v>
      </c>
      <c r="I70" s="233">
        <v>2025.4666666666665</v>
      </c>
      <c r="J70" s="233">
        <v>2037.883333333333</v>
      </c>
      <c r="K70" s="232">
        <v>2013.05</v>
      </c>
      <c r="L70" s="232">
        <v>1980.55</v>
      </c>
      <c r="M70" s="232">
        <v>2.3948700000000001</v>
      </c>
      <c r="N70" s="1"/>
      <c r="O70" s="1"/>
    </row>
    <row r="71" spans="1:15" ht="12.75" customHeight="1">
      <c r="A71" s="215">
        <v>62</v>
      </c>
      <c r="B71" s="218" t="s">
        <v>854</v>
      </c>
      <c r="C71" s="232">
        <v>331.45</v>
      </c>
      <c r="D71" s="233">
        <v>333.41666666666669</v>
      </c>
      <c r="E71" s="233">
        <v>328.13333333333338</v>
      </c>
      <c r="F71" s="233">
        <v>324.81666666666672</v>
      </c>
      <c r="G71" s="233">
        <v>319.53333333333342</v>
      </c>
      <c r="H71" s="233">
        <v>336.73333333333335</v>
      </c>
      <c r="I71" s="233">
        <v>342.01666666666665</v>
      </c>
      <c r="J71" s="233">
        <v>345.33333333333331</v>
      </c>
      <c r="K71" s="232">
        <v>338.7</v>
      </c>
      <c r="L71" s="232">
        <v>330.1</v>
      </c>
      <c r="M71" s="232">
        <v>1.7259100000000001</v>
      </c>
      <c r="N71" s="1"/>
      <c r="O71" s="1"/>
    </row>
    <row r="72" spans="1:15" ht="12.75" customHeight="1">
      <c r="A72" s="215">
        <v>63</v>
      </c>
      <c r="B72" s="218" t="s">
        <v>95</v>
      </c>
      <c r="C72" s="232">
        <v>3413.2</v>
      </c>
      <c r="D72" s="233">
        <v>3415.6</v>
      </c>
      <c r="E72" s="233">
        <v>3382.6</v>
      </c>
      <c r="F72" s="233">
        <v>3352</v>
      </c>
      <c r="G72" s="233">
        <v>3319</v>
      </c>
      <c r="H72" s="233">
        <v>3446.2</v>
      </c>
      <c r="I72" s="233">
        <v>3479.2</v>
      </c>
      <c r="J72" s="233">
        <v>3509.7999999999997</v>
      </c>
      <c r="K72" s="232">
        <v>3448.6</v>
      </c>
      <c r="L72" s="232">
        <v>3385</v>
      </c>
      <c r="M72" s="232">
        <v>2.4331800000000001</v>
      </c>
      <c r="N72" s="1"/>
      <c r="O72" s="1"/>
    </row>
    <row r="73" spans="1:15" ht="12.75" customHeight="1">
      <c r="A73" s="215">
        <v>64</v>
      </c>
      <c r="B73" s="218" t="s">
        <v>251</v>
      </c>
      <c r="C73" s="232">
        <v>3904.6</v>
      </c>
      <c r="D73" s="233">
        <v>3918.2000000000003</v>
      </c>
      <c r="E73" s="233">
        <v>3866.4000000000005</v>
      </c>
      <c r="F73" s="233">
        <v>3828.2000000000003</v>
      </c>
      <c r="G73" s="233">
        <v>3776.4000000000005</v>
      </c>
      <c r="H73" s="233">
        <v>3956.4000000000005</v>
      </c>
      <c r="I73" s="233">
        <v>4008.2000000000007</v>
      </c>
      <c r="J73" s="233">
        <v>4046.4000000000005</v>
      </c>
      <c r="K73" s="232">
        <v>3970</v>
      </c>
      <c r="L73" s="232">
        <v>3880</v>
      </c>
      <c r="M73" s="232">
        <v>1.0931599999999999</v>
      </c>
      <c r="N73" s="1"/>
      <c r="O73" s="1"/>
    </row>
    <row r="74" spans="1:15" ht="12.75" customHeight="1">
      <c r="A74" s="215">
        <v>65</v>
      </c>
      <c r="B74" s="218" t="s">
        <v>143</v>
      </c>
      <c r="C74" s="232">
        <v>2260.4499999999998</v>
      </c>
      <c r="D74" s="233">
        <v>2273.2000000000003</v>
      </c>
      <c r="E74" s="233">
        <v>2237.2500000000005</v>
      </c>
      <c r="F74" s="233">
        <v>2214.0500000000002</v>
      </c>
      <c r="G74" s="233">
        <v>2178.1000000000004</v>
      </c>
      <c r="H74" s="233">
        <v>2296.4000000000005</v>
      </c>
      <c r="I74" s="233">
        <v>2332.3500000000004</v>
      </c>
      <c r="J74" s="233">
        <v>2355.5500000000006</v>
      </c>
      <c r="K74" s="232">
        <v>2309.15</v>
      </c>
      <c r="L74" s="232">
        <v>2250</v>
      </c>
      <c r="M74" s="232">
        <v>2.6564199999999998</v>
      </c>
      <c r="N74" s="1"/>
      <c r="O74" s="1"/>
    </row>
    <row r="75" spans="1:15" ht="12.75" customHeight="1">
      <c r="A75" s="215">
        <v>66</v>
      </c>
      <c r="B75" s="218" t="s">
        <v>98</v>
      </c>
      <c r="C75" s="232">
        <v>4237.55</v>
      </c>
      <c r="D75" s="233">
        <v>4249.2166666666672</v>
      </c>
      <c r="E75" s="233">
        <v>4213.3333333333339</v>
      </c>
      <c r="F75" s="233">
        <v>4189.1166666666668</v>
      </c>
      <c r="G75" s="233">
        <v>4153.2333333333336</v>
      </c>
      <c r="H75" s="233">
        <v>4273.4333333333343</v>
      </c>
      <c r="I75" s="233">
        <v>4309.3166666666675</v>
      </c>
      <c r="J75" s="233">
        <v>4333.5333333333347</v>
      </c>
      <c r="K75" s="232">
        <v>4285.1000000000004</v>
      </c>
      <c r="L75" s="232">
        <v>4225</v>
      </c>
      <c r="M75" s="232">
        <v>1.76579</v>
      </c>
      <c r="N75" s="1"/>
      <c r="O75" s="1"/>
    </row>
    <row r="76" spans="1:15" ht="12.75" customHeight="1">
      <c r="A76" s="215">
        <v>67</v>
      </c>
      <c r="B76" s="218" t="s">
        <v>99</v>
      </c>
      <c r="C76" s="232">
        <v>3227.75</v>
      </c>
      <c r="D76" s="233">
        <v>3247.6666666666665</v>
      </c>
      <c r="E76" s="233">
        <v>3197.333333333333</v>
      </c>
      <c r="F76" s="233">
        <v>3166.9166666666665</v>
      </c>
      <c r="G76" s="233">
        <v>3116.583333333333</v>
      </c>
      <c r="H76" s="233">
        <v>3278.083333333333</v>
      </c>
      <c r="I76" s="233">
        <v>3328.4166666666661</v>
      </c>
      <c r="J76" s="233">
        <v>3358.833333333333</v>
      </c>
      <c r="K76" s="232">
        <v>3298</v>
      </c>
      <c r="L76" s="232">
        <v>3217.25</v>
      </c>
      <c r="M76" s="232">
        <v>6.6345099999999997</v>
      </c>
      <c r="N76" s="1"/>
      <c r="O76" s="1"/>
    </row>
    <row r="77" spans="1:15" ht="12.75" customHeight="1">
      <c r="A77" s="215">
        <v>68</v>
      </c>
      <c r="B77" s="218" t="s">
        <v>252</v>
      </c>
      <c r="C77" s="232">
        <v>425.05</v>
      </c>
      <c r="D77" s="233">
        <v>423.60000000000008</v>
      </c>
      <c r="E77" s="233">
        <v>419.55000000000018</v>
      </c>
      <c r="F77" s="233">
        <v>414.05000000000013</v>
      </c>
      <c r="G77" s="233">
        <v>410.00000000000023</v>
      </c>
      <c r="H77" s="233">
        <v>429.10000000000014</v>
      </c>
      <c r="I77" s="233">
        <v>433.15</v>
      </c>
      <c r="J77" s="233">
        <v>438.65000000000009</v>
      </c>
      <c r="K77" s="232">
        <v>427.65</v>
      </c>
      <c r="L77" s="232">
        <v>418.1</v>
      </c>
      <c r="M77" s="232">
        <v>2.5922700000000001</v>
      </c>
      <c r="N77" s="1"/>
      <c r="O77" s="1"/>
    </row>
    <row r="78" spans="1:15" ht="12.75" customHeight="1">
      <c r="A78" s="215">
        <v>69</v>
      </c>
      <c r="B78" s="218" t="s">
        <v>100</v>
      </c>
      <c r="C78" s="232">
        <v>2140.15</v>
      </c>
      <c r="D78" s="233">
        <v>2148.0499999999997</v>
      </c>
      <c r="E78" s="233">
        <v>2121.0999999999995</v>
      </c>
      <c r="F78" s="233">
        <v>2102.0499999999997</v>
      </c>
      <c r="G78" s="233">
        <v>2075.0999999999995</v>
      </c>
      <c r="H78" s="233">
        <v>2167.0999999999995</v>
      </c>
      <c r="I78" s="233">
        <v>2194.0499999999993</v>
      </c>
      <c r="J78" s="233">
        <v>2213.0999999999995</v>
      </c>
      <c r="K78" s="232">
        <v>2175</v>
      </c>
      <c r="L78" s="232">
        <v>2129</v>
      </c>
      <c r="M78" s="232">
        <v>2.93296</v>
      </c>
      <c r="N78" s="1"/>
      <c r="O78" s="1"/>
    </row>
    <row r="79" spans="1:15" ht="12.75" customHeight="1">
      <c r="A79" s="215">
        <v>70</v>
      </c>
      <c r="B79" s="218" t="s">
        <v>810</v>
      </c>
      <c r="C79" s="232">
        <v>154.85</v>
      </c>
      <c r="D79" s="233">
        <v>156.35</v>
      </c>
      <c r="E79" s="233">
        <v>151.5</v>
      </c>
      <c r="F79" s="233">
        <v>148.15</v>
      </c>
      <c r="G79" s="233">
        <v>143.30000000000001</v>
      </c>
      <c r="H79" s="233">
        <v>159.69999999999999</v>
      </c>
      <c r="I79" s="233">
        <v>164.54999999999995</v>
      </c>
      <c r="J79" s="233">
        <v>167.89999999999998</v>
      </c>
      <c r="K79" s="232">
        <v>161.19999999999999</v>
      </c>
      <c r="L79" s="232">
        <v>153</v>
      </c>
      <c r="M79" s="232">
        <v>84.1387</v>
      </c>
      <c r="N79" s="1"/>
      <c r="O79" s="1"/>
    </row>
    <row r="80" spans="1:15" ht="12.75" customHeight="1">
      <c r="A80" s="215">
        <v>71</v>
      </c>
      <c r="B80" s="218" t="s">
        <v>102</v>
      </c>
      <c r="C80" s="232">
        <v>139.05000000000001</v>
      </c>
      <c r="D80" s="233">
        <v>139.01666666666668</v>
      </c>
      <c r="E80" s="233">
        <v>137.03333333333336</v>
      </c>
      <c r="F80" s="233">
        <v>135.01666666666668</v>
      </c>
      <c r="G80" s="233">
        <v>133.03333333333336</v>
      </c>
      <c r="H80" s="233">
        <v>141.03333333333336</v>
      </c>
      <c r="I80" s="233">
        <v>143.01666666666665</v>
      </c>
      <c r="J80" s="233">
        <v>145.03333333333336</v>
      </c>
      <c r="K80" s="232">
        <v>141</v>
      </c>
      <c r="L80" s="232">
        <v>137</v>
      </c>
      <c r="M80" s="232">
        <v>171.60666000000001</v>
      </c>
      <c r="N80" s="1"/>
      <c r="O80" s="1"/>
    </row>
    <row r="81" spans="1:15" ht="12.75" customHeight="1">
      <c r="A81" s="215">
        <v>72</v>
      </c>
      <c r="B81" s="218" t="s">
        <v>254</v>
      </c>
      <c r="C81" s="232">
        <v>286.10000000000002</v>
      </c>
      <c r="D81" s="233">
        <v>284.75</v>
      </c>
      <c r="E81" s="233">
        <v>281.5</v>
      </c>
      <c r="F81" s="233">
        <v>276.89999999999998</v>
      </c>
      <c r="G81" s="233">
        <v>273.64999999999998</v>
      </c>
      <c r="H81" s="233">
        <v>289.35000000000002</v>
      </c>
      <c r="I81" s="233">
        <v>292.60000000000002</v>
      </c>
      <c r="J81" s="233">
        <v>297.20000000000005</v>
      </c>
      <c r="K81" s="232">
        <v>288</v>
      </c>
      <c r="L81" s="232">
        <v>280.14999999999998</v>
      </c>
      <c r="M81" s="232">
        <v>7.4304500000000004</v>
      </c>
      <c r="N81" s="1"/>
      <c r="O81" s="1"/>
    </row>
    <row r="82" spans="1:15" ht="12.75" customHeight="1">
      <c r="A82" s="215">
        <v>73</v>
      </c>
      <c r="B82" s="218" t="s">
        <v>103</v>
      </c>
      <c r="C82" s="232">
        <v>96.05</v>
      </c>
      <c r="D82" s="233">
        <v>96.399999999999991</v>
      </c>
      <c r="E82" s="233">
        <v>95.499999999999986</v>
      </c>
      <c r="F82" s="233">
        <v>94.949999999999989</v>
      </c>
      <c r="G82" s="233">
        <v>94.049999999999983</v>
      </c>
      <c r="H82" s="233">
        <v>96.949999999999989</v>
      </c>
      <c r="I82" s="233">
        <v>97.85</v>
      </c>
      <c r="J82" s="233">
        <v>98.399999999999991</v>
      </c>
      <c r="K82" s="232">
        <v>97.3</v>
      </c>
      <c r="L82" s="232">
        <v>95.85</v>
      </c>
      <c r="M82" s="232">
        <v>72.805520000000001</v>
      </c>
      <c r="N82" s="1"/>
      <c r="O82" s="1"/>
    </row>
    <row r="83" spans="1:15" ht="12.75" customHeight="1">
      <c r="A83" s="215">
        <v>74</v>
      </c>
      <c r="B83" s="218" t="s">
        <v>255</v>
      </c>
      <c r="C83" s="232">
        <v>1576.55</v>
      </c>
      <c r="D83" s="233">
        <v>1588.2166666666665</v>
      </c>
      <c r="E83" s="233">
        <v>1558.4333333333329</v>
      </c>
      <c r="F83" s="233">
        <v>1540.3166666666664</v>
      </c>
      <c r="G83" s="233">
        <v>1510.5333333333328</v>
      </c>
      <c r="H83" s="233">
        <v>1606.333333333333</v>
      </c>
      <c r="I83" s="233">
        <v>1636.1166666666663</v>
      </c>
      <c r="J83" s="233">
        <v>1654.2333333333331</v>
      </c>
      <c r="K83" s="232">
        <v>1618</v>
      </c>
      <c r="L83" s="232">
        <v>1570.1</v>
      </c>
      <c r="M83" s="232">
        <v>1.56365</v>
      </c>
      <c r="N83" s="1"/>
      <c r="O83" s="1"/>
    </row>
    <row r="84" spans="1:15" ht="12.75" customHeight="1">
      <c r="A84" s="215">
        <v>75</v>
      </c>
      <c r="B84" s="218" t="s">
        <v>107</v>
      </c>
      <c r="C84" s="232">
        <v>874.05</v>
      </c>
      <c r="D84" s="233">
        <v>878.58333333333337</v>
      </c>
      <c r="E84" s="233">
        <v>865.76666666666677</v>
      </c>
      <c r="F84" s="233">
        <v>857.48333333333335</v>
      </c>
      <c r="G84" s="233">
        <v>844.66666666666674</v>
      </c>
      <c r="H84" s="233">
        <v>886.86666666666679</v>
      </c>
      <c r="I84" s="233">
        <v>899.68333333333339</v>
      </c>
      <c r="J84" s="233">
        <v>907.96666666666681</v>
      </c>
      <c r="K84" s="232">
        <v>891.4</v>
      </c>
      <c r="L84" s="232">
        <v>870.3</v>
      </c>
      <c r="M84" s="232">
        <v>4.0987200000000001</v>
      </c>
      <c r="N84" s="1"/>
      <c r="O84" s="1"/>
    </row>
    <row r="85" spans="1:15" ht="12.75" customHeight="1">
      <c r="A85" s="215">
        <v>76</v>
      </c>
      <c r="B85" s="218" t="s">
        <v>108</v>
      </c>
      <c r="C85" s="232">
        <v>1224.7</v>
      </c>
      <c r="D85" s="233">
        <v>1229.2166666666667</v>
      </c>
      <c r="E85" s="233">
        <v>1215.4833333333333</v>
      </c>
      <c r="F85" s="233">
        <v>1206.2666666666667</v>
      </c>
      <c r="G85" s="233">
        <v>1192.5333333333333</v>
      </c>
      <c r="H85" s="233">
        <v>1238.4333333333334</v>
      </c>
      <c r="I85" s="233">
        <v>1252.166666666667</v>
      </c>
      <c r="J85" s="233">
        <v>1261.3833333333334</v>
      </c>
      <c r="K85" s="232">
        <v>1242.95</v>
      </c>
      <c r="L85" s="232">
        <v>1220</v>
      </c>
      <c r="M85" s="232">
        <v>2.7284999999999999</v>
      </c>
      <c r="N85" s="1"/>
      <c r="O85" s="1"/>
    </row>
    <row r="86" spans="1:15" ht="12.75" customHeight="1">
      <c r="A86" s="215">
        <v>77</v>
      </c>
      <c r="B86" s="218" t="s">
        <v>110</v>
      </c>
      <c r="C86" s="232">
        <v>1723.5</v>
      </c>
      <c r="D86" s="233">
        <v>1737.7</v>
      </c>
      <c r="E86" s="233">
        <v>1703.95</v>
      </c>
      <c r="F86" s="233">
        <v>1684.4</v>
      </c>
      <c r="G86" s="233">
        <v>1650.65</v>
      </c>
      <c r="H86" s="233">
        <v>1757.25</v>
      </c>
      <c r="I86" s="233">
        <v>1791</v>
      </c>
      <c r="J86" s="233">
        <v>1810.55</v>
      </c>
      <c r="K86" s="232">
        <v>1771.45</v>
      </c>
      <c r="L86" s="232">
        <v>1718.15</v>
      </c>
      <c r="M86" s="232">
        <v>2.9567800000000002</v>
      </c>
      <c r="N86" s="1"/>
      <c r="O86" s="1"/>
    </row>
    <row r="87" spans="1:15" ht="12.75" customHeight="1">
      <c r="A87" s="215">
        <v>78</v>
      </c>
      <c r="B87" s="218" t="s">
        <v>111</v>
      </c>
      <c r="C87" s="232">
        <v>486.15</v>
      </c>
      <c r="D87" s="233">
        <v>485.15000000000003</v>
      </c>
      <c r="E87" s="233">
        <v>479.55000000000007</v>
      </c>
      <c r="F87" s="233">
        <v>472.95000000000005</v>
      </c>
      <c r="G87" s="233">
        <v>467.35000000000008</v>
      </c>
      <c r="H87" s="233">
        <v>491.75000000000006</v>
      </c>
      <c r="I87" s="233">
        <v>497.35000000000008</v>
      </c>
      <c r="J87" s="233">
        <v>503.95000000000005</v>
      </c>
      <c r="K87" s="232">
        <v>490.75</v>
      </c>
      <c r="L87" s="232">
        <v>478.55</v>
      </c>
      <c r="M87" s="232">
        <v>10.36997</v>
      </c>
      <c r="N87" s="1"/>
      <c r="O87" s="1"/>
    </row>
    <row r="88" spans="1:15" ht="12.75" customHeight="1">
      <c r="A88" s="215">
        <v>79</v>
      </c>
      <c r="B88" s="218" t="s">
        <v>258</v>
      </c>
      <c r="C88" s="232">
        <v>263.7</v>
      </c>
      <c r="D88" s="233">
        <v>263.06666666666666</v>
      </c>
      <c r="E88" s="233">
        <v>258.68333333333334</v>
      </c>
      <c r="F88" s="233">
        <v>253.66666666666669</v>
      </c>
      <c r="G88" s="233">
        <v>249.28333333333336</v>
      </c>
      <c r="H88" s="233">
        <v>268.08333333333331</v>
      </c>
      <c r="I88" s="233">
        <v>272.46666666666664</v>
      </c>
      <c r="J88" s="233">
        <v>277.48333333333329</v>
      </c>
      <c r="K88" s="232">
        <v>267.45</v>
      </c>
      <c r="L88" s="232">
        <v>258.05</v>
      </c>
      <c r="M88" s="232">
        <v>9.7872900000000005</v>
      </c>
      <c r="N88" s="1"/>
      <c r="O88" s="1"/>
    </row>
    <row r="89" spans="1:15" ht="12.75" customHeight="1">
      <c r="A89" s="215">
        <v>80</v>
      </c>
      <c r="B89" s="218" t="s">
        <v>113</v>
      </c>
      <c r="C89" s="232">
        <v>1039.3</v>
      </c>
      <c r="D89" s="233">
        <v>1042.95</v>
      </c>
      <c r="E89" s="233">
        <v>1030.6500000000001</v>
      </c>
      <c r="F89" s="233">
        <v>1022</v>
      </c>
      <c r="G89" s="233">
        <v>1009.7</v>
      </c>
      <c r="H89" s="233">
        <v>1051.6000000000001</v>
      </c>
      <c r="I89" s="233">
        <v>1063.8999999999999</v>
      </c>
      <c r="J89" s="233">
        <v>1072.5500000000002</v>
      </c>
      <c r="K89" s="232">
        <v>1055.25</v>
      </c>
      <c r="L89" s="232">
        <v>1034.3</v>
      </c>
      <c r="M89" s="232">
        <v>18.605599999999999</v>
      </c>
      <c r="N89" s="1"/>
      <c r="O89" s="1"/>
    </row>
    <row r="90" spans="1:15" ht="12.75" customHeight="1">
      <c r="A90" s="215">
        <v>81</v>
      </c>
      <c r="B90" s="218" t="s">
        <v>115</v>
      </c>
      <c r="C90" s="232">
        <v>2181.5</v>
      </c>
      <c r="D90" s="233">
        <v>2183.7333333333336</v>
      </c>
      <c r="E90" s="233">
        <v>2159.666666666667</v>
      </c>
      <c r="F90" s="233">
        <v>2137.8333333333335</v>
      </c>
      <c r="G90" s="233">
        <v>2113.7666666666669</v>
      </c>
      <c r="H90" s="233">
        <v>2205.5666666666671</v>
      </c>
      <c r="I90" s="233">
        <v>2229.6333333333337</v>
      </c>
      <c r="J90" s="233">
        <v>2251.4666666666672</v>
      </c>
      <c r="K90" s="232">
        <v>2207.8000000000002</v>
      </c>
      <c r="L90" s="232">
        <v>2161.9</v>
      </c>
      <c r="M90" s="232">
        <v>1.81765</v>
      </c>
      <c r="N90" s="1"/>
      <c r="O90" s="1"/>
    </row>
    <row r="91" spans="1:15" ht="12.75" customHeight="1">
      <c r="A91" s="215">
        <v>82</v>
      </c>
      <c r="B91" s="218" t="s">
        <v>116</v>
      </c>
      <c r="C91" s="232">
        <v>1628.15</v>
      </c>
      <c r="D91" s="233">
        <v>1631.05</v>
      </c>
      <c r="E91" s="233">
        <v>1617.1</v>
      </c>
      <c r="F91" s="233">
        <v>1606.05</v>
      </c>
      <c r="G91" s="233">
        <v>1592.1</v>
      </c>
      <c r="H91" s="233">
        <v>1642.1</v>
      </c>
      <c r="I91" s="233">
        <v>1656.0500000000002</v>
      </c>
      <c r="J91" s="233">
        <v>1667.1</v>
      </c>
      <c r="K91" s="232">
        <v>1645</v>
      </c>
      <c r="L91" s="232">
        <v>1620</v>
      </c>
      <c r="M91" s="232">
        <v>35.613199999999999</v>
      </c>
      <c r="N91" s="1"/>
      <c r="O91" s="1"/>
    </row>
    <row r="92" spans="1:15" ht="12.75" customHeight="1">
      <c r="A92" s="215">
        <v>83</v>
      </c>
      <c r="B92" s="218" t="s">
        <v>117</v>
      </c>
      <c r="C92" s="232">
        <v>566.25</v>
      </c>
      <c r="D92" s="233">
        <v>568.15</v>
      </c>
      <c r="E92" s="233">
        <v>563.29999999999995</v>
      </c>
      <c r="F92" s="233">
        <v>560.35</v>
      </c>
      <c r="G92" s="233">
        <v>555.5</v>
      </c>
      <c r="H92" s="233">
        <v>571.09999999999991</v>
      </c>
      <c r="I92" s="233">
        <v>575.95000000000005</v>
      </c>
      <c r="J92" s="233">
        <v>578.89999999999986</v>
      </c>
      <c r="K92" s="232">
        <v>573</v>
      </c>
      <c r="L92" s="232">
        <v>565.20000000000005</v>
      </c>
      <c r="M92" s="232">
        <v>16.90896</v>
      </c>
      <c r="N92" s="1"/>
      <c r="O92" s="1"/>
    </row>
    <row r="93" spans="1:15" ht="12.75" customHeight="1">
      <c r="A93" s="215">
        <v>84</v>
      </c>
      <c r="B93" s="218" t="s">
        <v>112</v>
      </c>
      <c r="C93" s="232">
        <v>1099.95</v>
      </c>
      <c r="D93" s="233">
        <v>1104.3166666666668</v>
      </c>
      <c r="E93" s="233">
        <v>1091.9833333333336</v>
      </c>
      <c r="F93" s="233">
        <v>1084.0166666666667</v>
      </c>
      <c r="G93" s="233">
        <v>1071.6833333333334</v>
      </c>
      <c r="H93" s="233">
        <v>1112.2833333333338</v>
      </c>
      <c r="I93" s="233">
        <v>1124.6166666666672</v>
      </c>
      <c r="J93" s="233">
        <v>1132.5833333333339</v>
      </c>
      <c r="K93" s="232">
        <v>1116.6500000000001</v>
      </c>
      <c r="L93" s="232">
        <v>1096.3499999999999</v>
      </c>
      <c r="M93" s="232">
        <v>3.82009</v>
      </c>
      <c r="N93" s="1"/>
      <c r="O93" s="1"/>
    </row>
    <row r="94" spans="1:15" ht="12.75" customHeight="1">
      <c r="A94" s="215">
        <v>85</v>
      </c>
      <c r="B94" s="218" t="s">
        <v>118</v>
      </c>
      <c r="C94" s="232">
        <v>2738.85</v>
      </c>
      <c r="D94" s="233">
        <v>2742.2000000000003</v>
      </c>
      <c r="E94" s="233">
        <v>2719.5500000000006</v>
      </c>
      <c r="F94" s="233">
        <v>2700.2500000000005</v>
      </c>
      <c r="G94" s="233">
        <v>2677.6000000000008</v>
      </c>
      <c r="H94" s="233">
        <v>2761.5000000000005</v>
      </c>
      <c r="I94" s="233">
        <v>2784.15</v>
      </c>
      <c r="J94" s="233">
        <v>2803.4500000000003</v>
      </c>
      <c r="K94" s="232">
        <v>2764.85</v>
      </c>
      <c r="L94" s="232">
        <v>2722.9</v>
      </c>
      <c r="M94" s="232">
        <v>2.1176200000000001</v>
      </c>
      <c r="N94" s="1"/>
      <c r="O94" s="1"/>
    </row>
    <row r="95" spans="1:15" ht="12.75" customHeight="1">
      <c r="A95" s="215">
        <v>86</v>
      </c>
      <c r="B95" s="218" t="s">
        <v>120</v>
      </c>
      <c r="C95" s="232">
        <v>473.35</v>
      </c>
      <c r="D95" s="233">
        <v>475.81666666666666</v>
      </c>
      <c r="E95" s="233">
        <v>469.33333333333331</v>
      </c>
      <c r="F95" s="233">
        <v>465.31666666666666</v>
      </c>
      <c r="G95" s="233">
        <v>458.83333333333331</v>
      </c>
      <c r="H95" s="233">
        <v>479.83333333333331</v>
      </c>
      <c r="I95" s="233">
        <v>486.31666666666666</v>
      </c>
      <c r="J95" s="233">
        <v>490.33333333333331</v>
      </c>
      <c r="K95" s="232">
        <v>482.3</v>
      </c>
      <c r="L95" s="232">
        <v>471.8</v>
      </c>
      <c r="M95" s="232">
        <v>80.244240000000005</v>
      </c>
      <c r="N95" s="1"/>
      <c r="O95" s="1"/>
    </row>
    <row r="96" spans="1:15" ht="12.75" customHeight="1">
      <c r="A96" s="215">
        <v>87</v>
      </c>
      <c r="B96" s="218" t="s">
        <v>259</v>
      </c>
      <c r="C96" s="232">
        <v>2531.25</v>
      </c>
      <c r="D96" s="233">
        <v>2533.25</v>
      </c>
      <c r="E96" s="233">
        <v>2514.3000000000002</v>
      </c>
      <c r="F96" s="233">
        <v>2497.3500000000004</v>
      </c>
      <c r="G96" s="233">
        <v>2478.4000000000005</v>
      </c>
      <c r="H96" s="233">
        <v>2550.1999999999998</v>
      </c>
      <c r="I96" s="233">
        <v>2569.1499999999996</v>
      </c>
      <c r="J96" s="233">
        <v>2586.0999999999995</v>
      </c>
      <c r="K96" s="232">
        <v>2552.1999999999998</v>
      </c>
      <c r="L96" s="232">
        <v>2516.3000000000002</v>
      </c>
      <c r="M96" s="232">
        <v>4.54718</v>
      </c>
      <c r="N96" s="1"/>
      <c r="O96" s="1"/>
    </row>
    <row r="97" spans="1:15" ht="12.75" customHeight="1">
      <c r="A97" s="215">
        <v>88</v>
      </c>
      <c r="B97" s="218" t="s">
        <v>121</v>
      </c>
      <c r="C97" s="232">
        <v>235.15</v>
      </c>
      <c r="D97" s="233">
        <v>234.81666666666669</v>
      </c>
      <c r="E97" s="233">
        <v>233.23333333333338</v>
      </c>
      <c r="F97" s="233">
        <v>231.31666666666669</v>
      </c>
      <c r="G97" s="233">
        <v>229.73333333333338</v>
      </c>
      <c r="H97" s="233">
        <v>236.73333333333338</v>
      </c>
      <c r="I97" s="233">
        <v>238.31666666666669</v>
      </c>
      <c r="J97" s="233">
        <v>240.23333333333338</v>
      </c>
      <c r="K97" s="232">
        <v>236.4</v>
      </c>
      <c r="L97" s="232">
        <v>232.9</v>
      </c>
      <c r="M97" s="232">
        <v>24.176739999999999</v>
      </c>
      <c r="N97" s="1"/>
      <c r="O97" s="1"/>
    </row>
    <row r="98" spans="1:15" ht="12.75" customHeight="1">
      <c r="A98" s="215">
        <v>89</v>
      </c>
      <c r="B98" s="218" t="s">
        <v>122</v>
      </c>
      <c r="C98" s="232">
        <v>2561.0500000000002</v>
      </c>
      <c r="D98" s="233">
        <v>2567.5666666666666</v>
      </c>
      <c r="E98" s="233">
        <v>2548.6833333333334</v>
      </c>
      <c r="F98" s="233">
        <v>2536.3166666666666</v>
      </c>
      <c r="G98" s="233">
        <v>2517.4333333333334</v>
      </c>
      <c r="H98" s="233">
        <v>2579.9333333333334</v>
      </c>
      <c r="I98" s="233">
        <v>2598.8166666666666</v>
      </c>
      <c r="J98" s="233">
        <v>2611.1833333333334</v>
      </c>
      <c r="K98" s="232">
        <v>2586.4499999999998</v>
      </c>
      <c r="L98" s="232">
        <v>2555.1999999999998</v>
      </c>
      <c r="M98" s="232">
        <v>6.9643199999999998</v>
      </c>
      <c r="N98" s="1"/>
      <c r="O98" s="1"/>
    </row>
    <row r="99" spans="1:15" ht="12.75" customHeight="1">
      <c r="A99" s="215">
        <v>90</v>
      </c>
      <c r="B99" s="218" t="s">
        <v>260</v>
      </c>
      <c r="C99" s="232">
        <v>321.7</v>
      </c>
      <c r="D99" s="233">
        <v>324.01666666666665</v>
      </c>
      <c r="E99" s="233">
        <v>318.23333333333329</v>
      </c>
      <c r="F99" s="233">
        <v>314.76666666666665</v>
      </c>
      <c r="G99" s="233">
        <v>308.98333333333329</v>
      </c>
      <c r="H99" s="233">
        <v>327.48333333333329</v>
      </c>
      <c r="I99" s="233">
        <v>333.26666666666659</v>
      </c>
      <c r="J99" s="233">
        <v>336.73333333333329</v>
      </c>
      <c r="K99" s="232">
        <v>329.8</v>
      </c>
      <c r="L99" s="232">
        <v>320.55</v>
      </c>
      <c r="M99" s="232">
        <v>3.2732999999999999</v>
      </c>
      <c r="N99" s="1"/>
      <c r="O99" s="1"/>
    </row>
    <row r="100" spans="1:15" ht="12.75" customHeight="1">
      <c r="A100" s="215">
        <v>91</v>
      </c>
      <c r="B100" s="218" t="s">
        <v>375</v>
      </c>
      <c r="C100" s="232">
        <v>41701.949999999997</v>
      </c>
      <c r="D100" s="233">
        <v>41517.316666666666</v>
      </c>
      <c r="E100" s="233">
        <v>41134.633333333331</v>
      </c>
      <c r="F100" s="233">
        <v>40567.316666666666</v>
      </c>
      <c r="G100" s="233">
        <v>40184.633333333331</v>
      </c>
      <c r="H100" s="233">
        <v>42084.633333333331</v>
      </c>
      <c r="I100" s="233">
        <v>42467.316666666666</v>
      </c>
      <c r="J100" s="233">
        <v>43034.633333333331</v>
      </c>
      <c r="K100" s="232">
        <v>41900</v>
      </c>
      <c r="L100" s="232">
        <v>40950</v>
      </c>
      <c r="M100" s="232">
        <v>6.3619999999999996E-2</v>
      </c>
      <c r="N100" s="1"/>
      <c r="O100" s="1"/>
    </row>
    <row r="101" spans="1:15" ht="12.75" customHeight="1">
      <c r="A101" s="215">
        <v>92</v>
      </c>
      <c r="B101" s="218" t="s">
        <v>114</v>
      </c>
      <c r="C101" s="232">
        <v>2637.6</v>
      </c>
      <c r="D101" s="233">
        <v>2651.25</v>
      </c>
      <c r="E101" s="233">
        <v>2613.6999999999998</v>
      </c>
      <c r="F101" s="233">
        <v>2589.7999999999997</v>
      </c>
      <c r="G101" s="233">
        <v>2552.2499999999995</v>
      </c>
      <c r="H101" s="233">
        <v>2675.15</v>
      </c>
      <c r="I101" s="233">
        <v>2712.7000000000003</v>
      </c>
      <c r="J101" s="233">
        <v>2736.6000000000004</v>
      </c>
      <c r="K101" s="232">
        <v>2688.8</v>
      </c>
      <c r="L101" s="232">
        <v>2627.35</v>
      </c>
      <c r="M101" s="232">
        <v>23.442889999999998</v>
      </c>
      <c r="N101" s="1"/>
      <c r="O101" s="1"/>
    </row>
    <row r="102" spans="1:15" ht="12.75" customHeight="1">
      <c r="A102" s="215">
        <v>93</v>
      </c>
      <c r="B102" s="218" t="s">
        <v>124</v>
      </c>
      <c r="C102" s="232">
        <v>890.85</v>
      </c>
      <c r="D102" s="233">
        <v>895.96666666666658</v>
      </c>
      <c r="E102" s="233">
        <v>883.43333333333317</v>
      </c>
      <c r="F102" s="233">
        <v>876.01666666666654</v>
      </c>
      <c r="G102" s="233">
        <v>863.48333333333312</v>
      </c>
      <c r="H102" s="233">
        <v>903.38333333333321</v>
      </c>
      <c r="I102" s="233">
        <v>915.91666666666674</v>
      </c>
      <c r="J102" s="233">
        <v>923.33333333333326</v>
      </c>
      <c r="K102" s="232">
        <v>908.5</v>
      </c>
      <c r="L102" s="232">
        <v>888.55</v>
      </c>
      <c r="M102" s="232">
        <v>96.885270000000006</v>
      </c>
      <c r="N102" s="1"/>
      <c r="O102" s="1"/>
    </row>
    <row r="103" spans="1:15" ht="12.75" customHeight="1">
      <c r="A103" s="215">
        <v>94</v>
      </c>
      <c r="B103" s="218" t="s">
        <v>125</v>
      </c>
      <c r="C103" s="232">
        <v>1236.8</v>
      </c>
      <c r="D103" s="233">
        <v>1243.5833333333333</v>
      </c>
      <c r="E103" s="233">
        <v>1228.1666666666665</v>
      </c>
      <c r="F103" s="233">
        <v>1219.5333333333333</v>
      </c>
      <c r="G103" s="233">
        <v>1204.1166666666666</v>
      </c>
      <c r="H103" s="233">
        <v>1252.2166666666665</v>
      </c>
      <c r="I103" s="233">
        <v>1267.633333333333</v>
      </c>
      <c r="J103" s="233">
        <v>1276.2666666666664</v>
      </c>
      <c r="K103" s="232">
        <v>1259</v>
      </c>
      <c r="L103" s="232">
        <v>1234.95</v>
      </c>
      <c r="M103" s="232">
        <v>6.0891400000000004</v>
      </c>
      <c r="N103" s="1"/>
      <c r="O103" s="1"/>
    </row>
    <row r="104" spans="1:15" ht="12.75" customHeight="1">
      <c r="A104" s="215">
        <v>95</v>
      </c>
      <c r="B104" s="218" t="s">
        <v>126</v>
      </c>
      <c r="C104" s="232">
        <v>451.3</v>
      </c>
      <c r="D104" s="233">
        <v>451.73333333333335</v>
      </c>
      <c r="E104" s="233">
        <v>448.06666666666672</v>
      </c>
      <c r="F104" s="233">
        <v>444.83333333333337</v>
      </c>
      <c r="G104" s="233">
        <v>441.16666666666674</v>
      </c>
      <c r="H104" s="233">
        <v>454.9666666666667</v>
      </c>
      <c r="I104" s="233">
        <v>458.63333333333333</v>
      </c>
      <c r="J104" s="233">
        <v>461.86666666666667</v>
      </c>
      <c r="K104" s="232">
        <v>455.4</v>
      </c>
      <c r="L104" s="232">
        <v>448.5</v>
      </c>
      <c r="M104" s="232">
        <v>8.9518599999999999</v>
      </c>
      <c r="N104" s="1"/>
      <c r="O104" s="1"/>
    </row>
    <row r="105" spans="1:15" ht="12.75" customHeight="1">
      <c r="A105" s="215">
        <v>96</v>
      </c>
      <c r="B105" s="218" t="s">
        <v>261</v>
      </c>
      <c r="C105" s="232">
        <v>497.35</v>
      </c>
      <c r="D105" s="233">
        <v>497.18333333333334</v>
      </c>
      <c r="E105" s="233">
        <v>491.91666666666669</v>
      </c>
      <c r="F105" s="233">
        <v>486.48333333333335</v>
      </c>
      <c r="G105" s="233">
        <v>481.2166666666667</v>
      </c>
      <c r="H105" s="233">
        <v>502.61666666666667</v>
      </c>
      <c r="I105" s="233">
        <v>507.88333333333333</v>
      </c>
      <c r="J105" s="233">
        <v>513.31666666666661</v>
      </c>
      <c r="K105" s="232">
        <v>502.45</v>
      </c>
      <c r="L105" s="232">
        <v>491.75</v>
      </c>
      <c r="M105" s="232">
        <v>3.1011600000000001</v>
      </c>
      <c r="N105" s="1"/>
      <c r="O105" s="1"/>
    </row>
    <row r="106" spans="1:15" ht="12.75" customHeight="1">
      <c r="A106" s="215">
        <v>97</v>
      </c>
      <c r="B106" s="218" t="s">
        <v>128</v>
      </c>
      <c r="C106" s="232">
        <v>58.8</v>
      </c>
      <c r="D106" s="233">
        <v>58.5</v>
      </c>
      <c r="E106" s="233">
        <v>57.5</v>
      </c>
      <c r="F106" s="233">
        <v>56.2</v>
      </c>
      <c r="G106" s="233">
        <v>55.2</v>
      </c>
      <c r="H106" s="233">
        <v>59.8</v>
      </c>
      <c r="I106" s="233">
        <v>60.8</v>
      </c>
      <c r="J106" s="233">
        <v>62.099999999999994</v>
      </c>
      <c r="K106" s="232">
        <v>59.5</v>
      </c>
      <c r="L106" s="232">
        <v>57.2</v>
      </c>
      <c r="M106" s="232">
        <v>555.16065000000003</v>
      </c>
      <c r="N106" s="1"/>
      <c r="O106" s="1"/>
    </row>
    <row r="107" spans="1:15" ht="12.75" customHeight="1">
      <c r="A107" s="215">
        <v>98</v>
      </c>
      <c r="B107" s="218" t="s">
        <v>137</v>
      </c>
      <c r="C107" s="232">
        <v>331.55</v>
      </c>
      <c r="D107" s="233">
        <v>332.93333333333334</v>
      </c>
      <c r="E107" s="233">
        <v>329.11666666666667</v>
      </c>
      <c r="F107" s="233">
        <v>326.68333333333334</v>
      </c>
      <c r="G107" s="233">
        <v>322.86666666666667</v>
      </c>
      <c r="H107" s="233">
        <v>335.36666666666667</v>
      </c>
      <c r="I107" s="233">
        <v>339.18333333333339</v>
      </c>
      <c r="J107" s="233">
        <v>341.61666666666667</v>
      </c>
      <c r="K107" s="232">
        <v>336.75</v>
      </c>
      <c r="L107" s="232">
        <v>330.5</v>
      </c>
      <c r="M107" s="232">
        <v>69.602639999999994</v>
      </c>
      <c r="N107" s="1"/>
      <c r="O107" s="1"/>
    </row>
    <row r="108" spans="1:15" ht="12.75" customHeight="1">
      <c r="A108" s="215">
        <v>99</v>
      </c>
      <c r="B108" s="218" t="s">
        <v>262</v>
      </c>
      <c r="C108" s="232">
        <v>4319.5</v>
      </c>
      <c r="D108" s="233">
        <v>4317.5333333333338</v>
      </c>
      <c r="E108" s="233">
        <v>4280.0666666666675</v>
      </c>
      <c r="F108" s="233">
        <v>4240.6333333333341</v>
      </c>
      <c r="G108" s="233">
        <v>4203.1666666666679</v>
      </c>
      <c r="H108" s="233">
        <v>4356.9666666666672</v>
      </c>
      <c r="I108" s="233">
        <v>4394.4333333333325</v>
      </c>
      <c r="J108" s="233">
        <v>4433.8666666666668</v>
      </c>
      <c r="K108" s="232">
        <v>4355</v>
      </c>
      <c r="L108" s="232">
        <v>4278.1000000000004</v>
      </c>
      <c r="M108" s="232">
        <v>0.37192999999999998</v>
      </c>
      <c r="N108" s="1"/>
      <c r="O108" s="1"/>
    </row>
    <row r="109" spans="1:15" ht="12.75" customHeight="1">
      <c r="A109" s="215">
        <v>100</v>
      </c>
      <c r="B109" s="218" t="s">
        <v>388</v>
      </c>
      <c r="C109" s="232">
        <v>285.35000000000002</v>
      </c>
      <c r="D109" s="233">
        <v>284.26666666666671</v>
      </c>
      <c r="E109" s="233">
        <v>281.23333333333341</v>
      </c>
      <c r="F109" s="233">
        <v>277.11666666666667</v>
      </c>
      <c r="G109" s="233">
        <v>274.08333333333337</v>
      </c>
      <c r="H109" s="233">
        <v>288.38333333333344</v>
      </c>
      <c r="I109" s="233">
        <v>291.41666666666674</v>
      </c>
      <c r="J109" s="233">
        <v>295.53333333333347</v>
      </c>
      <c r="K109" s="232">
        <v>287.3</v>
      </c>
      <c r="L109" s="232">
        <v>280.14999999999998</v>
      </c>
      <c r="M109" s="232">
        <v>23.98443</v>
      </c>
      <c r="N109" s="1"/>
      <c r="O109" s="1"/>
    </row>
    <row r="110" spans="1:15" ht="12.75" customHeight="1">
      <c r="A110" s="215">
        <v>101</v>
      </c>
      <c r="B110" s="218" t="s">
        <v>389</v>
      </c>
      <c r="C110" s="232">
        <v>140</v>
      </c>
      <c r="D110" s="233">
        <v>140.61666666666667</v>
      </c>
      <c r="E110" s="233">
        <v>139.03333333333336</v>
      </c>
      <c r="F110" s="233">
        <v>138.06666666666669</v>
      </c>
      <c r="G110" s="233">
        <v>136.48333333333338</v>
      </c>
      <c r="H110" s="233">
        <v>141.58333333333334</v>
      </c>
      <c r="I110" s="233">
        <v>143.16666666666666</v>
      </c>
      <c r="J110" s="233">
        <v>144.13333333333333</v>
      </c>
      <c r="K110" s="232">
        <v>142.19999999999999</v>
      </c>
      <c r="L110" s="232">
        <v>139.65</v>
      </c>
      <c r="M110" s="232">
        <v>39.931449999999998</v>
      </c>
      <c r="N110" s="1"/>
      <c r="O110" s="1"/>
    </row>
    <row r="111" spans="1:15" ht="12.75" customHeight="1">
      <c r="A111" s="215">
        <v>102</v>
      </c>
      <c r="B111" s="218" t="s">
        <v>130</v>
      </c>
      <c r="C111" s="232">
        <v>318.64999999999998</v>
      </c>
      <c r="D111" s="233">
        <v>317.58333333333331</v>
      </c>
      <c r="E111" s="233">
        <v>314.16666666666663</v>
      </c>
      <c r="F111" s="233">
        <v>309.68333333333334</v>
      </c>
      <c r="G111" s="233">
        <v>306.26666666666665</v>
      </c>
      <c r="H111" s="233">
        <v>322.06666666666661</v>
      </c>
      <c r="I111" s="233">
        <v>325.48333333333323</v>
      </c>
      <c r="J111" s="233">
        <v>329.96666666666658</v>
      </c>
      <c r="K111" s="232">
        <v>321</v>
      </c>
      <c r="L111" s="232">
        <v>313.10000000000002</v>
      </c>
      <c r="M111" s="232">
        <v>48.735379999999999</v>
      </c>
      <c r="N111" s="1"/>
      <c r="O111" s="1"/>
    </row>
    <row r="112" spans="1:15" ht="12.75" customHeight="1">
      <c r="A112" s="215">
        <v>103</v>
      </c>
      <c r="B112" s="218" t="s">
        <v>135</v>
      </c>
      <c r="C112" s="232">
        <v>76.5</v>
      </c>
      <c r="D112" s="233">
        <v>76.399999999999991</v>
      </c>
      <c r="E112" s="233">
        <v>75.299999999999983</v>
      </c>
      <c r="F112" s="233">
        <v>74.099999999999994</v>
      </c>
      <c r="G112" s="233">
        <v>72.999999999999986</v>
      </c>
      <c r="H112" s="233">
        <v>77.59999999999998</v>
      </c>
      <c r="I112" s="233">
        <v>78.699999999999974</v>
      </c>
      <c r="J112" s="233">
        <v>79.899999999999977</v>
      </c>
      <c r="K112" s="232">
        <v>77.5</v>
      </c>
      <c r="L112" s="232">
        <v>75.2</v>
      </c>
      <c r="M112" s="232">
        <v>155.67911000000001</v>
      </c>
      <c r="N112" s="1"/>
      <c r="O112" s="1"/>
    </row>
    <row r="113" spans="1:15" ht="12.75" customHeight="1">
      <c r="A113" s="215">
        <v>104</v>
      </c>
      <c r="B113" s="218" t="s">
        <v>136</v>
      </c>
      <c r="C113" s="232">
        <v>639.70000000000005</v>
      </c>
      <c r="D113" s="233">
        <v>640.2833333333333</v>
      </c>
      <c r="E113" s="233">
        <v>635.01666666666665</v>
      </c>
      <c r="F113" s="233">
        <v>630.33333333333337</v>
      </c>
      <c r="G113" s="233">
        <v>625.06666666666672</v>
      </c>
      <c r="H113" s="233">
        <v>644.96666666666658</v>
      </c>
      <c r="I113" s="233">
        <v>650.23333333333323</v>
      </c>
      <c r="J113" s="233">
        <v>654.91666666666652</v>
      </c>
      <c r="K113" s="232">
        <v>645.54999999999995</v>
      </c>
      <c r="L113" s="232">
        <v>635.6</v>
      </c>
      <c r="M113" s="232">
        <v>16.802700000000002</v>
      </c>
      <c r="N113" s="1"/>
      <c r="O113" s="1"/>
    </row>
    <row r="114" spans="1:15" ht="12.75" customHeight="1">
      <c r="A114" s="215">
        <v>105</v>
      </c>
      <c r="B114" s="218" t="s">
        <v>129</v>
      </c>
      <c r="C114" s="232">
        <v>413.95</v>
      </c>
      <c r="D114" s="233">
        <v>412.8</v>
      </c>
      <c r="E114" s="233">
        <v>409.15000000000003</v>
      </c>
      <c r="F114" s="233">
        <v>404.35</v>
      </c>
      <c r="G114" s="233">
        <v>400.70000000000005</v>
      </c>
      <c r="H114" s="233">
        <v>417.6</v>
      </c>
      <c r="I114" s="233">
        <v>421.25</v>
      </c>
      <c r="J114" s="233">
        <v>426.05</v>
      </c>
      <c r="K114" s="232">
        <v>416.45</v>
      </c>
      <c r="L114" s="232">
        <v>408</v>
      </c>
      <c r="M114" s="232">
        <v>12.865970000000001</v>
      </c>
      <c r="N114" s="1"/>
      <c r="O114" s="1"/>
    </row>
    <row r="115" spans="1:15" ht="12.75" customHeight="1">
      <c r="A115" s="215">
        <v>106</v>
      </c>
      <c r="B115" s="218" t="s">
        <v>133</v>
      </c>
      <c r="C115" s="232">
        <v>190.45</v>
      </c>
      <c r="D115" s="233">
        <v>190.71666666666667</v>
      </c>
      <c r="E115" s="233">
        <v>189.48333333333335</v>
      </c>
      <c r="F115" s="233">
        <v>188.51666666666668</v>
      </c>
      <c r="G115" s="233">
        <v>187.28333333333336</v>
      </c>
      <c r="H115" s="233">
        <v>191.68333333333334</v>
      </c>
      <c r="I115" s="233">
        <v>192.91666666666663</v>
      </c>
      <c r="J115" s="233">
        <v>193.88333333333333</v>
      </c>
      <c r="K115" s="232">
        <v>191.95</v>
      </c>
      <c r="L115" s="232">
        <v>189.75</v>
      </c>
      <c r="M115" s="232">
        <v>7.8189299999999999</v>
      </c>
      <c r="N115" s="1"/>
      <c r="O115" s="1"/>
    </row>
    <row r="116" spans="1:15" ht="12.75" customHeight="1">
      <c r="A116" s="215">
        <v>107</v>
      </c>
      <c r="B116" s="218" t="s">
        <v>132</v>
      </c>
      <c r="C116" s="232">
        <v>1220.0999999999999</v>
      </c>
      <c r="D116" s="233">
        <v>1223.2</v>
      </c>
      <c r="E116" s="233">
        <v>1208.4000000000001</v>
      </c>
      <c r="F116" s="233">
        <v>1196.7</v>
      </c>
      <c r="G116" s="233">
        <v>1181.9000000000001</v>
      </c>
      <c r="H116" s="233">
        <v>1234.9000000000001</v>
      </c>
      <c r="I116" s="233">
        <v>1249.6999999999998</v>
      </c>
      <c r="J116" s="233">
        <v>1261.4000000000001</v>
      </c>
      <c r="K116" s="232">
        <v>1238</v>
      </c>
      <c r="L116" s="232">
        <v>1211.5</v>
      </c>
      <c r="M116" s="232">
        <v>17.675560000000001</v>
      </c>
      <c r="N116" s="1"/>
      <c r="O116" s="1"/>
    </row>
    <row r="117" spans="1:15" ht="12.75" customHeight="1">
      <c r="A117" s="215">
        <v>108</v>
      </c>
      <c r="B117" s="218" t="s">
        <v>163</v>
      </c>
      <c r="C117" s="232">
        <v>3932.05</v>
      </c>
      <c r="D117" s="233">
        <v>3940.5333333333333</v>
      </c>
      <c r="E117" s="233">
        <v>3901.0666666666666</v>
      </c>
      <c r="F117" s="233">
        <v>3870.0833333333335</v>
      </c>
      <c r="G117" s="233">
        <v>3830.6166666666668</v>
      </c>
      <c r="H117" s="233">
        <v>3971.5166666666664</v>
      </c>
      <c r="I117" s="233">
        <v>4010.9833333333327</v>
      </c>
      <c r="J117" s="233">
        <v>4041.9666666666662</v>
      </c>
      <c r="K117" s="232">
        <v>3980</v>
      </c>
      <c r="L117" s="232">
        <v>3909.55</v>
      </c>
      <c r="M117" s="232">
        <v>2.7876500000000002</v>
      </c>
      <c r="N117" s="1"/>
      <c r="O117" s="1"/>
    </row>
    <row r="118" spans="1:15" ht="12.75" customHeight="1">
      <c r="A118" s="215">
        <v>109</v>
      </c>
      <c r="B118" s="218" t="s">
        <v>134</v>
      </c>
      <c r="C118" s="232">
        <v>1508.2</v>
      </c>
      <c r="D118" s="233">
        <v>1514.2166666666669</v>
      </c>
      <c r="E118" s="233">
        <v>1498.0333333333338</v>
      </c>
      <c r="F118" s="233">
        <v>1487.8666666666668</v>
      </c>
      <c r="G118" s="233">
        <v>1471.6833333333336</v>
      </c>
      <c r="H118" s="233">
        <v>1524.3833333333339</v>
      </c>
      <c r="I118" s="233">
        <v>1540.5666666666668</v>
      </c>
      <c r="J118" s="233">
        <v>1550.733333333334</v>
      </c>
      <c r="K118" s="232">
        <v>1530.4</v>
      </c>
      <c r="L118" s="232">
        <v>1504.05</v>
      </c>
      <c r="M118" s="232">
        <v>50.605440000000002</v>
      </c>
      <c r="N118" s="1"/>
      <c r="O118" s="1"/>
    </row>
    <row r="119" spans="1:15" ht="12.75" customHeight="1">
      <c r="A119" s="215">
        <v>110</v>
      </c>
      <c r="B119" s="218" t="s">
        <v>131</v>
      </c>
      <c r="C119" s="232">
        <v>2007.7</v>
      </c>
      <c r="D119" s="233">
        <v>2018.7333333333336</v>
      </c>
      <c r="E119" s="233">
        <v>1990.1166666666672</v>
      </c>
      <c r="F119" s="233">
        <v>1972.5333333333338</v>
      </c>
      <c r="G119" s="233">
        <v>1943.9166666666674</v>
      </c>
      <c r="H119" s="233">
        <v>2036.3166666666671</v>
      </c>
      <c r="I119" s="233">
        <v>2064.9333333333334</v>
      </c>
      <c r="J119" s="233">
        <v>2082.5166666666669</v>
      </c>
      <c r="K119" s="232">
        <v>2047.35</v>
      </c>
      <c r="L119" s="232">
        <v>2001.15</v>
      </c>
      <c r="M119" s="232">
        <v>3.7176999999999998</v>
      </c>
      <c r="N119" s="1"/>
      <c r="O119" s="1"/>
    </row>
    <row r="120" spans="1:15" ht="12.75" customHeight="1">
      <c r="A120" s="215">
        <v>111</v>
      </c>
      <c r="B120" s="218" t="s">
        <v>263</v>
      </c>
      <c r="C120" s="232">
        <v>843.1</v>
      </c>
      <c r="D120" s="233">
        <v>847.51666666666677</v>
      </c>
      <c r="E120" s="233">
        <v>836.98333333333358</v>
      </c>
      <c r="F120" s="233">
        <v>830.86666666666679</v>
      </c>
      <c r="G120" s="233">
        <v>820.3333333333336</v>
      </c>
      <c r="H120" s="233">
        <v>853.63333333333355</v>
      </c>
      <c r="I120" s="233">
        <v>864.16666666666663</v>
      </c>
      <c r="J120" s="233">
        <v>870.28333333333353</v>
      </c>
      <c r="K120" s="232">
        <v>858.05</v>
      </c>
      <c r="L120" s="232">
        <v>841.4</v>
      </c>
      <c r="M120" s="232">
        <v>1.6862999999999999</v>
      </c>
      <c r="N120" s="1"/>
      <c r="O120" s="1"/>
    </row>
    <row r="121" spans="1:15" ht="12.75" customHeight="1">
      <c r="A121" s="215">
        <v>112</v>
      </c>
      <c r="B121" s="218" t="s">
        <v>264</v>
      </c>
      <c r="C121" s="232">
        <v>287.60000000000002</v>
      </c>
      <c r="D121" s="233">
        <v>287.83333333333331</v>
      </c>
      <c r="E121" s="233">
        <v>285.76666666666665</v>
      </c>
      <c r="F121" s="233">
        <v>283.93333333333334</v>
      </c>
      <c r="G121" s="233">
        <v>281.86666666666667</v>
      </c>
      <c r="H121" s="233">
        <v>289.66666666666663</v>
      </c>
      <c r="I121" s="233">
        <v>291.73333333333335</v>
      </c>
      <c r="J121" s="233">
        <v>293.56666666666661</v>
      </c>
      <c r="K121" s="232">
        <v>289.89999999999998</v>
      </c>
      <c r="L121" s="232">
        <v>286</v>
      </c>
      <c r="M121" s="232">
        <v>4.6451099999999999</v>
      </c>
      <c r="N121" s="1"/>
      <c r="O121" s="1"/>
    </row>
    <row r="122" spans="1:15" ht="12.75" customHeight="1">
      <c r="A122" s="215">
        <v>113</v>
      </c>
      <c r="B122" s="218" t="s">
        <v>139</v>
      </c>
      <c r="C122" s="232">
        <v>768.05</v>
      </c>
      <c r="D122" s="233">
        <v>770.26666666666677</v>
      </c>
      <c r="E122" s="233">
        <v>763.03333333333353</v>
      </c>
      <c r="F122" s="233">
        <v>758.01666666666677</v>
      </c>
      <c r="G122" s="233">
        <v>750.78333333333353</v>
      </c>
      <c r="H122" s="233">
        <v>775.28333333333353</v>
      </c>
      <c r="I122" s="233">
        <v>782.51666666666688</v>
      </c>
      <c r="J122" s="233">
        <v>787.53333333333353</v>
      </c>
      <c r="K122" s="232">
        <v>777.5</v>
      </c>
      <c r="L122" s="232">
        <v>765.25</v>
      </c>
      <c r="M122" s="232">
        <v>21.909140000000001</v>
      </c>
      <c r="N122" s="1"/>
      <c r="O122" s="1"/>
    </row>
    <row r="123" spans="1:15" ht="12.75" customHeight="1">
      <c r="A123" s="215">
        <v>114</v>
      </c>
      <c r="B123" s="218" t="s">
        <v>138</v>
      </c>
      <c r="C123" s="232">
        <v>580.6</v>
      </c>
      <c r="D123" s="233">
        <v>584.6</v>
      </c>
      <c r="E123" s="233">
        <v>572.70000000000005</v>
      </c>
      <c r="F123" s="233">
        <v>564.80000000000007</v>
      </c>
      <c r="G123" s="233">
        <v>552.90000000000009</v>
      </c>
      <c r="H123" s="233">
        <v>592.5</v>
      </c>
      <c r="I123" s="233">
        <v>604.39999999999986</v>
      </c>
      <c r="J123" s="233">
        <v>612.29999999999995</v>
      </c>
      <c r="K123" s="232">
        <v>596.5</v>
      </c>
      <c r="L123" s="232">
        <v>576.70000000000005</v>
      </c>
      <c r="M123" s="232">
        <v>35.246299999999998</v>
      </c>
      <c r="N123" s="1"/>
      <c r="O123" s="1"/>
    </row>
    <row r="124" spans="1:15" ht="12.75" customHeight="1">
      <c r="A124" s="215">
        <v>115</v>
      </c>
      <c r="B124" s="218" t="s">
        <v>140</v>
      </c>
      <c r="C124" s="232">
        <v>511.05</v>
      </c>
      <c r="D124" s="233">
        <v>512.36666666666667</v>
      </c>
      <c r="E124" s="233">
        <v>508.33333333333337</v>
      </c>
      <c r="F124" s="233">
        <v>505.61666666666667</v>
      </c>
      <c r="G124" s="233">
        <v>501.58333333333337</v>
      </c>
      <c r="H124" s="233">
        <v>515.08333333333337</v>
      </c>
      <c r="I124" s="233">
        <v>519.11666666666667</v>
      </c>
      <c r="J124" s="233">
        <v>521.83333333333337</v>
      </c>
      <c r="K124" s="232">
        <v>516.4</v>
      </c>
      <c r="L124" s="232">
        <v>509.65</v>
      </c>
      <c r="M124" s="232">
        <v>14.47137</v>
      </c>
      <c r="N124" s="1"/>
      <c r="O124" s="1"/>
    </row>
    <row r="125" spans="1:15" ht="12.75" customHeight="1">
      <c r="A125" s="215">
        <v>116</v>
      </c>
      <c r="B125" s="218" t="s">
        <v>141</v>
      </c>
      <c r="C125" s="232">
        <v>1827.25</v>
      </c>
      <c r="D125" s="233">
        <v>1829.1833333333334</v>
      </c>
      <c r="E125" s="233">
        <v>1820.3666666666668</v>
      </c>
      <c r="F125" s="233">
        <v>1813.4833333333333</v>
      </c>
      <c r="G125" s="233">
        <v>1804.6666666666667</v>
      </c>
      <c r="H125" s="233">
        <v>1836.0666666666668</v>
      </c>
      <c r="I125" s="233">
        <v>1844.8833333333334</v>
      </c>
      <c r="J125" s="233">
        <v>1851.7666666666669</v>
      </c>
      <c r="K125" s="232">
        <v>1838</v>
      </c>
      <c r="L125" s="232">
        <v>1822.3</v>
      </c>
      <c r="M125" s="232">
        <v>26.926880000000001</v>
      </c>
      <c r="N125" s="1"/>
      <c r="O125" s="1"/>
    </row>
    <row r="126" spans="1:15" ht="12.75" customHeight="1">
      <c r="A126" s="215">
        <v>117</v>
      </c>
      <c r="B126" s="218" t="s">
        <v>142</v>
      </c>
      <c r="C126" s="232">
        <v>87.25</v>
      </c>
      <c r="D126" s="233">
        <v>87.3</v>
      </c>
      <c r="E126" s="233">
        <v>86.25</v>
      </c>
      <c r="F126" s="233">
        <v>85.25</v>
      </c>
      <c r="G126" s="233">
        <v>84.2</v>
      </c>
      <c r="H126" s="233">
        <v>88.3</v>
      </c>
      <c r="I126" s="233">
        <v>89.34999999999998</v>
      </c>
      <c r="J126" s="233">
        <v>90.35</v>
      </c>
      <c r="K126" s="232">
        <v>88.35</v>
      </c>
      <c r="L126" s="232">
        <v>86.3</v>
      </c>
      <c r="M126" s="232">
        <v>64.736890000000002</v>
      </c>
      <c r="N126" s="1"/>
      <c r="O126" s="1"/>
    </row>
    <row r="127" spans="1:15" ht="12.75" customHeight="1">
      <c r="A127" s="215">
        <v>118</v>
      </c>
      <c r="B127" s="218" t="s">
        <v>147</v>
      </c>
      <c r="C127" s="232">
        <v>3683.55</v>
      </c>
      <c r="D127" s="233">
        <v>3702.3666666666668</v>
      </c>
      <c r="E127" s="233">
        <v>3649.7333333333336</v>
      </c>
      <c r="F127" s="233">
        <v>3615.916666666667</v>
      </c>
      <c r="G127" s="233">
        <v>3563.2833333333338</v>
      </c>
      <c r="H127" s="233">
        <v>3736.1833333333334</v>
      </c>
      <c r="I127" s="233">
        <v>3788.8166666666666</v>
      </c>
      <c r="J127" s="233">
        <v>3822.6333333333332</v>
      </c>
      <c r="K127" s="232">
        <v>3755</v>
      </c>
      <c r="L127" s="232">
        <v>3668.55</v>
      </c>
      <c r="M127" s="232">
        <v>2.2800199999999999</v>
      </c>
      <c r="N127" s="1"/>
      <c r="O127" s="1"/>
    </row>
    <row r="128" spans="1:15" ht="12.75" customHeight="1">
      <c r="A128" s="215">
        <v>119</v>
      </c>
      <c r="B128" s="218" t="s">
        <v>144</v>
      </c>
      <c r="C128" s="232">
        <v>414.15</v>
      </c>
      <c r="D128" s="233">
        <v>417.3</v>
      </c>
      <c r="E128" s="233">
        <v>409.1</v>
      </c>
      <c r="F128" s="233">
        <v>404.05</v>
      </c>
      <c r="G128" s="233">
        <v>395.85</v>
      </c>
      <c r="H128" s="233">
        <v>422.35</v>
      </c>
      <c r="I128" s="233">
        <v>430.54999999999995</v>
      </c>
      <c r="J128" s="233">
        <v>435.6</v>
      </c>
      <c r="K128" s="232">
        <v>425.5</v>
      </c>
      <c r="L128" s="232">
        <v>412.25</v>
      </c>
      <c r="M128" s="232">
        <v>18.968730000000001</v>
      </c>
      <c r="N128" s="1"/>
      <c r="O128" s="1"/>
    </row>
    <row r="129" spans="1:15" ht="12.75" customHeight="1">
      <c r="A129" s="215">
        <v>120</v>
      </c>
      <c r="B129" s="218" t="s">
        <v>948</v>
      </c>
      <c r="C129" s="232">
        <v>4365.3999999999996</v>
      </c>
      <c r="D129" s="233">
        <v>4396.4999999999991</v>
      </c>
      <c r="E129" s="233">
        <v>4323.0499999999984</v>
      </c>
      <c r="F129" s="233">
        <v>4280.6999999999989</v>
      </c>
      <c r="G129" s="233">
        <v>4207.2499999999982</v>
      </c>
      <c r="H129" s="233">
        <v>4438.8499999999985</v>
      </c>
      <c r="I129" s="233">
        <v>4512.2999999999993</v>
      </c>
      <c r="J129" s="233">
        <v>4554.6499999999987</v>
      </c>
      <c r="K129" s="232">
        <v>4469.95</v>
      </c>
      <c r="L129" s="232">
        <v>4354.1499999999996</v>
      </c>
      <c r="M129" s="232">
        <v>3.1754699999999998</v>
      </c>
      <c r="N129" s="1"/>
      <c r="O129" s="1"/>
    </row>
    <row r="130" spans="1:15" ht="12.75" customHeight="1">
      <c r="A130" s="215">
        <v>121</v>
      </c>
      <c r="B130" s="218" t="s">
        <v>145</v>
      </c>
      <c r="C130" s="232">
        <v>2085.8000000000002</v>
      </c>
      <c r="D130" s="233">
        <v>2099.9666666666667</v>
      </c>
      <c r="E130" s="233">
        <v>2066.9333333333334</v>
      </c>
      <c r="F130" s="233">
        <v>2048.0666666666666</v>
      </c>
      <c r="G130" s="233">
        <v>2015.0333333333333</v>
      </c>
      <c r="H130" s="233">
        <v>2118.8333333333335</v>
      </c>
      <c r="I130" s="233">
        <v>2151.8666666666672</v>
      </c>
      <c r="J130" s="233">
        <v>2170.7333333333336</v>
      </c>
      <c r="K130" s="232">
        <v>2133</v>
      </c>
      <c r="L130" s="232">
        <v>2081.1</v>
      </c>
      <c r="M130" s="232">
        <v>11.894270000000001</v>
      </c>
      <c r="N130" s="1"/>
      <c r="O130" s="1"/>
    </row>
    <row r="131" spans="1:15" ht="12.75" customHeight="1">
      <c r="A131" s="215">
        <v>122</v>
      </c>
      <c r="B131" s="218" t="s">
        <v>265</v>
      </c>
      <c r="C131" s="232">
        <v>375.25</v>
      </c>
      <c r="D131" s="233">
        <v>375.15000000000003</v>
      </c>
      <c r="E131" s="233">
        <v>373.15000000000009</v>
      </c>
      <c r="F131" s="233">
        <v>371.05000000000007</v>
      </c>
      <c r="G131" s="233">
        <v>369.05000000000013</v>
      </c>
      <c r="H131" s="233">
        <v>377.25000000000006</v>
      </c>
      <c r="I131" s="233">
        <v>379.24999999999994</v>
      </c>
      <c r="J131" s="233">
        <v>381.35</v>
      </c>
      <c r="K131" s="232">
        <v>377.15</v>
      </c>
      <c r="L131" s="232">
        <v>373.05</v>
      </c>
      <c r="M131" s="232">
        <v>9.1562400000000004</v>
      </c>
      <c r="N131" s="1"/>
      <c r="O131" s="1"/>
    </row>
    <row r="132" spans="1:15" ht="12.75" customHeight="1">
      <c r="A132" s="215">
        <v>123</v>
      </c>
      <c r="B132" s="218" t="s">
        <v>855</v>
      </c>
      <c r="C132" s="232">
        <v>684.6</v>
      </c>
      <c r="D132" s="233">
        <v>686.71666666666658</v>
      </c>
      <c r="E132" s="233">
        <v>681.18333333333317</v>
      </c>
      <c r="F132" s="233">
        <v>677.76666666666654</v>
      </c>
      <c r="G132" s="233">
        <v>672.23333333333312</v>
      </c>
      <c r="H132" s="233">
        <v>690.13333333333321</v>
      </c>
      <c r="I132" s="233">
        <v>695.66666666666674</v>
      </c>
      <c r="J132" s="233">
        <v>699.08333333333326</v>
      </c>
      <c r="K132" s="232">
        <v>692.25</v>
      </c>
      <c r="L132" s="232">
        <v>683.3</v>
      </c>
      <c r="M132" s="232">
        <v>8.7809299999999997</v>
      </c>
      <c r="N132" s="1"/>
      <c r="O132" s="1"/>
    </row>
    <row r="133" spans="1:15" ht="12.75" customHeight="1">
      <c r="A133" s="215">
        <v>124</v>
      </c>
      <c r="B133" s="218" t="s">
        <v>415</v>
      </c>
      <c r="C133" s="232">
        <v>3434.75</v>
      </c>
      <c r="D133" s="233">
        <v>3448.1</v>
      </c>
      <c r="E133" s="233">
        <v>3377.6499999999996</v>
      </c>
      <c r="F133" s="233">
        <v>3320.5499999999997</v>
      </c>
      <c r="G133" s="233">
        <v>3250.0999999999995</v>
      </c>
      <c r="H133" s="233">
        <v>3505.2</v>
      </c>
      <c r="I133" s="233">
        <v>3575.6499999999996</v>
      </c>
      <c r="J133" s="233">
        <v>3632.75</v>
      </c>
      <c r="K133" s="232">
        <v>3518.55</v>
      </c>
      <c r="L133" s="232">
        <v>3391</v>
      </c>
      <c r="M133" s="232">
        <v>0.45710000000000001</v>
      </c>
      <c r="N133" s="1"/>
      <c r="O133" s="1"/>
    </row>
    <row r="134" spans="1:15" ht="12.75" customHeight="1">
      <c r="A134" s="215">
        <v>125</v>
      </c>
      <c r="B134" s="218" t="s">
        <v>148</v>
      </c>
      <c r="C134" s="232">
        <v>733.7</v>
      </c>
      <c r="D134" s="233">
        <v>736.63333333333333</v>
      </c>
      <c r="E134" s="233">
        <v>728.26666666666665</v>
      </c>
      <c r="F134" s="233">
        <v>722.83333333333337</v>
      </c>
      <c r="G134" s="233">
        <v>714.4666666666667</v>
      </c>
      <c r="H134" s="233">
        <v>742.06666666666661</v>
      </c>
      <c r="I134" s="233">
        <v>750.43333333333317</v>
      </c>
      <c r="J134" s="233">
        <v>755.86666666666656</v>
      </c>
      <c r="K134" s="232">
        <v>745</v>
      </c>
      <c r="L134" s="232">
        <v>731.2</v>
      </c>
      <c r="M134" s="232">
        <v>5.8936700000000002</v>
      </c>
      <c r="N134" s="1"/>
      <c r="O134" s="1"/>
    </row>
    <row r="135" spans="1:15" ht="12.75" customHeight="1">
      <c r="A135" s="215">
        <v>126</v>
      </c>
      <c r="B135" s="218" t="s">
        <v>159</v>
      </c>
      <c r="C135" s="232">
        <v>88535.45</v>
      </c>
      <c r="D135" s="233">
        <v>88532.566666666666</v>
      </c>
      <c r="E135" s="233">
        <v>87815.133333333331</v>
      </c>
      <c r="F135" s="233">
        <v>87094.816666666666</v>
      </c>
      <c r="G135" s="233">
        <v>86377.383333333331</v>
      </c>
      <c r="H135" s="233">
        <v>89252.883333333331</v>
      </c>
      <c r="I135" s="233">
        <v>89970.316666666651</v>
      </c>
      <c r="J135" s="233">
        <v>90690.633333333331</v>
      </c>
      <c r="K135" s="232">
        <v>89250</v>
      </c>
      <c r="L135" s="232">
        <v>87812.25</v>
      </c>
      <c r="M135" s="232">
        <v>6.7659999999999998E-2</v>
      </c>
      <c r="N135" s="1"/>
      <c r="O135" s="1"/>
    </row>
    <row r="136" spans="1:15" ht="12.75" customHeight="1">
      <c r="A136" s="215">
        <v>127</v>
      </c>
      <c r="B136" s="218" t="s">
        <v>150</v>
      </c>
      <c r="C136" s="232">
        <v>234.6</v>
      </c>
      <c r="D136" s="233">
        <v>233.75</v>
      </c>
      <c r="E136" s="233">
        <v>229.85</v>
      </c>
      <c r="F136" s="233">
        <v>225.1</v>
      </c>
      <c r="G136" s="233">
        <v>221.2</v>
      </c>
      <c r="H136" s="233">
        <v>238.5</v>
      </c>
      <c r="I136" s="233">
        <v>242.39999999999998</v>
      </c>
      <c r="J136" s="233">
        <v>247.15</v>
      </c>
      <c r="K136" s="232">
        <v>237.65</v>
      </c>
      <c r="L136" s="232">
        <v>229</v>
      </c>
      <c r="M136" s="232">
        <v>38.887749999999997</v>
      </c>
      <c r="N136" s="1"/>
      <c r="O136" s="1"/>
    </row>
    <row r="137" spans="1:15" ht="12.75" customHeight="1">
      <c r="A137" s="215">
        <v>128</v>
      </c>
      <c r="B137" s="218" t="s">
        <v>149</v>
      </c>
      <c r="C137" s="232">
        <v>1249.2</v>
      </c>
      <c r="D137" s="233">
        <v>1253.1833333333334</v>
      </c>
      <c r="E137" s="233">
        <v>1241.0166666666669</v>
      </c>
      <c r="F137" s="233">
        <v>1232.8333333333335</v>
      </c>
      <c r="G137" s="233">
        <v>1220.666666666667</v>
      </c>
      <c r="H137" s="233">
        <v>1261.3666666666668</v>
      </c>
      <c r="I137" s="233">
        <v>1273.5333333333333</v>
      </c>
      <c r="J137" s="233">
        <v>1281.7166666666667</v>
      </c>
      <c r="K137" s="232">
        <v>1265.3499999999999</v>
      </c>
      <c r="L137" s="232">
        <v>1245</v>
      </c>
      <c r="M137" s="232">
        <v>13.7271</v>
      </c>
      <c r="N137" s="1"/>
      <c r="O137" s="1"/>
    </row>
    <row r="138" spans="1:15" ht="12.75" customHeight="1">
      <c r="A138" s="215">
        <v>129</v>
      </c>
      <c r="B138" s="218" t="s">
        <v>152</v>
      </c>
      <c r="C138" s="232">
        <v>509.85</v>
      </c>
      <c r="D138" s="233">
        <v>512.86666666666667</v>
      </c>
      <c r="E138" s="233">
        <v>505.98333333333335</v>
      </c>
      <c r="F138" s="233">
        <v>502.11666666666667</v>
      </c>
      <c r="G138" s="233">
        <v>495.23333333333335</v>
      </c>
      <c r="H138" s="233">
        <v>516.73333333333335</v>
      </c>
      <c r="I138" s="233">
        <v>523.61666666666679</v>
      </c>
      <c r="J138" s="233">
        <v>527.48333333333335</v>
      </c>
      <c r="K138" s="232">
        <v>519.75</v>
      </c>
      <c r="L138" s="232">
        <v>509</v>
      </c>
      <c r="M138" s="232">
        <v>4.0628299999999999</v>
      </c>
      <c r="N138" s="1"/>
      <c r="O138" s="1"/>
    </row>
    <row r="139" spans="1:15" ht="12.75" customHeight="1">
      <c r="A139" s="215">
        <v>130</v>
      </c>
      <c r="B139" s="218" t="s">
        <v>153</v>
      </c>
      <c r="C139" s="232">
        <v>8394.6</v>
      </c>
      <c r="D139" s="233">
        <v>8415.6166666666668</v>
      </c>
      <c r="E139" s="233">
        <v>8341.2333333333336</v>
      </c>
      <c r="F139" s="233">
        <v>8287.8666666666668</v>
      </c>
      <c r="G139" s="233">
        <v>8213.4833333333336</v>
      </c>
      <c r="H139" s="233">
        <v>8468.9833333333336</v>
      </c>
      <c r="I139" s="233">
        <v>8543.3666666666686</v>
      </c>
      <c r="J139" s="233">
        <v>8596.7333333333336</v>
      </c>
      <c r="K139" s="232">
        <v>8490</v>
      </c>
      <c r="L139" s="232">
        <v>8362.25</v>
      </c>
      <c r="M139" s="232">
        <v>4.3397600000000001</v>
      </c>
      <c r="N139" s="1"/>
      <c r="O139" s="1"/>
    </row>
    <row r="140" spans="1:15" ht="12.75" customHeight="1">
      <c r="A140" s="215">
        <v>131</v>
      </c>
      <c r="B140" s="218" t="s">
        <v>156</v>
      </c>
      <c r="C140" s="232">
        <v>677.5</v>
      </c>
      <c r="D140" s="233">
        <v>678.58333333333337</v>
      </c>
      <c r="E140" s="233">
        <v>672.91666666666674</v>
      </c>
      <c r="F140" s="233">
        <v>668.33333333333337</v>
      </c>
      <c r="G140" s="233">
        <v>662.66666666666674</v>
      </c>
      <c r="H140" s="233">
        <v>683.16666666666674</v>
      </c>
      <c r="I140" s="233">
        <v>688.83333333333348</v>
      </c>
      <c r="J140" s="233">
        <v>693.41666666666674</v>
      </c>
      <c r="K140" s="232">
        <v>684.25</v>
      </c>
      <c r="L140" s="232">
        <v>674</v>
      </c>
      <c r="M140" s="232">
        <v>6.2644700000000002</v>
      </c>
      <c r="N140" s="1"/>
      <c r="O140" s="1"/>
    </row>
    <row r="141" spans="1:15" ht="12.75" customHeight="1">
      <c r="A141" s="215">
        <v>132</v>
      </c>
      <c r="B141" s="218" t="s">
        <v>423</v>
      </c>
      <c r="C141" s="232">
        <v>439.55</v>
      </c>
      <c r="D141" s="233">
        <v>443.95</v>
      </c>
      <c r="E141" s="233">
        <v>430.95</v>
      </c>
      <c r="F141" s="233">
        <v>422.35</v>
      </c>
      <c r="G141" s="233">
        <v>409.35</v>
      </c>
      <c r="H141" s="233">
        <v>452.54999999999995</v>
      </c>
      <c r="I141" s="233">
        <v>465.54999999999995</v>
      </c>
      <c r="J141" s="233">
        <v>474.14999999999992</v>
      </c>
      <c r="K141" s="232">
        <v>456.95</v>
      </c>
      <c r="L141" s="232">
        <v>435.35</v>
      </c>
      <c r="M141" s="232">
        <v>14.065569999999999</v>
      </c>
      <c r="N141" s="1"/>
      <c r="O141" s="1"/>
    </row>
    <row r="142" spans="1:15" ht="12.75" customHeight="1">
      <c r="A142" s="215">
        <v>133</v>
      </c>
      <c r="B142" s="218" t="s">
        <v>856</v>
      </c>
      <c r="C142" s="232">
        <v>58.3</v>
      </c>
      <c r="D142" s="233">
        <v>58.4</v>
      </c>
      <c r="E142" s="233">
        <v>57.9</v>
      </c>
      <c r="F142" s="233">
        <v>57.5</v>
      </c>
      <c r="G142" s="233">
        <v>57</v>
      </c>
      <c r="H142" s="233">
        <v>58.8</v>
      </c>
      <c r="I142" s="233">
        <v>59.3</v>
      </c>
      <c r="J142" s="233">
        <v>59.699999999999996</v>
      </c>
      <c r="K142" s="232">
        <v>58.9</v>
      </c>
      <c r="L142" s="232">
        <v>58</v>
      </c>
      <c r="M142" s="232">
        <v>16.023720000000001</v>
      </c>
      <c r="N142" s="1"/>
      <c r="O142" s="1"/>
    </row>
    <row r="143" spans="1:15" ht="12.75" customHeight="1">
      <c r="A143" s="215">
        <v>134</v>
      </c>
      <c r="B143" s="218" t="s">
        <v>158</v>
      </c>
      <c r="C143" s="232">
        <v>1972.8</v>
      </c>
      <c r="D143" s="233">
        <v>1974.8999999999999</v>
      </c>
      <c r="E143" s="233">
        <v>1947.8999999999996</v>
      </c>
      <c r="F143" s="233">
        <v>1922.9999999999998</v>
      </c>
      <c r="G143" s="233">
        <v>1895.9999999999995</v>
      </c>
      <c r="H143" s="233">
        <v>1999.7999999999997</v>
      </c>
      <c r="I143" s="233">
        <v>2026.8000000000002</v>
      </c>
      <c r="J143" s="233">
        <v>2051.6999999999998</v>
      </c>
      <c r="K143" s="232">
        <v>2001.9</v>
      </c>
      <c r="L143" s="232">
        <v>1950</v>
      </c>
      <c r="M143" s="232">
        <v>6.5230399999999999</v>
      </c>
      <c r="N143" s="1"/>
      <c r="O143" s="1"/>
    </row>
    <row r="144" spans="1:15" ht="12.75" customHeight="1">
      <c r="A144" s="215">
        <v>135</v>
      </c>
      <c r="B144" s="218" t="s">
        <v>160</v>
      </c>
      <c r="C144" s="232">
        <v>1063.05</v>
      </c>
      <c r="D144" s="233">
        <v>1067.4166666666667</v>
      </c>
      <c r="E144" s="233">
        <v>1055.6333333333334</v>
      </c>
      <c r="F144" s="233">
        <v>1048.2166666666667</v>
      </c>
      <c r="G144" s="233">
        <v>1036.4333333333334</v>
      </c>
      <c r="H144" s="233">
        <v>1074.8333333333335</v>
      </c>
      <c r="I144" s="233">
        <v>1086.6166666666668</v>
      </c>
      <c r="J144" s="233">
        <v>1094.0333333333335</v>
      </c>
      <c r="K144" s="232">
        <v>1079.2</v>
      </c>
      <c r="L144" s="232">
        <v>1060</v>
      </c>
      <c r="M144" s="232">
        <v>3.5718200000000002</v>
      </c>
      <c r="N144" s="1"/>
      <c r="O144" s="1"/>
    </row>
    <row r="145" spans="1:15" ht="12.75" customHeight="1">
      <c r="A145" s="215">
        <v>136</v>
      </c>
      <c r="B145" s="218" t="s">
        <v>168</v>
      </c>
      <c r="C145" s="232">
        <v>166.45</v>
      </c>
      <c r="D145" s="233">
        <v>166.75</v>
      </c>
      <c r="E145" s="233">
        <v>165.7</v>
      </c>
      <c r="F145" s="233">
        <v>164.95</v>
      </c>
      <c r="G145" s="233">
        <v>163.89999999999998</v>
      </c>
      <c r="H145" s="233">
        <v>167.5</v>
      </c>
      <c r="I145" s="233">
        <v>168.55</v>
      </c>
      <c r="J145" s="233">
        <v>169.3</v>
      </c>
      <c r="K145" s="232">
        <v>167.8</v>
      </c>
      <c r="L145" s="232">
        <v>166</v>
      </c>
      <c r="M145" s="232">
        <v>86.262910000000005</v>
      </c>
      <c r="N145" s="1"/>
      <c r="O145" s="1"/>
    </row>
    <row r="146" spans="1:15" ht="12.75" customHeight="1">
      <c r="A146" s="215">
        <v>137</v>
      </c>
      <c r="B146" s="218" t="s">
        <v>162</v>
      </c>
      <c r="C146" s="232">
        <v>80.400000000000006</v>
      </c>
      <c r="D146" s="233">
        <v>80.933333333333337</v>
      </c>
      <c r="E146" s="233">
        <v>79.366666666666674</v>
      </c>
      <c r="F146" s="233">
        <v>78.333333333333343</v>
      </c>
      <c r="G146" s="233">
        <v>76.76666666666668</v>
      </c>
      <c r="H146" s="233">
        <v>81.966666666666669</v>
      </c>
      <c r="I146" s="233">
        <v>83.533333333333331</v>
      </c>
      <c r="J146" s="233">
        <v>84.566666666666663</v>
      </c>
      <c r="K146" s="232">
        <v>82.5</v>
      </c>
      <c r="L146" s="232">
        <v>79.900000000000006</v>
      </c>
      <c r="M146" s="232">
        <v>247.00907000000001</v>
      </c>
      <c r="N146" s="1"/>
      <c r="O146" s="1"/>
    </row>
    <row r="147" spans="1:15" ht="12.75" customHeight="1">
      <c r="A147" s="215">
        <v>138</v>
      </c>
      <c r="B147" s="218" t="s">
        <v>164</v>
      </c>
      <c r="C147" s="232">
        <v>4069.25</v>
      </c>
      <c r="D147" s="233">
        <v>4088.3833333333332</v>
      </c>
      <c r="E147" s="233">
        <v>4045.8666666666668</v>
      </c>
      <c r="F147" s="233">
        <v>4022.4833333333336</v>
      </c>
      <c r="G147" s="233">
        <v>3979.9666666666672</v>
      </c>
      <c r="H147" s="233">
        <v>4111.7666666666664</v>
      </c>
      <c r="I147" s="233">
        <v>4154.2833333333328</v>
      </c>
      <c r="J147" s="233">
        <v>4177.6666666666661</v>
      </c>
      <c r="K147" s="232">
        <v>4130.8999999999996</v>
      </c>
      <c r="L147" s="232">
        <v>4065</v>
      </c>
      <c r="M147" s="232">
        <v>0.83592</v>
      </c>
      <c r="N147" s="1"/>
      <c r="O147" s="1"/>
    </row>
    <row r="148" spans="1:15" ht="12.75" customHeight="1">
      <c r="A148" s="215">
        <v>139</v>
      </c>
      <c r="B148" s="218" t="s">
        <v>165</v>
      </c>
      <c r="C148" s="232">
        <v>19606</v>
      </c>
      <c r="D148" s="233">
        <v>19685.95</v>
      </c>
      <c r="E148" s="233">
        <v>19481.900000000001</v>
      </c>
      <c r="F148" s="233">
        <v>19357.8</v>
      </c>
      <c r="G148" s="233">
        <v>19153.75</v>
      </c>
      <c r="H148" s="233">
        <v>19810.050000000003</v>
      </c>
      <c r="I148" s="233">
        <v>20014.099999999999</v>
      </c>
      <c r="J148" s="233">
        <v>20138.200000000004</v>
      </c>
      <c r="K148" s="232">
        <v>19890</v>
      </c>
      <c r="L148" s="232">
        <v>19561.849999999999</v>
      </c>
      <c r="M148" s="232">
        <v>0.42643999999999999</v>
      </c>
      <c r="N148" s="1"/>
      <c r="O148" s="1"/>
    </row>
    <row r="149" spans="1:15" ht="12.75" customHeight="1">
      <c r="A149" s="215">
        <v>140</v>
      </c>
      <c r="B149" s="218" t="s">
        <v>161</v>
      </c>
      <c r="C149" s="232">
        <v>249.15</v>
      </c>
      <c r="D149" s="233">
        <v>249.91666666666666</v>
      </c>
      <c r="E149" s="233">
        <v>247.93333333333331</v>
      </c>
      <c r="F149" s="233">
        <v>246.71666666666664</v>
      </c>
      <c r="G149" s="233">
        <v>244.73333333333329</v>
      </c>
      <c r="H149" s="233">
        <v>251.13333333333333</v>
      </c>
      <c r="I149" s="233">
        <v>253.11666666666667</v>
      </c>
      <c r="J149" s="233">
        <v>254.33333333333334</v>
      </c>
      <c r="K149" s="232">
        <v>251.9</v>
      </c>
      <c r="L149" s="232">
        <v>248.7</v>
      </c>
      <c r="M149" s="232">
        <v>5.99552</v>
      </c>
      <c r="N149" s="1"/>
      <c r="O149" s="1"/>
    </row>
    <row r="150" spans="1:15" ht="12.75" customHeight="1">
      <c r="A150" s="215">
        <v>141</v>
      </c>
      <c r="B150" s="218" t="s">
        <v>267</v>
      </c>
      <c r="C150" s="232">
        <v>867.95</v>
      </c>
      <c r="D150" s="233">
        <v>866.6</v>
      </c>
      <c r="E150" s="233">
        <v>852.25</v>
      </c>
      <c r="F150" s="233">
        <v>836.55</v>
      </c>
      <c r="G150" s="233">
        <v>822.19999999999993</v>
      </c>
      <c r="H150" s="233">
        <v>882.30000000000007</v>
      </c>
      <c r="I150" s="233">
        <v>896.6500000000002</v>
      </c>
      <c r="J150" s="233">
        <v>912.35000000000014</v>
      </c>
      <c r="K150" s="232">
        <v>880.95</v>
      </c>
      <c r="L150" s="232">
        <v>850.9</v>
      </c>
      <c r="M150" s="232">
        <v>5.1027800000000001</v>
      </c>
      <c r="N150" s="1"/>
      <c r="O150" s="1"/>
    </row>
    <row r="151" spans="1:15" ht="12.75" customHeight="1">
      <c r="A151" s="215">
        <v>142</v>
      </c>
      <c r="B151" s="218" t="s">
        <v>169</v>
      </c>
      <c r="C151" s="232">
        <v>146.75</v>
      </c>
      <c r="D151" s="233">
        <v>146.68333333333334</v>
      </c>
      <c r="E151" s="233">
        <v>144.61666666666667</v>
      </c>
      <c r="F151" s="233">
        <v>142.48333333333335</v>
      </c>
      <c r="G151" s="233">
        <v>140.41666666666669</v>
      </c>
      <c r="H151" s="233">
        <v>148.81666666666666</v>
      </c>
      <c r="I151" s="233">
        <v>150.88333333333333</v>
      </c>
      <c r="J151" s="233">
        <v>153.01666666666665</v>
      </c>
      <c r="K151" s="232">
        <v>148.75</v>
      </c>
      <c r="L151" s="232">
        <v>144.55000000000001</v>
      </c>
      <c r="M151" s="232">
        <v>96.449979999999996</v>
      </c>
      <c r="N151" s="1"/>
      <c r="O151" s="1"/>
    </row>
    <row r="152" spans="1:15" ht="12.75" customHeight="1">
      <c r="A152" s="215">
        <v>143</v>
      </c>
      <c r="B152" s="218" t="s">
        <v>268</v>
      </c>
      <c r="C152" s="232">
        <v>208.2</v>
      </c>
      <c r="D152" s="233">
        <v>208.48333333333335</v>
      </c>
      <c r="E152" s="233">
        <v>207.26666666666671</v>
      </c>
      <c r="F152" s="233">
        <v>206.33333333333337</v>
      </c>
      <c r="G152" s="233">
        <v>205.11666666666673</v>
      </c>
      <c r="H152" s="233">
        <v>209.41666666666669</v>
      </c>
      <c r="I152" s="233">
        <v>210.63333333333333</v>
      </c>
      <c r="J152" s="233">
        <v>211.56666666666666</v>
      </c>
      <c r="K152" s="232">
        <v>209.7</v>
      </c>
      <c r="L152" s="232">
        <v>207.55</v>
      </c>
      <c r="M152" s="232">
        <v>3.484</v>
      </c>
      <c r="N152" s="1"/>
      <c r="O152" s="1"/>
    </row>
    <row r="153" spans="1:15" ht="12.75" customHeight="1">
      <c r="A153" s="215">
        <v>144</v>
      </c>
      <c r="B153" s="218" t="s">
        <v>811</v>
      </c>
      <c r="C153" s="232">
        <v>531</v>
      </c>
      <c r="D153" s="233">
        <v>533.33333333333337</v>
      </c>
      <c r="E153" s="233">
        <v>525.66666666666674</v>
      </c>
      <c r="F153" s="233">
        <v>520.33333333333337</v>
      </c>
      <c r="G153" s="233">
        <v>512.66666666666674</v>
      </c>
      <c r="H153" s="233">
        <v>538.66666666666674</v>
      </c>
      <c r="I153" s="233">
        <v>546.33333333333348</v>
      </c>
      <c r="J153" s="233">
        <v>551.66666666666674</v>
      </c>
      <c r="K153" s="232">
        <v>541</v>
      </c>
      <c r="L153" s="232">
        <v>528</v>
      </c>
      <c r="M153" s="232">
        <v>17.582149999999999</v>
      </c>
      <c r="N153" s="1"/>
      <c r="O153" s="1"/>
    </row>
    <row r="154" spans="1:15" ht="12.75" customHeight="1">
      <c r="A154" s="215">
        <v>145</v>
      </c>
      <c r="B154" s="218" t="s">
        <v>435</v>
      </c>
      <c r="C154" s="232">
        <v>3023.35</v>
      </c>
      <c r="D154" s="233">
        <v>3022.35</v>
      </c>
      <c r="E154" s="233">
        <v>3005.7</v>
      </c>
      <c r="F154" s="233">
        <v>2988.0499999999997</v>
      </c>
      <c r="G154" s="233">
        <v>2971.3999999999996</v>
      </c>
      <c r="H154" s="233">
        <v>3040</v>
      </c>
      <c r="I154" s="233">
        <v>3056.6500000000005</v>
      </c>
      <c r="J154" s="233">
        <v>3074.3</v>
      </c>
      <c r="K154" s="232">
        <v>3039</v>
      </c>
      <c r="L154" s="232">
        <v>3004.7</v>
      </c>
      <c r="M154" s="232">
        <v>0.35457</v>
      </c>
      <c r="N154" s="1"/>
      <c r="O154" s="1"/>
    </row>
    <row r="155" spans="1:15" ht="12.75" customHeight="1">
      <c r="A155" s="215">
        <v>146</v>
      </c>
      <c r="B155" s="218" t="s">
        <v>812</v>
      </c>
      <c r="C155" s="232">
        <v>448.3</v>
      </c>
      <c r="D155" s="233">
        <v>450.95</v>
      </c>
      <c r="E155" s="233">
        <v>439.7</v>
      </c>
      <c r="F155" s="233">
        <v>431.1</v>
      </c>
      <c r="G155" s="233">
        <v>419.85</v>
      </c>
      <c r="H155" s="233">
        <v>459.54999999999995</v>
      </c>
      <c r="I155" s="233">
        <v>470.79999999999995</v>
      </c>
      <c r="J155" s="233">
        <v>479.39999999999992</v>
      </c>
      <c r="K155" s="232">
        <v>462.2</v>
      </c>
      <c r="L155" s="232">
        <v>442.35</v>
      </c>
      <c r="M155" s="232">
        <v>9.3870100000000001</v>
      </c>
      <c r="N155" s="1"/>
      <c r="O155" s="1"/>
    </row>
    <row r="156" spans="1:15" ht="12.75" customHeight="1">
      <c r="A156" s="215">
        <v>147</v>
      </c>
      <c r="B156" s="218" t="s">
        <v>176</v>
      </c>
      <c r="C156" s="232">
        <v>3419.9</v>
      </c>
      <c r="D156" s="233">
        <v>3428.15</v>
      </c>
      <c r="E156" s="233">
        <v>3397.9500000000003</v>
      </c>
      <c r="F156" s="233">
        <v>3376</v>
      </c>
      <c r="G156" s="233">
        <v>3345.8</v>
      </c>
      <c r="H156" s="233">
        <v>3450.1000000000004</v>
      </c>
      <c r="I156" s="233">
        <v>3480.3</v>
      </c>
      <c r="J156" s="233">
        <v>3502.2500000000005</v>
      </c>
      <c r="K156" s="232">
        <v>3458.35</v>
      </c>
      <c r="L156" s="232">
        <v>3406.2</v>
      </c>
      <c r="M156" s="232">
        <v>1.19554</v>
      </c>
      <c r="N156" s="1"/>
      <c r="O156" s="1"/>
    </row>
    <row r="157" spans="1:15" ht="12.75" customHeight="1">
      <c r="A157" s="215">
        <v>148</v>
      </c>
      <c r="B157" s="218" t="s">
        <v>170</v>
      </c>
      <c r="C157" s="232">
        <v>42836.7</v>
      </c>
      <c r="D157" s="233">
        <v>43124.566666666666</v>
      </c>
      <c r="E157" s="233">
        <v>42454.133333333331</v>
      </c>
      <c r="F157" s="233">
        <v>42071.566666666666</v>
      </c>
      <c r="G157" s="233">
        <v>41401.133333333331</v>
      </c>
      <c r="H157" s="233">
        <v>43507.133333333331</v>
      </c>
      <c r="I157" s="233">
        <v>44177.566666666666</v>
      </c>
      <c r="J157" s="233">
        <v>44560.133333333331</v>
      </c>
      <c r="K157" s="232">
        <v>43795</v>
      </c>
      <c r="L157" s="232">
        <v>42742</v>
      </c>
      <c r="M157" s="232">
        <v>0.21609</v>
      </c>
      <c r="N157" s="1"/>
      <c r="O157" s="1"/>
    </row>
    <row r="158" spans="1:15" ht="12.75" customHeight="1">
      <c r="A158" s="215">
        <v>149</v>
      </c>
      <c r="B158" s="218" t="s">
        <v>857</v>
      </c>
      <c r="C158" s="232">
        <v>1193.4000000000001</v>
      </c>
      <c r="D158" s="233">
        <v>1190.4666666666667</v>
      </c>
      <c r="E158" s="233">
        <v>1175.9333333333334</v>
      </c>
      <c r="F158" s="233">
        <v>1158.4666666666667</v>
      </c>
      <c r="G158" s="233">
        <v>1143.9333333333334</v>
      </c>
      <c r="H158" s="233">
        <v>1207.9333333333334</v>
      </c>
      <c r="I158" s="233">
        <v>1222.4666666666667</v>
      </c>
      <c r="J158" s="233">
        <v>1239.9333333333334</v>
      </c>
      <c r="K158" s="232">
        <v>1205</v>
      </c>
      <c r="L158" s="232">
        <v>1173</v>
      </c>
      <c r="M158" s="232">
        <v>1.5275799999999999</v>
      </c>
      <c r="N158" s="1"/>
      <c r="O158" s="1"/>
    </row>
    <row r="159" spans="1:15" ht="12.75" customHeight="1">
      <c r="A159" s="215">
        <v>150</v>
      </c>
      <c r="B159" s="218" t="s">
        <v>440</v>
      </c>
      <c r="C159" s="232">
        <v>3870.9</v>
      </c>
      <c r="D159" s="233">
        <v>3892.9166666666665</v>
      </c>
      <c r="E159" s="233">
        <v>3837.9833333333331</v>
      </c>
      <c r="F159" s="233">
        <v>3805.0666666666666</v>
      </c>
      <c r="G159" s="233">
        <v>3750.1333333333332</v>
      </c>
      <c r="H159" s="233">
        <v>3925.833333333333</v>
      </c>
      <c r="I159" s="233">
        <v>3980.7666666666664</v>
      </c>
      <c r="J159" s="233">
        <v>4013.6833333333329</v>
      </c>
      <c r="K159" s="232">
        <v>3947.85</v>
      </c>
      <c r="L159" s="232">
        <v>3860</v>
      </c>
      <c r="M159" s="232">
        <v>2.6468799999999999</v>
      </c>
      <c r="N159" s="1"/>
      <c r="O159" s="1"/>
    </row>
    <row r="160" spans="1:15" ht="12.75" customHeight="1">
      <c r="A160" s="215">
        <v>151</v>
      </c>
      <c r="B160" s="218" t="s">
        <v>172</v>
      </c>
      <c r="C160" s="232">
        <v>215.45</v>
      </c>
      <c r="D160" s="233">
        <v>216.18333333333331</v>
      </c>
      <c r="E160" s="233">
        <v>213.71666666666661</v>
      </c>
      <c r="F160" s="233">
        <v>211.98333333333329</v>
      </c>
      <c r="G160" s="233">
        <v>209.51666666666659</v>
      </c>
      <c r="H160" s="233">
        <v>217.91666666666663</v>
      </c>
      <c r="I160" s="233">
        <v>220.38333333333333</v>
      </c>
      <c r="J160" s="233">
        <v>222.11666666666665</v>
      </c>
      <c r="K160" s="232">
        <v>218.65</v>
      </c>
      <c r="L160" s="232">
        <v>214.45</v>
      </c>
      <c r="M160" s="232">
        <v>30.707319999999999</v>
      </c>
      <c r="N160" s="1"/>
      <c r="O160" s="1"/>
    </row>
    <row r="161" spans="1:15" ht="12.75" customHeight="1">
      <c r="A161" s="215">
        <v>152</v>
      </c>
      <c r="B161" s="218" t="s">
        <v>175</v>
      </c>
      <c r="C161" s="232">
        <v>2550.15</v>
      </c>
      <c r="D161" s="233">
        <v>2567.15</v>
      </c>
      <c r="E161" s="233">
        <v>2524.3000000000002</v>
      </c>
      <c r="F161" s="233">
        <v>2498.4500000000003</v>
      </c>
      <c r="G161" s="233">
        <v>2455.6000000000004</v>
      </c>
      <c r="H161" s="233">
        <v>2593</v>
      </c>
      <c r="I161" s="233">
        <v>2635.8499999999995</v>
      </c>
      <c r="J161" s="233">
        <v>2661.7</v>
      </c>
      <c r="K161" s="232">
        <v>2610</v>
      </c>
      <c r="L161" s="232">
        <v>2541.3000000000002</v>
      </c>
      <c r="M161" s="232">
        <v>2.0506600000000001</v>
      </c>
      <c r="N161" s="1"/>
      <c r="O161" s="1"/>
    </row>
    <row r="162" spans="1:15" ht="12.75" customHeight="1">
      <c r="A162" s="215">
        <v>153</v>
      </c>
      <c r="B162" s="218" t="s">
        <v>269</v>
      </c>
      <c r="C162" s="232">
        <v>2569.1</v>
      </c>
      <c r="D162" s="233">
        <v>2575.1333333333337</v>
      </c>
      <c r="E162" s="233">
        <v>2555.2666666666673</v>
      </c>
      <c r="F162" s="233">
        <v>2541.4333333333338</v>
      </c>
      <c r="G162" s="233">
        <v>2521.5666666666675</v>
      </c>
      <c r="H162" s="233">
        <v>2588.9666666666672</v>
      </c>
      <c r="I162" s="233">
        <v>2608.833333333333</v>
      </c>
      <c r="J162" s="233">
        <v>2622.666666666667</v>
      </c>
      <c r="K162" s="232">
        <v>2595</v>
      </c>
      <c r="L162" s="232">
        <v>2561.3000000000002</v>
      </c>
      <c r="M162" s="232">
        <v>1.27701</v>
      </c>
      <c r="N162" s="1"/>
      <c r="O162" s="1"/>
    </row>
    <row r="163" spans="1:15" ht="12.75" customHeight="1">
      <c r="A163" s="215">
        <v>154</v>
      </c>
      <c r="B163" s="218" t="s">
        <v>788</v>
      </c>
      <c r="C163" s="232">
        <v>308.3</v>
      </c>
      <c r="D163" s="233">
        <v>308.15000000000003</v>
      </c>
      <c r="E163" s="233">
        <v>305.40000000000009</v>
      </c>
      <c r="F163" s="233">
        <v>302.50000000000006</v>
      </c>
      <c r="G163" s="233">
        <v>299.75000000000011</v>
      </c>
      <c r="H163" s="233">
        <v>311.05000000000007</v>
      </c>
      <c r="I163" s="233">
        <v>313.79999999999995</v>
      </c>
      <c r="J163" s="233">
        <v>316.70000000000005</v>
      </c>
      <c r="K163" s="232">
        <v>310.89999999999998</v>
      </c>
      <c r="L163" s="232">
        <v>305.25</v>
      </c>
      <c r="M163" s="232">
        <v>43.652320000000003</v>
      </c>
      <c r="N163" s="1"/>
      <c r="O163" s="1"/>
    </row>
    <row r="164" spans="1:15" ht="12.75" customHeight="1">
      <c r="A164" s="215">
        <v>155</v>
      </c>
      <c r="B164" s="218" t="s">
        <v>173</v>
      </c>
      <c r="C164" s="232">
        <v>141.15</v>
      </c>
      <c r="D164" s="233">
        <v>140.86666666666667</v>
      </c>
      <c r="E164" s="233">
        <v>138.53333333333336</v>
      </c>
      <c r="F164" s="233">
        <v>135.91666666666669</v>
      </c>
      <c r="G164" s="233">
        <v>133.58333333333337</v>
      </c>
      <c r="H164" s="233">
        <v>143.48333333333335</v>
      </c>
      <c r="I164" s="233">
        <v>145.81666666666666</v>
      </c>
      <c r="J164" s="233">
        <v>148.43333333333334</v>
      </c>
      <c r="K164" s="232">
        <v>143.19999999999999</v>
      </c>
      <c r="L164" s="232">
        <v>138.25</v>
      </c>
      <c r="M164" s="232">
        <v>52.775469999999999</v>
      </c>
      <c r="N164" s="1"/>
      <c r="O164" s="1"/>
    </row>
    <row r="165" spans="1:15" ht="12.75" customHeight="1">
      <c r="A165" s="215">
        <v>156</v>
      </c>
      <c r="B165" s="218" t="s">
        <v>178</v>
      </c>
      <c r="C165" s="232">
        <v>213.7</v>
      </c>
      <c r="D165" s="233">
        <v>214.56666666666669</v>
      </c>
      <c r="E165" s="233">
        <v>212.38333333333338</v>
      </c>
      <c r="F165" s="233">
        <v>211.06666666666669</v>
      </c>
      <c r="G165" s="233">
        <v>208.88333333333338</v>
      </c>
      <c r="H165" s="233">
        <v>215.88333333333338</v>
      </c>
      <c r="I165" s="233">
        <v>218.06666666666672</v>
      </c>
      <c r="J165" s="233">
        <v>219.38333333333338</v>
      </c>
      <c r="K165" s="232">
        <v>216.75</v>
      </c>
      <c r="L165" s="232">
        <v>213.25</v>
      </c>
      <c r="M165" s="232">
        <v>34.823509999999999</v>
      </c>
      <c r="N165" s="1"/>
      <c r="O165" s="1"/>
    </row>
    <row r="166" spans="1:15" ht="12.75" customHeight="1">
      <c r="A166" s="215">
        <v>157</v>
      </c>
      <c r="B166" s="218" t="s">
        <v>270</v>
      </c>
      <c r="C166" s="232">
        <v>463.55</v>
      </c>
      <c r="D166" s="233">
        <v>461</v>
      </c>
      <c r="E166" s="233">
        <v>455.55</v>
      </c>
      <c r="F166" s="233">
        <v>447.55</v>
      </c>
      <c r="G166" s="233">
        <v>442.1</v>
      </c>
      <c r="H166" s="233">
        <v>469</v>
      </c>
      <c r="I166" s="233">
        <v>474.45000000000005</v>
      </c>
      <c r="J166" s="233">
        <v>482.45</v>
      </c>
      <c r="K166" s="232">
        <v>466.45</v>
      </c>
      <c r="L166" s="232">
        <v>453</v>
      </c>
      <c r="M166" s="232">
        <v>2.7591700000000001</v>
      </c>
      <c r="N166" s="1"/>
      <c r="O166" s="1"/>
    </row>
    <row r="167" spans="1:15" ht="12.75" customHeight="1">
      <c r="A167" s="215">
        <v>158</v>
      </c>
      <c r="B167" s="218" t="s">
        <v>271</v>
      </c>
      <c r="C167" s="232">
        <v>14535.95</v>
      </c>
      <c r="D167" s="233">
        <v>14461.333333333334</v>
      </c>
      <c r="E167" s="233">
        <v>14324.766666666668</v>
      </c>
      <c r="F167" s="233">
        <v>14113.583333333334</v>
      </c>
      <c r="G167" s="233">
        <v>13977.016666666668</v>
      </c>
      <c r="H167" s="233">
        <v>14672.516666666668</v>
      </c>
      <c r="I167" s="233">
        <v>14809.083333333334</v>
      </c>
      <c r="J167" s="233">
        <v>15020.266666666668</v>
      </c>
      <c r="K167" s="232">
        <v>14597.9</v>
      </c>
      <c r="L167" s="232">
        <v>14250.15</v>
      </c>
      <c r="M167" s="232">
        <v>3.4569999999999997E-2</v>
      </c>
      <c r="N167" s="1"/>
      <c r="O167" s="1"/>
    </row>
    <row r="168" spans="1:15" ht="12.75" customHeight="1">
      <c r="A168" s="215">
        <v>159</v>
      </c>
      <c r="B168" s="218" t="s">
        <v>177</v>
      </c>
      <c r="C168" s="232">
        <v>56.45</v>
      </c>
      <c r="D168" s="233">
        <v>56.516666666666673</v>
      </c>
      <c r="E168" s="233">
        <v>55.733333333333348</v>
      </c>
      <c r="F168" s="233">
        <v>55.016666666666673</v>
      </c>
      <c r="G168" s="233">
        <v>54.233333333333348</v>
      </c>
      <c r="H168" s="233">
        <v>57.233333333333348</v>
      </c>
      <c r="I168" s="233">
        <v>58.016666666666666</v>
      </c>
      <c r="J168" s="233">
        <v>58.733333333333348</v>
      </c>
      <c r="K168" s="232">
        <v>57.3</v>
      </c>
      <c r="L168" s="232">
        <v>55.8</v>
      </c>
      <c r="M168" s="232">
        <v>1152.5153800000001</v>
      </c>
      <c r="N168" s="1"/>
      <c r="O168" s="1"/>
    </row>
    <row r="169" spans="1:15" ht="12.75" customHeight="1">
      <c r="A169" s="215">
        <v>160</v>
      </c>
      <c r="B169" s="218" t="s">
        <v>183</v>
      </c>
      <c r="C169" s="232">
        <v>116.5</v>
      </c>
      <c r="D169" s="233">
        <v>116.2</v>
      </c>
      <c r="E169" s="233">
        <v>113.9</v>
      </c>
      <c r="F169" s="233">
        <v>111.3</v>
      </c>
      <c r="G169" s="233">
        <v>109</v>
      </c>
      <c r="H169" s="233">
        <v>118.80000000000001</v>
      </c>
      <c r="I169" s="233">
        <v>121.1</v>
      </c>
      <c r="J169" s="233">
        <v>123.70000000000002</v>
      </c>
      <c r="K169" s="232">
        <v>118.5</v>
      </c>
      <c r="L169" s="232">
        <v>113.6</v>
      </c>
      <c r="M169" s="232">
        <v>163.50601</v>
      </c>
      <c r="N169" s="1"/>
      <c r="O169" s="1"/>
    </row>
    <row r="170" spans="1:15" ht="12.75" customHeight="1">
      <c r="A170" s="215">
        <v>161</v>
      </c>
      <c r="B170" s="218" t="s">
        <v>184</v>
      </c>
      <c r="C170" s="232">
        <v>2547.1999999999998</v>
      </c>
      <c r="D170" s="233">
        <v>2555.1</v>
      </c>
      <c r="E170" s="233">
        <v>2533.1999999999998</v>
      </c>
      <c r="F170" s="233">
        <v>2519.1999999999998</v>
      </c>
      <c r="G170" s="233">
        <v>2497.2999999999997</v>
      </c>
      <c r="H170" s="233">
        <v>2569.1</v>
      </c>
      <c r="I170" s="233">
        <v>2591.0000000000005</v>
      </c>
      <c r="J170" s="233">
        <v>2605</v>
      </c>
      <c r="K170" s="232">
        <v>2577</v>
      </c>
      <c r="L170" s="232">
        <v>2541.1</v>
      </c>
      <c r="M170" s="232">
        <v>33.640920000000001</v>
      </c>
      <c r="N170" s="1"/>
      <c r="O170" s="1"/>
    </row>
    <row r="171" spans="1:15" ht="12.75" customHeight="1">
      <c r="A171" s="215">
        <v>162</v>
      </c>
      <c r="B171" s="218" t="s">
        <v>272</v>
      </c>
      <c r="C171" s="232">
        <v>795.5</v>
      </c>
      <c r="D171" s="233">
        <v>795.41666666666663</v>
      </c>
      <c r="E171" s="233">
        <v>791.13333333333321</v>
      </c>
      <c r="F171" s="233">
        <v>786.76666666666654</v>
      </c>
      <c r="G171" s="233">
        <v>782.48333333333312</v>
      </c>
      <c r="H171" s="233">
        <v>799.7833333333333</v>
      </c>
      <c r="I171" s="233">
        <v>804.06666666666683</v>
      </c>
      <c r="J171" s="233">
        <v>808.43333333333339</v>
      </c>
      <c r="K171" s="232">
        <v>799.7</v>
      </c>
      <c r="L171" s="232">
        <v>791.05</v>
      </c>
      <c r="M171" s="232">
        <v>6.5713800000000004</v>
      </c>
      <c r="N171" s="1"/>
      <c r="O171" s="1"/>
    </row>
    <row r="172" spans="1:15" ht="12.75" customHeight="1">
      <c r="A172" s="215">
        <v>163</v>
      </c>
      <c r="B172" s="218" t="s">
        <v>186</v>
      </c>
      <c r="C172" s="232">
        <v>1231.3</v>
      </c>
      <c r="D172" s="233">
        <v>1241.3</v>
      </c>
      <c r="E172" s="233">
        <v>1218.8</v>
      </c>
      <c r="F172" s="233">
        <v>1206.3</v>
      </c>
      <c r="G172" s="233">
        <v>1183.8</v>
      </c>
      <c r="H172" s="233">
        <v>1253.8</v>
      </c>
      <c r="I172" s="233">
        <v>1276.3</v>
      </c>
      <c r="J172" s="233">
        <v>1288.8</v>
      </c>
      <c r="K172" s="232">
        <v>1263.8</v>
      </c>
      <c r="L172" s="232">
        <v>1228.8</v>
      </c>
      <c r="M172" s="232">
        <v>10.52741</v>
      </c>
      <c r="N172" s="1"/>
      <c r="O172" s="1"/>
    </row>
    <row r="173" spans="1:15" ht="12.75" customHeight="1">
      <c r="A173" s="215">
        <v>164</v>
      </c>
      <c r="B173" s="218" t="s">
        <v>190</v>
      </c>
      <c r="C173" s="232">
        <v>2290.35</v>
      </c>
      <c r="D173" s="233">
        <v>2296.2333333333331</v>
      </c>
      <c r="E173" s="233">
        <v>2278.1166666666663</v>
      </c>
      <c r="F173" s="233">
        <v>2265.8833333333332</v>
      </c>
      <c r="G173" s="233">
        <v>2247.7666666666664</v>
      </c>
      <c r="H173" s="233">
        <v>2308.4666666666662</v>
      </c>
      <c r="I173" s="233">
        <v>2326.583333333333</v>
      </c>
      <c r="J173" s="233">
        <v>2338.8166666666662</v>
      </c>
      <c r="K173" s="232">
        <v>2314.35</v>
      </c>
      <c r="L173" s="232">
        <v>2284</v>
      </c>
      <c r="M173" s="232">
        <v>2.3211900000000001</v>
      </c>
      <c r="N173" s="1"/>
      <c r="O173" s="1"/>
    </row>
    <row r="174" spans="1:15" ht="12.75" customHeight="1">
      <c r="A174" s="215">
        <v>165</v>
      </c>
      <c r="B174" s="218" t="s">
        <v>808</v>
      </c>
      <c r="C174" s="232">
        <v>74.150000000000006</v>
      </c>
      <c r="D174" s="233">
        <v>74.383333333333326</v>
      </c>
      <c r="E174" s="233">
        <v>73.716666666666654</v>
      </c>
      <c r="F174" s="233">
        <v>73.283333333333331</v>
      </c>
      <c r="G174" s="233">
        <v>72.61666666666666</v>
      </c>
      <c r="H174" s="233">
        <v>74.816666666666649</v>
      </c>
      <c r="I174" s="233">
        <v>75.483333333333334</v>
      </c>
      <c r="J174" s="233">
        <v>75.916666666666643</v>
      </c>
      <c r="K174" s="232">
        <v>75.05</v>
      </c>
      <c r="L174" s="232">
        <v>73.95</v>
      </c>
      <c r="M174" s="232">
        <v>106.95283999999999</v>
      </c>
      <c r="N174" s="1"/>
      <c r="O174" s="1"/>
    </row>
    <row r="175" spans="1:15" ht="12.75" customHeight="1">
      <c r="A175" s="215">
        <v>166</v>
      </c>
      <c r="B175" s="218" t="s">
        <v>188</v>
      </c>
      <c r="C175" s="232">
        <v>23289.45</v>
      </c>
      <c r="D175" s="233">
        <v>23254.95</v>
      </c>
      <c r="E175" s="233">
        <v>23089.9</v>
      </c>
      <c r="F175" s="233">
        <v>22890.350000000002</v>
      </c>
      <c r="G175" s="233">
        <v>22725.300000000003</v>
      </c>
      <c r="H175" s="233">
        <v>23454.5</v>
      </c>
      <c r="I175" s="233">
        <v>23619.549999999996</v>
      </c>
      <c r="J175" s="233">
        <v>23819.1</v>
      </c>
      <c r="K175" s="232">
        <v>23420</v>
      </c>
      <c r="L175" s="232">
        <v>23055.4</v>
      </c>
      <c r="M175" s="232">
        <v>0.56762999999999997</v>
      </c>
      <c r="N175" s="1"/>
      <c r="O175" s="1"/>
    </row>
    <row r="176" spans="1:15" ht="12.75" customHeight="1">
      <c r="A176" s="215">
        <v>167</v>
      </c>
      <c r="B176" s="218" t="s">
        <v>191</v>
      </c>
      <c r="C176" s="232" t="e">
        <v>#N/A</v>
      </c>
      <c r="D176" s="233" t="e">
        <v>#N/A</v>
      </c>
      <c r="E176" s="233" t="e">
        <v>#N/A</v>
      </c>
      <c r="F176" s="233" t="e">
        <v>#N/A</v>
      </c>
      <c r="G176" s="233" t="e">
        <v>#N/A</v>
      </c>
      <c r="H176" s="233" t="e">
        <v>#N/A</v>
      </c>
      <c r="I176" s="233" t="e">
        <v>#N/A</v>
      </c>
      <c r="J176" s="233" t="e">
        <v>#N/A</v>
      </c>
      <c r="K176" s="232" t="e">
        <v>#N/A</v>
      </c>
      <c r="L176" s="232" t="e">
        <v>#N/A</v>
      </c>
      <c r="M176" s="232" t="e">
        <v>#N/A</v>
      </c>
      <c r="N176" s="1"/>
      <c r="O176" s="1"/>
    </row>
    <row r="177" spans="1:15" ht="12.75" customHeight="1">
      <c r="A177" s="215">
        <v>168</v>
      </c>
      <c r="B177" s="218" t="s">
        <v>189</v>
      </c>
      <c r="C177" s="232">
        <v>2826.4</v>
      </c>
      <c r="D177" s="233">
        <v>2837.1166666666668</v>
      </c>
      <c r="E177" s="233">
        <v>2809.2833333333338</v>
      </c>
      <c r="F177" s="233">
        <v>2792.166666666667</v>
      </c>
      <c r="G177" s="233">
        <v>2764.3333333333339</v>
      </c>
      <c r="H177" s="233">
        <v>2854.2333333333336</v>
      </c>
      <c r="I177" s="233">
        <v>2882.0666666666666</v>
      </c>
      <c r="J177" s="233">
        <v>2899.1833333333334</v>
      </c>
      <c r="K177" s="232">
        <v>2864.95</v>
      </c>
      <c r="L177" s="232">
        <v>2820</v>
      </c>
      <c r="M177" s="232">
        <v>1.38947</v>
      </c>
      <c r="N177" s="1"/>
      <c r="O177" s="1"/>
    </row>
    <row r="178" spans="1:15" ht="12.75" customHeight="1">
      <c r="A178" s="215">
        <v>169</v>
      </c>
      <c r="B178" s="218" t="s">
        <v>803</v>
      </c>
      <c r="C178" s="232">
        <v>419.5</v>
      </c>
      <c r="D178" s="233">
        <v>421.51666666666665</v>
      </c>
      <c r="E178" s="233">
        <v>414.63333333333333</v>
      </c>
      <c r="F178" s="233">
        <v>409.76666666666665</v>
      </c>
      <c r="G178" s="233">
        <v>402.88333333333333</v>
      </c>
      <c r="H178" s="233">
        <v>426.38333333333333</v>
      </c>
      <c r="I178" s="233">
        <v>433.26666666666665</v>
      </c>
      <c r="J178" s="233">
        <v>438.13333333333333</v>
      </c>
      <c r="K178" s="232">
        <v>428.4</v>
      </c>
      <c r="L178" s="232">
        <v>416.65</v>
      </c>
      <c r="M178" s="232">
        <v>6.2409699999999999</v>
      </c>
      <c r="N178" s="1"/>
      <c r="O178" s="1"/>
    </row>
    <row r="179" spans="1:15" ht="12.75" customHeight="1">
      <c r="A179" s="215">
        <v>170</v>
      </c>
      <c r="B179" s="218" t="s">
        <v>187</v>
      </c>
      <c r="C179" s="232">
        <v>613.70000000000005</v>
      </c>
      <c r="D179" s="233">
        <v>615.19999999999993</v>
      </c>
      <c r="E179" s="233">
        <v>609.84999999999991</v>
      </c>
      <c r="F179" s="233">
        <v>606</v>
      </c>
      <c r="G179" s="233">
        <v>600.65</v>
      </c>
      <c r="H179" s="233">
        <v>619.04999999999984</v>
      </c>
      <c r="I179" s="233">
        <v>624.4</v>
      </c>
      <c r="J179" s="233">
        <v>628.24999999999977</v>
      </c>
      <c r="K179" s="232">
        <v>620.54999999999995</v>
      </c>
      <c r="L179" s="232">
        <v>611.35</v>
      </c>
      <c r="M179" s="232">
        <v>130.52895000000001</v>
      </c>
      <c r="N179" s="1"/>
      <c r="O179" s="1"/>
    </row>
    <row r="180" spans="1:15" ht="12.75" customHeight="1">
      <c r="A180" s="215">
        <v>171</v>
      </c>
      <c r="B180" s="218" t="s">
        <v>185</v>
      </c>
      <c r="C180" s="232">
        <v>82.65</v>
      </c>
      <c r="D180" s="233">
        <v>83.066666666666677</v>
      </c>
      <c r="E180" s="233">
        <v>81.683333333333351</v>
      </c>
      <c r="F180" s="233">
        <v>80.716666666666669</v>
      </c>
      <c r="G180" s="233">
        <v>79.333333333333343</v>
      </c>
      <c r="H180" s="233">
        <v>84.03333333333336</v>
      </c>
      <c r="I180" s="233">
        <v>85.416666666666686</v>
      </c>
      <c r="J180" s="233">
        <v>86.383333333333368</v>
      </c>
      <c r="K180" s="232">
        <v>84.45</v>
      </c>
      <c r="L180" s="232">
        <v>82.1</v>
      </c>
      <c r="M180" s="232">
        <v>297.57458000000003</v>
      </c>
      <c r="N180" s="1"/>
      <c r="O180" s="1"/>
    </row>
    <row r="181" spans="1:15" ht="12.75" customHeight="1">
      <c r="A181" s="215">
        <v>172</v>
      </c>
      <c r="B181" s="218" t="s">
        <v>192</v>
      </c>
      <c r="C181" s="232">
        <v>1001.4</v>
      </c>
      <c r="D181" s="233">
        <v>1000.65</v>
      </c>
      <c r="E181" s="233">
        <v>994.5</v>
      </c>
      <c r="F181" s="233">
        <v>987.6</v>
      </c>
      <c r="G181" s="233">
        <v>981.45</v>
      </c>
      <c r="H181" s="233">
        <v>1007.55</v>
      </c>
      <c r="I181" s="233">
        <v>1013.6999999999998</v>
      </c>
      <c r="J181" s="233">
        <v>1020.5999999999999</v>
      </c>
      <c r="K181" s="232">
        <v>1006.8</v>
      </c>
      <c r="L181" s="232">
        <v>993.75</v>
      </c>
      <c r="M181" s="232">
        <v>16.291620000000002</v>
      </c>
      <c r="N181" s="1"/>
      <c r="O181" s="1"/>
    </row>
    <row r="182" spans="1:15" ht="12.75" customHeight="1">
      <c r="A182" s="215">
        <v>173</v>
      </c>
      <c r="B182" s="218" t="s">
        <v>193</v>
      </c>
      <c r="C182" s="232">
        <v>486.65</v>
      </c>
      <c r="D182" s="233">
        <v>488.31666666666666</v>
      </c>
      <c r="E182" s="233">
        <v>483.38333333333333</v>
      </c>
      <c r="F182" s="233">
        <v>480.11666666666667</v>
      </c>
      <c r="G182" s="233">
        <v>475.18333333333334</v>
      </c>
      <c r="H182" s="233">
        <v>491.58333333333331</v>
      </c>
      <c r="I182" s="233">
        <v>496.51666666666659</v>
      </c>
      <c r="J182" s="233">
        <v>499.7833333333333</v>
      </c>
      <c r="K182" s="232">
        <v>493.25</v>
      </c>
      <c r="L182" s="232">
        <v>485.05</v>
      </c>
      <c r="M182" s="232">
        <v>4.5225499999999998</v>
      </c>
      <c r="N182" s="1"/>
      <c r="O182" s="1"/>
    </row>
    <row r="183" spans="1:15" ht="12.75" customHeight="1">
      <c r="A183" s="215">
        <v>174</v>
      </c>
      <c r="B183" s="218" t="s">
        <v>274</v>
      </c>
      <c r="C183" s="232">
        <v>585.54999999999995</v>
      </c>
      <c r="D183" s="233">
        <v>585.43333333333328</v>
      </c>
      <c r="E183" s="233">
        <v>578.86666666666656</v>
      </c>
      <c r="F183" s="233">
        <v>572.18333333333328</v>
      </c>
      <c r="G183" s="233">
        <v>565.61666666666656</v>
      </c>
      <c r="H183" s="233">
        <v>592.11666666666656</v>
      </c>
      <c r="I183" s="233">
        <v>598.68333333333339</v>
      </c>
      <c r="J183" s="233">
        <v>605.36666666666656</v>
      </c>
      <c r="K183" s="232">
        <v>592</v>
      </c>
      <c r="L183" s="232">
        <v>578.75</v>
      </c>
      <c r="M183" s="232">
        <v>5.9145300000000001</v>
      </c>
      <c r="N183" s="1"/>
      <c r="O183" s="1"/>
    </row>
    <row r="184" spans="1:15" ht="12.75" customHeight="1">
      <c r="A184" s="215">
        <v>175</v>
      </c>
      <c r="B184" s="218" t="s">
        <v>205</v>
      </c>
      <c r="C184" s="232">
        <v>1085.4000000000001</v>
      </c>
      <c r="D184" s="233">
        <v>1090.9666666666669</v>
      </c>
      <c r="E184" s="233">
        <v>1076.4833333333338</v>
      </c>
      <c r="F184" s="233">
        <v>1067.5666666666668</v>
      </c>
      <c r="G184" s="233">
        <v>1053.0833333333337</v>
      </c>
      <c r="H184" s="233">
        <v>1099.8833333333339</v>
      </c>
      <c r="I184" s="233">
        <v>1114.366666666667</v>
      </c>
      <c r="J184" s="233">
        <v>1123.283333333334</v>
      </c>
      <c r="K184" s="232">
        <v>1105.45</v>
      </c>
      <c r="L184" s="232">
        <v>1082.05</v>
      </c>
      <c r="M184" s="232">
        <v>10.358309999999999</v>
      </c>
      <c r="N184" s="1"/>
      <c r="O184" s="1"/>
    </row>
    <row r="185" spans="1:15" ht="12.75" customHeight="1">
      <c r="A185" s="215">
        <v>176</v>
      </c>
      <c r="B185" s="218" t="s">
        <v>194</v>
      </c>
      <c r="C185" s="232">
        <v>937.15</v>
      </c>
      <c r="D185" s="233">
        <v>938.31666666666661</v>
      </c>
      <c r="E185" s="233">
        <v>929.63333333333321</v>
      </c>
      <c r="F185" s="233">
        <v>922.11666666666656</v>
      </c>
      <c r="G185" s="233">
        <v>913.43333333333317</v>
      </c>
      <c r="H185" s="233">
        <v>945.83333333333326</v>
      </c>
      <c r="I185" s="233">
        <v>954.51666666666665</v>
      </c>
      <c r="J185" s="233">
        <v>962.0333333333333</v>
      </c>
      <c r="K185" s="232">
        <v>947</v>
      </c>
      <c r="L185" s="232">
        <v>930.8</v>
      </c>
      <c r="M185" s="232">
        <v>8.7488799999999998</v>
      </c>
      <c r="N185" s="1"/>
      <c r="O185" s="1"/>
    </row>
    <row r="186" spans="1:15" ht="12.75" customHeight="1">
      <c r="A186" s="215">
        <v>177</v>
      </c>
      <c r="B186" s="218" t="s">
        <v>490</v>
      </c>
      <c r="C186" s="232">
        <v>1274.45</v>
      </c>
      <c r="D186" s="233">
        <v>1274.5166666666667</v>
      </c>
      <c r="E186" s="233">
        <v>1264.0333333333333</v>
      </c>
      <c r="F186" s="233">
        <v>1253.6166666666666</v>
      </c>
      <c r="G186" s="233">
        <v>1243.1333333333332</v>
      </c>
      <c r="H186" s="233">
        <v>1284.9333333333334</v>
      </c>
      <c r="I186" s="233">
        <v>1295.4166666666665</v>
      </c>
      <c r="J186" s="233">
        <v>1305.8333333333335</v>
      </c>
      <c r="K186" s="232">
        <v>1285</v>
      </c>
      <c r="L186" s="232">
        <v>1264.0999999999999</v>
      </c>
      <c r="M186" s="232">
        <v>2.5058600000000002</v>
      </c>
      <c r="N186" s="1"/>
      <c r="O186" s="1"/>
    </row>
    <row r="187" spans="1:15" ht="12.75" customHeight="1">
      <c r="A187" s="215">
        <v>178</v>
      </c>
      <c r="B187" s="218" t="s">
        <v>199</v>
      </c>
      <c r="C187" s="232">
        <v>3256.7</v>
      </c>
      <c r="D187" s="233">
        <v>3267.2999999999997</v>
      </c>
      <c r="E187" s="233">
        <v>3235.5999999999995</v>
      </c>
      <c r="F187" s="233">
        <v>3214.4999999999995</v>
      </c>
      <c r="G187" s="233">
        <v>3182.7999999999993</v>
      </c>
      <c r="H187" s="233">
        <v>3288.3999999999996</v>
      </c>
      <c r="I187" s="233">
        <v>3320.0999999999995</v>
      </c>
      <c r="J187" s="233">
        <v>3341.2</v>
      </c>
      <c r="K187" s="232">
        <v>3299</v>
      </c>
      <c r="L187" s="232">
        <v>3246.2</v>
      </c>
      <c r="M187" s="232">
        <v>11.631309999999999</v>
      </c>
      <c r="N187" s="1"/>
      <c r="O187" s="1"/>
    </row>
    <row r="188" spans="1:15" ht="12.75" customHeight="1">
      <c r="A188" s="215">
        <v>179</v>
      </c>
      <c r="B188" s="218" t="s">
        <v>195</v>
      </c>
      <c r="C188" s="232">
        <v>766.95</v>
      </c>
      <c r="D188" s="233">
        <v>771.41666666666663</v>
      </c>
      <c r="E188" s="233">
        <v>760.5333333333333</v>
      </c>
      <c r="F188" s="233">
        <v>754.11666666666667</v>
      </c>
      <c r="G188" s="233">
        <v>743.23333333333335</v>
      </c>
      <c r="H188" s="233">
        <v>777.83333333333326</v>
      </c>
      <c r="I188" s="233">
        <v>788.7166666666667</v>
      </c>
      <c r="J188" s="233">
        <v>795.13333333333321</v>
      </c>
      <c r="K188" s="232">
        <v>782.3</v>
      </c>
      <c r="L188" s="232">
        <v>765</v>
      </c>
      <c r="M188" s="232">
        <v>7.1579600000000001</v>
      </c>
      <c r="N188" s="1"/>
      <c r="O188" s="1"/>
    </row>
    <row r="189" spans="1:15" ht="12.75" customHeight="1">
      <c r="A189" s="215">
        <v>180</v>
      </c>
      <c r="B189" s="218" t="s">
        <v>275</v>
      </c>
      <c r="C189" s="232">
        <v>6285.9</v>
      </c>
      <c r="D189" s="233">
        <v>6326.6333333333341</v>
      </c>
      <c r="E189" s="233">
        <v>6213.2666666666682</v>
      </c>
      <c r="F189" s="233">
        <v>6140.6333333333341</v>
      </c>
      <c r="G189" s="233">
        <v>6027.2666666666682</v>
      </c>
      <c r="H189" s="233">
        <v>6399.2666666666682</v>
      </c>
      <c r="I189" s="233">
        <v>6512.633333333335</v>
      </c>
      <c r="J189" s="233">
        <v>6585.2666666666682</v>
      </c>
      <c r="K189" s="232">
        <v>6440</v>
      </c>
      <c r="L189" s="232">
        <v>6254</v>
      </c>
      <c r="M189" s="232">
        <v>2.0630999999999999</v>
      </c>
      <c r="N189" s="1"/>
      <c r="O189" s="1"/>
    </row>
    <row r="190" spans="1:15" ht="12.75" customHeight="1">
      <c r="A190" s="215">
        <v>181</v>
      </c>
      <c r="B190" s="218" t="s">
        <v>196</v>
      </c>
      <c r="C190" s="232">
        <v>387.95</v>
      </c>
      <c r="D190" s="233">
        <v>389.05</v>
      </c>
      <c r="E190" s="233">
        <v>385.90000000000003</v>
      </c>
      <c r="F190" s="233">
        <v>383.85</v>
      </c>
      <c r="G190" s="233">
        <v>380.70000000000005</v>
      </c>
      <c r="H190" s="233">
        <v>391.1</v>
      </c>
      <c r="I190" s="233">
        <v>394.25</v>
      </c>
      <c r="J190" s="233">
        <v>396.3</v>
      </c>
      <c r="K190" s="232">
        <v>392.2</v>
      </c>
      <c r="L190" s="232">
        <v>387</v>
      </c>
      <c r="M190" s="232">
        <v>91.986729999999994</v>
      </c>
      <c r="N190" s="1"/>
      <c r="O190" s="1"/>
    </row>
    <row r="191" spans="1:15" ht="12.75" customHeight="1">
      <c r="A191" s="215">
        <v>182</v>
      </c>
      <c r="B191" s="218" t="s">
        <v>197</v>
      </c>
      <c r="C191" s="232">
        <v>207.7</v>
      </c>
      <c r="D191" s="233">
        <v>208.23333333333335</v>
      </c>
      <c r="E191" s="233">
        <v>206.4666666666667</v>
      </c>
      <c r="F191" s="233">
        <v>205.23333333333335</v>
      </c>
      <c r="G191" s="233">
        <v>203.4666666666667</v>
      </c>
      <c r="H191" s="233">
        <v>209.4666666666667</v>
      </c>
      <c r="I191" s="233">
        <v>211.23333333333335</v>
      </c>
      <c r="J191" s="233">
        <v>212.4666666666667</v>
      </c>
      <c r="K191" s="232">
        <v>210</v>
      </c>
      <c r="L191" s="232">
        <v>207</v>
      </c>
      <c r="M191" s="232">
        <v>73.728099999999998</v>
      </c>
      <c r="N191" s="1"/>
      <c r="O191" s="1"/>
    </row>
    <row r="192" spans="1:15" ht="12.75" customHeight="1">
      <c r="A192" s="215">
        <v>183</v>
      </c>
      <c r="B192" s="218" t="s">
        <v>198</v>
      </c>
      <c r="C192" s="232">
        <v>112.65</v>
      </c>
      <c r="D192" s="233">
        <v>113.16666666666667</v>
      </c>
      <c r="E192" s="233">
        <v>111.58333333333334</v>
      </c>
      <c r="F192" s="233">
        <v>110.51666666666667</v>
      </c>
      <c r="G192" s="233">
        <v>108.93333333333334</v>
      </c>
      <c r="H192" s="233">
        <v>114.23333333333335</v>
      </c>
      <c r="I192" s="233">
        <v>115.81666666666669</v>
      </c>
      <c r="J192" s="233">
        <v>116.88333333333335</v>
      </c>
      <c r="K192" s="232">
        <v>114.75</v>
      </c>
      <c r="L192" s="232">
        <v>112.1</v>
      </c>
      <c r="M192" s="232">
        <v>560.48485000000005</v>
      </c>
      <c r="N192" s="1"/>
      <c r="O192" s="1"/>
    </row>
    <row r="193" spans="1:15" ht="12.75" customHeight="1">
      <c r="A193" s="215">
        <v>184</v>
      </c>
      <c r="B193" s="218" t="s">
        <v>791</v>
      </c>
      <c r="C193" s="232">
        <v>92.75</v>
      </c>
      <c r="D193" s="233">
        <v>93.366666666666674</v>
      </c>
      <c r="E193" s="233">
        <v>91.883333333333354</v>
      </c>
      <c r="F193" s="233">
        <v>91.01666666666668</v>
      </c>
      <c r="G193" s="233">
        <v>89.53333333333336</v>
      </c>
      <c r="H193" s="233">
        <v>94.233333333333348</v>
      </c>
      <c r="I193" s="233">
        <v>95.716666666666669</v>
      </c>
      <c r="J193" s="233">
        <v>96.583333333333343</v>
      </c>
      <c r="K193" s="232">
        <v>94.85</v>
      </c>
      <c r="L193" s="232">
        <v>92.5</v>
      </c>
      <c r="M193" s="232">
        <v>12.45401</v>
      </c>
      <c r="N193" s="1"/>
      <c r="O193" s="1"/>
    </row>
    <row r="194" spans="1:15" ht="12.75" customHeight="1">
      <c r="A194" s="215">
        <v>185</v>
      </c>
      <c r="B194" s="218" t="s">
        <v>200</v>
      </c>
      <c r="C194" s="232">
        <v>1016.4</v>
      </c>
      <c r="D194" s="233">
        <v>1019.6833333333334</v>
      </c>
      <c r="E194" s="233">
        <v>1011.7166666666667</v>
      </c>
      <c r="F194" s="233">
        <v>1007.0333333333333</v>
      </c>
      <c r="G194" s="233">
        <v>999.06666666666661</v>
      </c>
      <c r="H194" s="233">
        <v>1024.3666666666668</v>
      </c>
      <c r="I194" s="233">
        <v>1032.3333333333335</v>
      </c>
      <c r="J194" s="233">
        <v>1037.0166666666669</v>
      </c>
      <c r="K194" s="232">
        <v>1027.6500000000001</v>
      </c>
      <c r="L194" s="232">
        <v>1015</v>
      </c>
      <c r="M194" s="232">
        <v>13.17151</v>
      </c>
      <c r="N194" s="1"/>
      <c r="O194" s="1"/>
    </row>
    <row r="195" spans="1:15" ht="12.75" customHeight="1">
      <c r="A195" s="215">
        <v>186</v>
      </c>
      <c r="B195" s="218" t="s">
        <v>181</v>
      </c>
      <c r="C195" s="232">
        <v>700.25</v>
      </c>
      <c r="D195" s="233">
        <v>699.38333333333333</v>
      </c>
      <c r="E195" s="233">
        <v>693.81666666666661</v>
      </c>
      <c r="F195" s="233">
        <v>687.38333333333333</v>
      </c>
      <c r="G195" s="233">
        <v>681.81666666666661</v>
      </c>
      <c r="H195" s="233">
        <v>705.81666666666661</v>
      </c>
      <c r="I195" s="233">
        <v>711.38333333333344</v>
      </c>
      <c r="J195" s="233">
        <v>717.81666666666661</v>
      </c>
      <c r="K195" s="232">
        <v>704.95</v>
      </c>
      <c r="L195" s="232">
        <v>692.95</v>
      </c>
      <c r="M195" s="232">
        <v>3.5462199999999999</v>
      </c>
      <c r="N195" s="1"/>
      <c r="O195" s="1"/>
    </row>
    <row r="196" spans="1:15" ht="12.75" customHeight="1">
      <c r="A196" s="215">
        <v>187</v>
      </c>
      <c r="B196" s="218" t="s">
        <v>201</v>
      </c>
      <c r="C196" s="232">
        <v>2597.5</v>
      </c>
      <c r="D196" s="233">
        <v>2586.85</v>
      </c>
      <c r="E196" s="233">
        <v>2563.6999999999998</v>
      </c>
      <c r="F196" s="233">
        <v>2529.9</v>
      </c>
      <c r="G196" s="233">
        <v>2506.75</v>
      </c>
      <c r="H196" s="233">
        <v>2620.6499999999996</v>
      </c>
      <c r="I196" s="233">
        <v>2643.8</v>
      </c>
      <c r="J196" s="233">
        <v>2677.5999999999995</v>
      </c>
      <c r="K196" s="232">
        <v>2610</v>
      </c>
      <c r="L196" s="232">
        <v>2553.0500000000002</v>
      </c>
      <c r="M196" s="232">
        <v>10.571820000000001</v>
      </c>
      <c r="N196" s="1"/>
      <c r="O196" s="1"/>
    </row>
    <row r="197" spans="1:15" ht="12.75" customHeight="1">
      <c r="A197" s="215">
        <v>188</v>
      </c>
      <c r="B197" s="218" t="s">
        <v>202</v>
      </c>
      <c r="C197" s="232">
        <v>1550.6</v>
      </c>
      <c r="D197" s="233">
        <v>1555.1166666666668</v>
      </c>
      <c r="E197" s="233">
        <v>1540.5333333333335</v>
      </c>
      <c r="F197" s="233">
        <v>1530.4666666666667</v>
      </c>
      <c r="G197" s="233">
        <v>1515.8833333333334</v>
      </c>
      <c r="H197" s="233">
        <v>1565.1833333333336</v>
      </c>
      <c r="I197" s="233">
        <v>1579.7666666666667</v>
      </c>
      <c r="J197" s="233">
        <v>1589.8333333333337</v>
      </c>
      <c r="K197" s="232">
        <v>1569.7</v>
      </c>
      <c r="L197" s="232">
        <v>1545.05</v>
      </c>
      <c r="M197" s="232">
        <v>3.2677999999999998</v>
      </c>
      <c r="N197" s="1"/>
      <c r="O197" s="1"/>
    </row>
    <row r="198" spans="1:15" ht="12.75" customHeight="1">
      <c r="A198" s="215">
        <v>189</v>
      </c>
      <c r="B198" s="218" t="s">
        <v>203</v>
      </c>
      <c r="C198" s="232">
        <v>492.35</v>
      </c>
      <c r="D198" s="233">
        <v>495.68333333333334</v>
      </c>
      <c r="E198" s="233">
        <v>487.66666666666669</v>
      </c>
      <c r="F198" s="233">
        <v>482.98333333333335</v>
      </c>
      <c r="G198" s="233">
        <v>474.9666666666667</v>
      </c>
      <c r="H198" s="233">
        <v>500.36666666666667</v>
      </c>
      <c r="I198" s="233">
        <v>508.38333333333333</v>
      </c>
      <c r="J198" s="233">
        <v>513.06666666666661</v>
      </c>
      <c r="K198" s="232">
        <v>503.7</v>
      </c>
      <c r="L198" s="232">
        <v>491</v>
      </c>
      <c r="M198" s="232">
        <v>2.4725199999999998</v>
      </c>
      <c r="N198" s="1"/>
      <c r="O198" s="1"/>
    </row>
    <row r="199" spans="1:15" ht="12.75" customHeight="1">
      <c r="A199" s="215">
        <v>190</v>
      </c>
      <c r="B199" s="218" t="s">
        <v>204</v>
      </c>
      <c r="C199" s="232">
        <v>1351.35</v>
      </c>
      <c r="D199" s="233">
        <v>1350.8666666666666</v>
      </c>
      <c r="E199" s="233">
        <v>1340.583333333333</v>
      </c>
      <c r="F199" s="233">
        <v>1329.8166666666664</v>
      </c>
      <c r="G199" s="233">
        <v>1319.5333333333328</v>
      </c>
      <c r="H199" s="233">
        <v>1361.6333333333332</v>
      </c>
      <c r="I199" s="233">
        <v>1371.9166666666665</v>
      </c>
      <c r="J199" s="233">
        <v>1382.6833333333334</v>
      </c>
      <c r="K199" s="232">
        <v>1361.15</v>
      </c>
      <c r="L199" s="232">
        <v>1340.1</v>
      </c>
      <c r="M199" s="232">
        <v>3.1089000000000002</v>
      </c>
      <c r="N199" s="1"/>
      <c r="O199" s="1"/>
    </row>
    <row r="200" spans="1:15" ht="12.75" customHeight="1">
      <c r="A200" s="215">
        <v>191</v>
      </c>
      <c r="B200" s="218" t="s">
        <v>497</v>
      </c>
      <c r="C200" s="232">
        <v>34.25</v>
      </c>
      <c r="D200" s="233">
        <v>34.333333333333336</v>
      </c>
      <c r="E200" s="233">
        <v>34.016666666666673</v>
      </c>
      <c r="F200" s="233">
        <v>33.783333333333339</v>
      </c>
      <c r="G200" s="233">
        <v>33.466666666666676</v>
      </c>
      <c r="H200" s="233">
        <v>34.56666666666667</v>
      </c>
      <c r="I200" s="233">
        <v>34.883333333333333</v>
      </c>
      <c r="J200" s="233">
        <v>35.116666666666667</v>
      </c>
      <c r="K200" s="232">
        <v>34.65</v>
      </c>
      <c r="L200" s="232">
        <v>34.1</v>
      </c>
      <c r="M200" s="232">
        <v>31.06344</v>
      </c>
      <c r="N200" s="1"/>
      <c r="O200" s="1"/>
    </row>
    <row r="201" spans="1:15" ht="12.75" customHeight="1">
      <c r="A201" s="215">
        <v>192</v>
      </c>
      <c r="B201" s="218" t="s">
        <v>499</v>
      </c>
      <c r="C201" s="232">
        <v>2775.55</v>
      </c>
      <c r="D201" s="233">
        <v>2774.0666666666671</v>
      </c>
      <c r="E201" s="233">
        <v>2739.483333333334</v>
      </c>
      <c r="F201" s="233">
        <v>2703.416666666667</v>
      </c>
      <c r="G201" s="233">
        <v>2668.8333333333339</v>
      </c>
      <c r="H201" s="233">
        <v>2810.1333333333341</v>
      </c>
      <c r="I201" s="233">
        <v>2844.7166666666672</v>
      </c>
      <c r="J201" s="233">
        <v>2880.7833333333342</v>
      </c>
      <c r="K201" s="232">
        <v>2808.65</v>
      </c>
      <c r="L201" s="232">
        <v>2738</v>
      </c>
      <c r="M201" s="232">
        <v>1.57856</v>
      </c>
      <c r="N201" s="1"/>
      <c r="O201" s="1"/>
    </row>
    <row r="202" spans="1:15" ht="12.75" customHeight="1">
      <c r="A202" s="215">
        <v>193</v>
      </c>
      <c r="B202" s="218" t="s">
        <v>208</v>
      </c>
      <c r="C202" s="232">
        <v>716.15</v>
      </c>
      <c r="D202" s="233">
        <v>720.51666666666677</v>
      </c>
      <c r="E202" s="233">
        <v>709.03333333333353</v>
      </c>
      <c r="F202" s="233">
        <v>701.91666666666674</v>
      </c>
      <c r="G202" s="233">
        <v>690.43333333333351</v>
      </c>
      <c r="H202" s="233">
        <v>727.63333333333355</v>
      </c>
      <c r="I202" s="233">
        <v>739.1166666666669</v>
      </c>
      <c r="J202" s="233">
        <v>746.23333333333358</v>
      </c>
      <c r="K202" s="232">
        <v>732</v>
      </c>
      <c r="L202" s="232">
        <v>713.4</v>
      </c>
      <c r="M202" s="232">
        <v>13.875679999999999</v>
      </c>
      <c r="N202" s="1"/>
      <c r="O202" s="1"/>
    </row>
    <row r="203" spans="1:15" ht="12.75" customHeight="1">
      <c r="A203" s="215">
        <v>194</v>
      </c>
      <c r="B203" s="218" t="s">
        <v>207</v>
      </c>
      <c r="C203" s="232">
        <v>6959.05</v>
      </c>
      <c r="D203" s="233">
        <v>6987.45</v>
      </c>
      <c r="E203" s="233">
        <v>6921.8499999999995</v>
      </c>
      <c r="F203" s="233">
        <v>6884.65</v>
      </c>
      <c r="G203" s="233">
        <v>6819.0499999999993</v>
      </c>
      <c r="H203" s="233">
        <v>7024.65</v>
      </c>
      <c r="I203" s="233">
        <v>7090.25</v>
      </c>
      <c r="J203" s="233">
        <v>7127.45</v>
      </c>
      <c r="K203" s="232">
        <v>7053.05</v>
      </c>
      <c r="L203" s="232">
        <v>6950.25</v>
      </c>
      <c r="M203" s="232">
        <v>2.3231700000000002</v>
      </c>
      <c r="N203" s="1"/>
      <c r="O203" s="1"/>
    </row>
    <row r="204" spans="1:15" ht="12.75" customHeight="1">
      <c r="A204" s="215">
        <v>195</v>
      </c>
      <c r="B204" s="218" t="s">
        <v>276</v>
      </c>
      <c r="C204" s="232">
        <v>80.400000000000006</v>
      </c>
      <c r="D204" s="233">
        <v>80.466666666666669</v>
      </c>
      <c r="E204" s="233">
        <v>79.433333333333337</v>
      </c>
      <c r="F204" s="233">
        <v>78.466666666666669</v>
      </c>
      <c r="G204" s="233">
        <v>77.433333333333337</v>
      </c>
      <c r="H204" s="233">
        <v>81.433333333333337</v>
      </c>
      <c r="I204" s="233">
        <v>82.466666666666669</v>
      </c>
      <c r="J204" s="233">
        <v>83.433333333333337</v>
      </c>
      <c r="K204" s="232">
        <v>81.5</v>
      </c>
      <c r="L204" s="232">
        <v>79.5</v>
      </c>
      <c r="M204" s="232">
        <v>353.35762</v>
      </c>
      <c r="N204" s="1"/>
      <c r="O204" s="1"/>
    </row>
    <row r="205" spans="1:15" ht="12.75" customHeight="1">
      <c r="A205" s="215">
        <v>196</v>
      </c>
      <c r="B205" s="218" t="s">
        <v>206</v>
      </c>
      <c r="C205" s="232">
        <v>1699.8</v>
      </c>
      <c r="D205" s="233">
        <v>1703.8</v>
      </c>
      <c r="E205" s="233">
        <v>1688.8</v>
      </c>
      <c r="F205" s="233">
        <v>1677.8</v>
      </c>
      <c r="G205" s="233">
        <v>1662.8</v>
      </c>
      <c r="H205" s="233">
        <v>1714.8</v>
      </c>
      <c r="I205" s="233">
        <v>1729.8</v>
      </c>
      <c r="J205" s="233">
        <v>1740.8</v>
      </c>
      <c r="K205" s="232">
        <v>1718.8</v>
      </c>
      <c r="L205" s="232">
        <v>1692.8</v>
      </c>
      <c r="M205" s="232">
        <v>1.43971</v>
      </c>
      <c r="N205" s="1"/>
      <c r="O205" s="1"/>
    </row>
    <row r="206" spans="1:15" ht="12.75" customHeight="1">
      <c r="A206" s="215">
        <v>197</v>
      </c>
      <c r="B206" s="218" t="s">
        <v>154</v>
      </c>
      <c r="C206" s="232">
        <v>877.55</v>
      </c>
      <c r="D206" s="233">
        <v>881.58333333333337</v>
      </c>
      <c r="E206" s="233">
        <v>871.16666666666674</v>
      </c>
      <c r="F206" s="233">
        <v>864.78333333333342</v>
      </c>
      <c r="G206" s="233">
        <v>854.36666666666679</v>
      </c>
      <c r="H206" s="233">
        <v>887.9666666666667</v>
      </c>
      <c r="I206" s="233">
        <v>898.38333333333344</v>
      </c>
      <c r="J206" s="233">
        <v>904.76666666666665</v>
      </c>
      <c r="K206" s="232">
        <v>892</v>
      </c>
      <c r="L206" s="232">
        <v>875.2</v>
      </c>
      <c r="M206" s="232">
        <v>10.336080000000001</v>
      </c>
      <c r="N206" s="1"/>
      <c r="O206" s="1"/>
    </row>
    <row r="207" spans="1:15" ht="12.75" customHeight="1">
      <c r="A207" s="215">
        <v>198</v>
      </c>
      <c r="B207" s="218" t="s">
        <v>278</v>
      </c>
      <c r="C207" s="232">
        <v>1322.55</v>
      </c>
      <c r="D207" s="233">
        <v>1339.2666666666667</v>
      </c>
      <c r="E207" s="233">
        <v>1298.3833333333332</v>
      </c>
      <c r="F207" s="233">
        <v>1274.2166666666665</v>
      </c>
      <c r="G207" s="233">
        <v>1233.333333333333</v>
      </c>
      <c r="H207" s="233">
        <v>1363.4333333333334</v>
      </c>
      <c r="I207" s="233">
        <v>1404.3166666666671</v>
      </c>
      <c r="J207" s="233">
        <v>1428.4833333333336</v>
      </c>
      <c r="K207" s="232">
        <v>1380.15</v>
      </c>
      <c r="L207" s="232">
        <v>1315.1</v>
      </c>
      <c r="M207" s="232">
        <v>9.5079399999999996</v>
      </c>
      <c r="N207" s="1"/>
      <c r="O207" s="1"/>
    </row>
    <row r="208" spans="1:15" ht="12.75" customHeight="1">
      <c r="A208" s="215">
        <v>199</v>
      </c>
      <c r="B208" s="218" t="s">
        <v>209</v>
      </c>
      <c r="C208" s="232">
        <v>308.39999999999998</v>
      </c>
      <c r="D208" s="233">
        <v>309.88333333333333</v>
      </c>
      <c r="E208" s="233">
        <v>305.91666666666663</v>
      </c>
      <c r="F208" s="233">
        <v>303.43333333333328</v>
      </c>
      <c r="G208" s="233">
        <v>299.46666666666658</v>
      </c>
      <c r="H208" s="233">
        <v>312.36666666666667</v>
      </c>
      <c r="I208" s="233">
        <v>316.33333333333337</v>
      </c>
      <c r="J208" s="233">
        <v>318.81666666666672</v>
      </c>
      <c r="K208" s="232">
        <v>313.85000000000002</v>
      </c>
      <c r="L208" s="232">
        <v>307.39999999999998</v>
      </c>
      <c r="M208" s="232">
        <v>63.181600000000003</v>
      </c>
      <c r="N208" s="1"/>
      <c r="O208" s="1"/>
    </row>
    <row r="209" spans="1:15" ht="12.75" customHeight="1">
      <c r="A209" s="215">
        <v>200</v>
      </c>
      <c r="B209" s="218" t="s">
        <v>127</v>
      </c>
      <c r="C209" s="232">
        <v>7.9</v>
      </c>
      <c r="D209" s="233">
        <v>7.9333333333333336</v>
      </c>
      <c r="E209" s="233">
        <v>7.8166666666666664</v>
      </c>
      <c r="F209" s="233">
        <v>7.7333333333333325</v>
      </c>
      <c r="G209" s="233">
        <v>7.6166666666666654</v>
      </c>
      <c r="H209" s="233">
        <v>8.0166666666666675</v>
      </c>
      <c r="I209" s="233">
        <v>8.1333333333333346</v>
      </c>
      <c r="J209" s="233">
        <v>8.2166666666666686</v>
      </c>
      <c r="K209" s="232">
        <v>8.0500000000000007</v>
      </c>
      <c r="L209" s="232">
        <v>7.85</v>
      </c>
      <c r="M209" s="232">
        <v>1523.2265600000001</v>
      </c>
      <c r="N209" s="1"/>
      <c r="O209" s="1"/>
    </row>
    <row r="210" spans="1:15" ht="12.75" customHeight="1">
      <c r="A210" s="215">
        <v>201</v>
      </c>
      <c r="B210" s="218" t="s">
        <v>210</v>
      </c>
      <c r="C210" s="232">
        <v>799.85</v>
      </c>
      <c r="D210" s="233">
        <v>802.9</v>
      </c>
      <c r="E210" s="233">
        <v>793.94999999999993</v>
      </c>
      <c r="F210" s="233">
        <v>788.05</v>
      </c>
      <c r="G210" s="233">
        <v>779.09999999999991</v>
      </c>
      <c r="H210" s="233">
        <v>808.8</v>
      </c>
      <c r="I210" s="233">
        <v>817.75</v>
      </c>
      <c r="J210" s="233">
        <v>823.65</v>
      </c>
      <c r="K210" s="232">
        <v>811.85</v>
      </c>
      <c r="L210" s="232">
        <v>797</v>
      </c>
      <c r="M210" s="232">
        <v>8.1304499999999997</v>
      </c>
      <c r="N210" s="1"/>
      <c r="O210" s="1"/>
    </row>
    <row r="211" spans="1:15" ht="12.75" customHeight="1">
      <c r="A211" s="215">
        <v>202</v>
      </c>
      <c r="B211" s="218" t="s">
        <v>279</v>
      </c>
      <c r="C211" s="232">
        <v>1497.1</v>
      </c>
      <c r="D211" s="233">
        <v>1494.3666666666668</v>
      </c>
      <c r="E211" s="233">
        <v>1483.7333333333336</v>
      </c>
      <c r="F211" s="233">
        <v>1470.3666666666668</v>
      </c>
      <c r="G211" s="233">
        <v>1459.7333333333336</v>
      </c>
      <c r="H211" s="233">
        <v>1507.7333333333336</v>
      </c>
      <c r="I211" s="233">
        <v>1518.3666666666668</v>
      </c>
      <c r="J211" s="233">
        <v>1531.7333333333336</v>
      </c>
      <c r="K211" s="232">
        <v>1505</v>
      </c>
      <c r="L211" s="232">
        <v>1481</v>
      </c>
      <c r="M211" s="232">
        <v>0.40886</v>
      </c>
      <c r="N211" s="1"/>
      <c r="O211" s="1"/>
    </row>
    <row r="212" spans="1:15" ht="12.75" customHeight="1">
      <c r="A212" s="215">
        <v>203</v>
      </c>
      <c r="B212" s="218" t="s">
        <v>211</v>
      </c>
      <c r="C212" s="232">
        <v>392.75</v>
      </c>
      <c r="D212" s="233">
        <v>393.5333333333333</v>
      </c>
      <c r="E212" s="233">
        <v>390.76666666666659</v>
      </c>
      <c r="F212" s="233">
        <v>388.7833333333333</v>
      </c>
      <c r="G212" s="233">
        <v>386.01666666666659</v>
      </c>
      <c r="H212" s="233">
        <v>395.51666666666659</v>
      </c>
      <c r="I212" s="233">
        <v>398.28333333333325</v>
      </c>
      <c r="J212" s="233">
        <v>400.26666666666659</v>
      </c>
      <c r="K212" s="232">
        <v>396.3</v>
      </c>
      <c r="L212" s="232">
        <v>391.55</v>
      </c>
      <c r="M212" s="232">
        <v>41.282780000000002</v>
      </c>
      <c r="N212" s="1"/>
      <c r="O212" s="1"/>
    </row>
    <row r="213" spans="1:15" ht="12.75" customHeight="1">
      <c r="A213" s="215">
        <v>204</v>
      </c>
      <c r="B213" s="218" t="s">
        <v>280</v>
      </c>
      <c r="C213" s="232">
        <v>20.6</v>
      </c>
      <c r="D213" s="233">
        <v>20.583333333333332</v>
      </c>
      <c r="E213" s="233">
        <v>20.316666666666663</v>
      </c>
      <c r="F213" s="233">
        <v>20.033333333333331</v>
      </c>
      <c r="G213" s="233">
        <v>19.766666666666662</v>
      </c>
      <c r="H213" s="233">
        <v>20.866666666666664</v>
      </c>
      <c r="I213" s="233">
        <v>21.133333333333336</v>
      </c>
      <c r="J213" s="233">
        <v>21.416666666666664</v>
      </c>
      <c r="K213" s="232">
        <v>20.85</v>
      </c>
      <c r="L213" s="232">
        <v>20.3</v>
      </c>
      <c r="M213" s="232">
        <v>2905.92965</v>
      </c>
      <c r="N213" s="1"/>
      <c r="O213" s="1"/>
    </row>
    <row r="214" spans="1:15" ht="12.75" customHeight="1">
      <c r="A214" s="215">
        <v>205</v>
      </c>
      <c r="B214" s="218" t="s">
        <v>212</v>
      </c>
      <c r="C214" s="232">
        <v>240.05</v>
      </c>
      <c r="D214" s="233">
        <v>240.53333333333333</v>
      </c>
      <c r="E214" s="233">
        <v>238.36666666666667</v>
      </c>
      <c r="F214" s="233">
        <v>236.68333333333334</v>
      </c>
      <c r="G214" s="233">
        <v>234.51666666666668</v>
      </c>
      <c r="H214" s="233">
        <v>242.21666666666667</v>
      </c>
      <c r="I214" s="233">
        <v>244.38333333333335</v>
      </c>
      <c r="J214" s="233">
        <v>246.06666666666666</v>
      </c>
      <c r="K214" s="232">
        <v>242.7</v>
      </c>
      <c r="L214" s="232">
        <v>238.85</v>
      </c>
      <c r="M214" s="232">
        <v>41.213979999999999</v>
      </c>
      <c r="N214" s="1"/>
      <c r="O214" s="1"/>
    </row>
    <row r="215" spans="1:15" ht="12.75" customHeight="1">
      <c r="A215" s="215">
        <v>206</v>
      </c>
      <c r="B215" s="218" t="s">
        <v>813</v>
      </c>
      <c r="C215" s="232">
        <v>59.3</v>
      </c>
      <c r="D215" s="233">
        <v>59.916666666666664</v>
      </c>
      <c r="E215" s="233">
        <v>58.383333333333326</v>
      </c>
      <c r="F215" s="233">
        <v>57.466666666666661</v>
      </c>
      <c r="G215" s="233">
        <v>55.933333333333323</v>
      </c>
      <c r="H215" s="233">
        <v>60.833333333333329</v>
      </c>
      <c r="I215" s="233">
        <v>62.366666666666674</v>
      </c>
      <c r="J215" s="233">
        <v>63.283333333333331</v>
      </c>
      <c r="K215" s="232">
        <v>61.45</v>
      </c>
      <c r="L215" s="232">
        <v>59</v>
      </c>
      <c r="M215" s="232">
        <v>332.51260000000002</v>
      </c>
      <c r="N215" s="1"/>
      <c r="O215" s="1"/>
    </row>
    <row r="216" spans="1:15" ht="12.75" customHeight="1">
      <c r="A216" s="215">
        <v>207</v>
      </c>
      <c r="B216" s="218" t="s">
        <v>804</v>
      </c>
      <c r="C216" s="232">
        <v>419.95</v>
      </c>
      <c r="D216" s="233">
        <v>418.45</v>
      </c>
      <c r="E216" s="233">
        <v>415.04999999999995</v>
      </c>
      <c r="F216" s="233">
        <v>410.15</v>
      </c>
      <c r="G216" s="233">
        <v>406.74999999999994</v>
      </c>
      <c r="H216" s="233">
        <v>423.34999999999997</v>
      </c>
      <c r="I216" s="233">
        <v>426.74999999999994</v>
      </c>
      <c r="J216" s="233">
        <v>431.65</v>
      </c>
      <c r="K216" s="232">
        <v>421.85</v>
      </c>
      <c r="L216" s="232">
        <v>413.55</v>
      </c>
      <c r="M216" s="232">
        <v>12.22303</v>
      </c>
      <c r="N216" s="1"/>
      <c r="O216" s="1"/>
    </row>
    <row r="217" spans="1:15" ht="12.75" customHeight="1">
      <c r="A217" s="274"/>
      <c r="B217" s="275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22" sqref="G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1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44928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37" t="s">
        <v>286</v>
      </c>
      <c r="C11" s="232">
        <v>21943.1</v>
      </c>
      <c r="D11" s="233">
        <v>22010.683333333334</v>
      </c>
      <c r="E11" s="233">
        <v>21832.416666666668</v>
      </c>
      <c r="F11" s="233">
        <v>21721.733333333334</v>
      </c>
      <c r="G11" s="233">
        <v>21543.466666666667</v>
      </c>
      <c r="H11" s="233">
        <v>22121.366666666669</v>
      </c>
      <c r="I11" s="233">
        <v>22299.633333333331</v>
      </c>
      <c r="J11" s="233">
        <v>22410.316666666669</v>
      </c>
      <c r="K11" s="232">
        <v>22188.95</v>
      </c>
      <c r="L11" s="232">
        <v>21900</v>
      </c>
      <c r="M11" s="232">
        <v>7.6E-3</v>
      </c>
      <c r="N11" s="1"/>
      <c r="O11" s="1"/>
    </row>
    <row r="12" spans="1:15" ht="12" customHeight="1">
      <c r="A12" s="30">
        <v>2</v>
      </c>
      <c r="B12" s="218" t="s">
        <v>287</v>
      </c>
      <c r="C12" s="232">
        <v>2683</v>
      </c>
      <c r="D12" s="233">
        <v>2695.9166666666665</v>
      </c>
      <c r="E12" s="233">
        <v>2663.8833333333332</v>
      </c>
      <c r="F12" s="233">
        <v>2644.7666666666669</v>
      </c>
      <c r="G12" s="233">
        <v>2612.7333333333336</v>
      </c>
      <c r="H12" s="233">
        <v>2715.0333333333328</v>
      </c>
      <c r="I12" s="233">
        <v>2747.0666666666666</v>
      </c>
      <c r="J12" s="233">
        <v>2766.1833333333325</v>
      </c>
      <c r="K12" s="232">
        <v>2727.95</v>
      </c>
      <c r="L12" s="232">
        <v>2676.8</v>
      </c>
      <c r="M12" s="232">
        <v>1.5561499999999999</v>
      </c>
      <c r="N12" s="1"/>
      <c r="O12" s="1"/>
    </row>
    <row r="13" spans="1:15" ht="12" customHeight="1">
      <c r="A13" s="30">
        <v>3</v>
      </c>
      <c r="B13" s="218" t="s">
        <v>43</v>
      </c>
      <c r="C13" s="232">
        <v>2441.6</v>
      </c>
      <c r="D13" s="233">
        <v>2449.9333333333334</v>
      </c>
      <c r="E13" s="233">
        <v>2425.8666666666668</v>
      </c>
      <c r="F13" s="233">
        <v>2410.1333333333332</v>
      </c>
      <c r="G13" s="233">
        <v>2386.0666666666666</v>
      </c>
      <c r="H13" s="233">
        <v>2465.666666666667</v>
      </c>
      <c r="I13" s="233">
        <v>2489.7333333333336</v>
      </c>
      <c r="J13" s="233">
        <v>2505.4666666666672</v>
      </c>
      <c r="K13" s="232">
        <v>2474</v>
      </c>
      <c r="L13" s="232">
        <v>2434.1999999999998</v>
      </c>
      <c r="M13" s="232">
        <v>1.4563299999999999</v>
      </c>
      <c r="N13" s="1"/>
      <c r="O13" s="1"/>
    </row>
    <row r="14" spans="1:15" ht="12" customHeight="1">
      <c r="A14" s="30">
        <v>4</v>
      </c>
      <c r="B14" s="218" t="s">
        <v>289</v>
      </c>
      <c r="C14" s="232">
        <v>2564.9499999999998</v>
      </c>
      <c r="D14" s="233">
        <v>2573.7833333333333</v>
      </c>
      <c r="E14" s="233">
        <v>2521.1666666666665</v>
      </c>
      <c r="F14" s="233">
        <v>2477.3833333333332</v>
      </c>
      <c r="G14" s="233">
        <v>2424.7666666666664</v>
      </c>
      <c r="H14" s="233">
        <v>2617.5666666666666</v>
      </c>
      <c r="I14" s="233">
        <v>2670.1833333333334</v>
      </c>
      <c r="J14" s="233">
        <v>2713.9666666666667</v>
      </c>
      <c r="K14" s="232">
        <v>2626.4</v>
      </c>
      <c r="L14" s="232">
        <v>2530</v>
      </c>
      <c r="M14" s="232">
        <v>0.32195000000000001</v>
      </c>
      <c r="N14" s="1"/>
      <c r="O14" s="1"/>
    </row>
    <row r="15" spans="1:15" ht="12" customHeight="1">
      <c r="A15" s="30">
        <v>5</v>
      </c>
      <c r="B15" s="218" t="s">
        <v>290</v>
      </c>
      <c r="C15" s="232">
        <v>1092</v>
      </c>
      <c r="D15" s="233">
        <v>1106.7</v>
      </c>
      <c r="E15" s="233">
        <v>1071.4000000000001</v>
      </c>
      <c r="F15" s="233">
        <v>1050.8</v>
      </c>
      <c r="G15" s="233">
        <v>1015.5</v>
      </c>
      <c r="H15" s="233">
        <v>1127.3000000000002</v>
      </c>
      <c r="I15" s="233">
        <v>1162.5999999999999</v>
      </c>
      <c r="J15" s="233">
        <v>1183.2000000000003</v>
      </c>
      <c r="K15" s="232">
        <v>1142</v>
      </c>
      <c r="L15" s="232">
        <v>1086.0999999999999</v>
      </c>
      <c r="M15" s="232">
        <v>2.5855000000000001</v>
      </c>
      <c r="N15" s="1"/>
      <c r="O15" s="1"/>
    </row>
    <row r="16" spans="1:15" ht="12" customHeight="1">
      <c r="A16" s="30">
        <v>6</v>
      </c>
      <c r="B16" s="218" t="s">
        <v>59</v>
      </c>
      <c r="C16" s="232">
        <v>654.45000000000005</v>
      </c>
      <c r="D16" s="233">
        <v>658.51666666666677</v>
      </c>
      <c r="E16" s="233">
        <v>645.03333333333353</v>
      </c>
      <c r="F16" s="233">
        <v>635.61666666666679</v>
      </c>
      <c r="G16" s="233">
        <v>622.13333333333355</v>
      </c>
      <c r="H16" s="233">
        <v>667.93333333333351</v>
      </c>
      <c r="I16" s="233">
        <v>681.41666666666686</v>
      </c>
      <c r="J16" s="233">
        <v>690.83333333333348</v>
      </c>
      <c r="K16" s="232">
        <v>672</v>
      </c>
      <c r="L16" s="232">
        <v>649.1</v>
      </c>
      <c r="M16" s="232">
        <v>10.109120000000001</v>
      </c>
      <c r="N16" s="1"/>
      <c r="O16" s="1"/>
    </row>
    <row r="17" spans="1:15" ht="12" customHeight="1">
      <c r="A17" s="30">
        <v>7</v>
      </c>
      <c r="B17" s="218" t="s">
        <v>291</v>
      </c>
      <c r="C17" s="232">
        <v>460.1</v>
      </c>
      <c r="D17" s="233">
        <v>457.25</v>
      </c>
      <c r="E17" s="233">
        <v>453.5</v>
      </c>
      <c r="F17" s="233">
        <v>446.9</v>
      </c>
      <c r="G17" s="233">
        <v>443.15</v>
      </c>
      <c r="H17" s="233">
        <v>463.85</v>
      </c>
      <c r="I17" s="233">
        <v>467.6</v>
      </c>
      <c r="J17" s="233">
        <v>474.20000000000005</v>
      </c>
      <c r="K17" s="232">
        <v>461</v>
      </c>
      <c r="L17" s="232">
        <v>450.65</v>
      </c>
      <c r="M17" s="232">
        <v>0.86326999999999998</v>
      </c>
      <c r="N17" s="1"/>
      <c r="O17" s="1"/>
    </row>
    <row r="18" spans="1:15" ht="12" customHeight="1">
      <c r="A18" s="30">
        <v>8</v>
      </c>
      <c r="B18" s="218" t="s">
        <v>292</v>
      </c>
      <c r="C18" s="232">
        <v>1845.85</v>
      </c>
      <c r="D18" s="233">
        <v>1857.95</v>
      </c>
      <c r="E18" s="233">
        <v>1825.9</v>
      </c>
      <c r="F18" s="233">
        <v>1805.95</v>
      </c>
      <c r="G18" s="233">
        <v>1773.9</v>
      </c>
      <c r="H18" s="233">
        <v>1877.9</v>
      </c>
      <c r="I18" s="233">
        <v>1909.9499999999998</v>
      </c>
      <c r="J18" s="233">
        <v>1929.9</v>
      </c>
      <c r="K18" s="232">
        <v>1890</v>
      </c>
      <c r="L18" s="232">
        <v>1838</v>
      </c>
      <c r="M18" s="232">
        <v>0.79500999999999999</v>
      </c>
      <c r="N18" s="1"/>
      <c r="O18" s="1"/>
    </row>
    <row r="19" spans="1:15" ht="12" customHeight="1">
      <c r="A19" s="30">
        <v>9</v>
      </c>
      <c r="B19" s="218" t="s">
        <v>236</v>
      </c>
      <c r="C19" s="232">
        <v>21367.200000000001</v>
      </c>
      <c r="D19" s="233">
        <v>21483.316666666666</v>
      </c>
      <c r="E19" s="233">
        <v>21116.633333333331</v>
      </c>
      <c r="F19" s="233">
        <v>20866.066666666666</v>
      </c>
      <c r="G19" s="233">
        <v>20499.383333333331</v>
      </c>
      <c r="H19" s="233">
        <v>21733.883333333331</v>
      </c>
      <c r="I19" s="233">
        <v>22100.566666666666</v>
      </c>
      <c r="J19" s="233">
        <v>22351.133333333331</v>
      </c>
      <c r="K19" s="232">
        <v>21850</v>
      </c>
      <c r="L19" s="232">
        <v>21232.75</v>
      </c>
      <c r="M19" s="232">
        <v>0.14421999999999999</v>
      </c>
      <c r="N19" s="1"/>
      <c r="O19" s="1"/>
    </row>
    <row r="20" spans="1:15" ht="12" customHeight="1">
      <c r="A20" s="30">
        <v>10</v>
      </c>
      <c r="B20" s="218" t="s">
        <v>45</v>
      </c>
      <c r="C20" s="232">
        <v>3858.35</v>
      </c>
      <c r="D20" s="233">
        <v>3859.4666666666672</v>
      </c>
      <c r="E20" s="233">
        <v>3820.9333333333343</v>
      </c>
      <c r="F20" s="233">
        <v>3783.5166666666673</v>
      </c>
      <c r="G20" s="233">
        <v>3744.9833333333345</v>
      </c>
      <c r="H20" s="233">
        <v>3896.8833333333341</v>
      </c>
      <c r="I20" s="233">
        <v>3935.416666666667</v>
      </c>
      <c r="J20" s="233">
        <v>3972.8333333333339</v>
      </c>
      <c r="K20" s="232">
        <v>3898</v>
      </c>
      <c r="L20" s="232">
        <v>3822.05</v>
      </c>
      <c r="M20" s="232">
        <v>15.287470000000001</v>
      </c>
      <c r="N20" s="1"/>
      <c r="O20" s="1"/>
    </row>
    <row r="21" spans="1:15" ht="12" customHeight="1">
      <c r="A21" s="30">
        <v>11</v>
      </c>
      <c r="B21" s="218" t="s">
        <v>237</v>
      </c>
      <c r="C21" s="232">
        <v>1931.8</v>
      </c>
      <c r="D21" s="233">
        <v>1945.9333333333334</v>
      </c>
      <c r="E21" s="233">
        <v>1895.8666666666668</v>
      </c>
      <c r="F21" s="233">
        <v>1859.9333333333334</v>
      </c>
      <c r="G21" s="233">
        <v>1809.8666666666668</v>
      </c>
      <c r="H21" s="233">
        <v>1981.8666666666668</v>
      </c>
      <c r="I21" s="233">
        <v>2031.9333333333334</v>
      </c>
      <c r="J21" s="233">
        <v>2067.8666666666668</v>
      </c>
      <c r="K21" s="232">
        <v>1996</v>
      </c>
      <c r="L21" s="232">
        <v>1910</v>
      </c>
      <c r="M21" s="232">
        <v>15.55688</v>
      </c>
      <c r="N21" s="1"/>
      <c r="O21" s="1"/>
    </row>
    <row r="22" spans="1:15" ht="12" customHeight="1">
      <c r="A22" s="30">
        <v>12</v>
      </c>
      <c r="B22" s="218" t="s">
        <v>46</v>
      </c>
      <c r="C22" s="232">
        <v>818.1</v>
      </c>
      <c r="D22" s="233">
        <v>820.15</v>
      </c>
      <c r="E22" s="233">
        <v>813.55</v>
      </c>
      <c r="F22" s="233">
        <v>809</v>
      </c>
      <c r="G22" s="233">
        <v>802.4</v>
      </c>
      <c r="H22" s="233">
        <v>824.69999999999993</v>
      </c>
      <c r="I22" s="233">
        <v>831.30000000000007</v>
      </c>
      <c r="J22" s="233">
        <v>835.84999999999991</v>
      </c>
      <c r="K22" s="232">
        <v>826.75</v>
      </c>
      <c r="L22" s="232">
        <v>815.6</v>
      </c>
      <c r="M22" s="232">
        <v>32.529559999999996</v>
      </c>
      <c r="N22" s="1"/>
      <c r="O22" s="1"/>
    </row>
    <row r="23" spans="1:15" ht="12.75" customHeight="1">
      <c r="A23" s="30">
        <v>13</v>
      </c>
      <c r="B23" s="218" t="s">
        <v>238</v>
      </c>
      <c r="C23" s="232">
        <v>3692.85</v>
      </c>
      <c r="D23" s="233">
        <v>3742.2166666666667</v>
      </c>
      <c r="E23" s="233">
        <v>3596.6333333333332</v>
      </c>
      <c r="F23" s="233">
        <v>3500.4166666666665</v>
      </c>
      <c r="G23" s="233">
        <v>3354.833333333333</v>
      </c>
      <c r="H23" s="233">
        <v>3838.4333333333334</v>
      </c>
      <c r="I23" s="233">
        <v>3984.0166666666664</v>
      </c>
      <c r="J23" s="233">
        <v>4080.2333333333336</v>
      </c>
      <c r="K23" s="232">
        <v>3887.8</v>
      </c>
      <c r="L23" s="232">
        <v>3646</v>
      </c>
      <c r="M23" s="232">
        <v>6.8626500000000004</v>
      </c>
      <c r="N23" s="1"/>
      <c r="O23" s="1"/>
    </row>
    <row r="24" spans="1:15" ht="12.75" customHeight="1">
      <c r="A24" s="30">
        <v>14</v>
      </c>
      <c r="B24" s="218" t="s">
        <v>239</v>
      </c>
      <c r="C24" s="232">
        <v>2589.25</v>
      </c>
      <c r="D24" s="233">
        <v>2635.2833333333333</v>
      </c>
      <c r="E24" s="233">
        <v>2508.9666666666667</v>
      </c>
      <c r="F24" s="233">
        <v>2428.6833333333334</v>
      </c>
      <c r="G24" s="233">
        <v>2302.3666666666668</v>
      </c>
      <c r="H24" s="233">
        <v>2715.5666666666666</v>
      </c>
      <c r="I24" s="233">
        <v>2841.8833333333332</v>
      </c>
      <c r="J24" s="233">
        <v>2922.1666666666665</v>
      </c>
      <c r="K24" s="232">
        <v>2761.6</v>
      </c>
      <c r="L24" s="232">
        <v>2555</v>
      </c>
      <c r="M24" s="232">
        <v>11.426500000000001</v>
      </c>
      <c r="N24" s="1"/>
      <c r="O24" s="1"/>
    </row>
    <row r="25" spans="1:15" ht="12.75" customHeight="1">
      <c r="A25" s="30">
        <v>15</v>
      </c>
      <c r="B25" s="218" t="s">
        <v>853</v>
      </c>
      <c r="C25" s="232">
        <v>617.65</v>
      </c>
      <c r="D25" s="233">
        <v>618.15</v>
      </c>
      <c r="E25" s="233">
        <v>608.5</v>
      </c>
      <c r="F25" s="233">
        <v>599.35</v>
      </c>
      <c r="G25" s="233">
        <v>589.70000000000005</v>
      </c>
      <c r="H25" s="233">
        <v>627.29999999999995</v>
      </c>
      <c r="I25" s="233">
        <v>636.94999999999982</v>
      </c>
      <c r="J25" s="233">
        <v>646.09999999999991</v>
      </c>
      <c r="K25" s="232">
        <v>627.79999999999995</v>
      </c>
      <c r="L25" s="232">
        <v>609</v>
      </c>
      <c r="M25" s="232">
        <v>39.933190000000003</v>
      </c>
      <c r="N25" s="1"/>
      <c r="O25" s="1"/>
    </row>
    <row r="26" spans="1:15" ht="12.75" customHeight="1">
      <c r="A26" s="30">
        <v>16</v>
      </c>
      <c r="B26" s="218" t="s">
        <v>240</v>
      </c>
      <c r="C26" s="232">
        <v>150.19999999999999</v>
      </c>
      <c r="D26" s="233">
        <v>150.43333333333334</v>
      </c>
      <c r="E26" s="233">
        <v>148.96666666666667</v>
      </c>
      <c r="F26" s="233">
        <v>147.73333333333332</v>
      </c>
      <c r="G26" s="233">
        <v>146.26666666666665</v>
      </c>
      <c r="H26" s="233">
        <v>151.66666666666669</v>
      </c>
      <c r="I26" s="233">
        <v>153.13333333333338</v>
      </c>
      <c r="J26" s="233">
        <v>154.3666666666667</v>
      </c>
      <c r="K26" s="232">
        <v>151.9</v>
      </c>
      <c r="L26" s="232">
        <v>149.19999999999999</v>
      </c>
      <c r="M26" s="232">
        <v>31.425190000000001</v>
      </c>
      <c r="N26" s="1"/>
      <c r="O26" s="1"/>
    </row>
    <row r="27" spans="1:15" ht="12.75" customHeight="1">
      <c r="A27" s="30">
        <v>17</v>
      </c>
      <c r="B27" s="218" t="s">
        <v>41</v>
      </c>
      <c r="C27" s="232">
        <v>287.5</v>
      </c>
      <c r="D27" s="233">
        <v>288.76666666666665</v>
      </c>
      <c r="E27" s="233">
        <v>285.43333333333328</v>
      </c>
      <c r="F27" s="233">
        <v>283.36666666666662</v>
      </c>
      <c r="G27" s="233">
        <v>280.03333333333325</v>
      </c>
      <c r="H27" s="233">
        <v>290.83333333333331</v>
      </c>
      <c r="I27" s="233">
        <v>294.16666666666669</v>
      </c>
      <c r="J27" s="233">
        <v>296.23333333333335</v>
      </c>
      <c r="K27" s="232">
        <v>292.10000000000002</v>
      </c>
      <c r="L27" s="232">
        <v>286.7</v>
      </c>
      <c r="M27" s="232">
        <v>9.5368099999999991</v>
      </c>
      <c r="N27" s="1"/>
      <c r="O27" s="1"/>
    </row>
    <row r="28" spans="1:15" ht="12.75" customHeight="1">
      <c r="A28" s="30">
        <v>18</v>
      </c>
      <c r="B28" s="218" t="s">
        <v>814</v>
      </c>
      <c r="C28" s="232">
        <v>455</v>
      </c>
      <c r="D28" s="233">
        <v>453.93333333333334</v>
      </c>
      <c r="E28" s="233">
        <v>451.81666666666666</v>
      </c>
      <c r="F28" s="233">
        <v>448.63333333333333</v>
      </c>
      <c r="G28" s="233">
        <v>446.51666666666665</v>
      </c>
      <c r="H28" s="233">
        <v>457.11666666666667</v>
      </c>
      <c r="I28" s="233">
        <v>459.23333333333335</v>
      </c>
      <c r="J28" s="233">
        <v>462.41666666666669</v>
      </c>
      <c r="K28" s="232">
        <v>456.05</v>
      </c>
      <c r="L28" s="232">
        <v>450.75</v>
      </c>
      <c r="M28" s="232">
        <v>0.35116999999999998</v>
      </c>
      <c r="N28" s="1"/>
      <c r="O28" s="1"/>
    </row>
    <row r="29" spans="1:15" ht="12.75" customHeight="1">
      <c r="A29" s="30">
        <v>19</v>
      </c>
      <c r="B29" s="218" t="s">
        <v>293</v>
      </c>
      <c r="C29" s="232">
        <v>347.65</v>
      </c>
      <c r="D29" s="233">
        <v>349.91666666666669</v>
      </c>
      <c r="E29" s="233">
        <v>342.88333333333338</v>
      </c>
      <c r="F29" s="233">
        <v>338.11666666666667</v>
      </c>
      <c r="G29" s="233">
        <v>331.08333333333337</v>
      </c>
      <c r="H29" s="233">
        <v>354.68333333333339</v>
      </c>
      <c r="I29" s="233">
        <v>361.7166666666667</v>
      </c>
      <c r="J29" s="233">
        <v>366.48333333333341</v>
      </c>
      <c r="K29" s="232">
        <v>356.95</v>
      </c>
      <c r="L29" s="232">
        <v>345.15</v>
      </c>
      <c r="M29" s="232">
        <v>5.9140199999999998</v>
      </c>
      <c r="N29" s="1"/>
      <c r="O29" s="1"/>
    </row>
    <row r="30" spans="1:15" ht="12.75" customHeight="1">
      <c r="A30" s="30">
        <v>20</v>
      </c>
      <c r="B30" s="218" t="s">
        <v>858</v>
      </c>
      <c r="C30" s="232">
        <v>839.15</v>
      </c>
      <c r="D30" s="233">
        <v>842.05000000000007</v>
      </c>
      <c r="E30" s="233">
        <v>832.10000000000014</v>
      </c>
      <c r="F30" s="233">
        <v>825.05000000000007</v>
      </c>
      <c r="G30" s="233">
        <v>815.10000000000014</v>
      </c>
      <c r="H30" s="233">
        <v>849.10000000000014</v>
      </c>
      <c r="I30" s="233">
        <v>859.05000000000018</v>
      </c>
      <c r="J30" s="233">
        <v>866.10000000000014</v>
      </c>
      <c r="K30" s="232">
        <v>852</v>
      </c>
      <c r="L30" s="232">
        <v>835</v>
      </c>
      <c r="M30" s="232">
        <v>0.22444</v>
      </c>
      <c r="N30" s="1"/>
      <c r="O30" s="1"/>
    </row>
    <row r="31" spans="1:15" ht="12.75" customHeight="1">
      <c r="A31" s="30">
        <v>21</v>
      </c>
      <c r="B31" s="218" t="s">
        <v>294</v>
      </c>
      <c r="C31" s="232">
        <v>1082.75</v>
      </c>
      <c r="D31" s="233">
        <v>1086.3166666666666</v>
      </c>
      <c r="E31" s="233">
        <v>1071.3833333333332</v>
      </c>
      <c r="F31" s="233">
        <v>1060.0166666666667</v>
      </c>
      <c r="G31" s="233">
        <v>1045.0833333333333</v>
      </c>
      <c r="H31" s="233">
        <v>1097.6833333333332</v>
      </c>
      <c r="I31" s="233">
        <v>1112.6166666666666</v>
      </c>
      <c r="J31" s="233">
        <v>1123.9833333333331</v>
      </c>
      <c r="K31" s="232">
        <v>1101.25</v>
      </c>
      <c r="L31" s="232">
        <v>1074.95</v>
      </c>
      <c r="M31" s="232">
        <v>3.5766499999999999</v>
      </c>
      <c r="N31" s="1"/>
      <c r="O31" s="1"/>
    </row>
    <row r="32" spans="1:15" ht="12.75" customHeight="1">
      <c r="A32" s="30">
        <v>22</v>
      </c>
      <c r="B32" s="218" t="s">
        <v>241</v>
      </c>
      <c r="C32" s="232">
        <v>1211.95</v>
      </c>
      <c r="D32" s="233">
        <v>1209.25</v>
      </c>
      <c r="E32" s="233">
        <v>1198.7</v>
      </c>
      <c r="F32" s="233">
        <v>1185.45</v>
      </c>
      <c r="G32" s="233">
        <v>1174.9000000000001</v>
      </c>
      <c r="H32" s="233">
        <v>1222.5</v>
      </c>
      <c r="I32" s="233">
        <v>1233.0500000000002</v>
      </c>
      <c r="J32" s="233">
        <v>1246.3</v>
      </c>
      <c r="K32" s="232">
        <v>1219.8</v>
      </c>
      <c r="L32" s="232">
        <v>1196</v>
      </c>
      <c r="M32" s="232">
        <v>0.44136999999999998</v>
      </c>
      <c r="N32" s="1"/>
      <c r="O32" s="1"/>
    </row>
    <row r="33" spans="1:15" ht="12.75" customHeight="1">
      <c r="A33" s="30">
        <v>23</v>
      </c>
      <c r="B33" s="218" t="s">
        <v>52</v>
      </c>
      <c r="C33" s="232">
        <v>572.9</v>
      </c>
      <c r="D33" s="233">
        <v>576.86666666666667</v>
      </c>
      <c r="E33" s="233">
        <v>567.98333333333335</v>
      </c>
      <c r="F33" s="233">
        <v>563.06666666666672</v>
      </c>
      <c r="G33" s="233">
        <v>554.18333333333339</v>
      </c>
      <c r="H33" s="233">
        <v>581.7833333333333</v>
      </c>
      <c r="I33" s="233">
        <v>590.66666666666674</v>
      </c>
      <c r="J33" s="233">
        <v>595.58333333333326</v>
      </c>
      <c r="K33" s="232">
        <v>585.75</v>
      </c>
      <c r="L33" s="232">
        <v>571.95000000000005</v>
      </c>
      <c r="M33" s="232">
        <v>0.72580999999999996</v>
      </c>
      <c r="N33" s="1"/>
      <c r="O33" s="1"/>
    </row>
    <row r="34" spans="1:15" ht="12.75" customHeight="1">
      <c r="A34" s="30">
        <v>24</v>
      </c>
      <c r="B34" s="218" t="s">
        <v>48</v>
      </c>
      <c r="C34" s="232">
        <v>3004.7</v>
      </c>
      <c r="D34" s="233">
        <v>3011.6166666666668</v>
      </c>
      <c r="E34" s="233">
        <v>2987.9833333333336</v>
      </c>
      <c r="F34" s="233">
        <v>2971.2666666666669</v>
      </c>
      <c r="G34" s="233">
        <v>2947.6333333333337</v>
      </c>
      <c r="H34" s="233">
        <v>3028.3333333333335</v>
      </c>
      <c r="I34" s="233">
        <v>3051.9666666666667</v>
      </c>
      <c r="J34" s="233">
        <v>3068.6833333333334</v>
      </c>
      <c r="K34" s="232">
        <v>3035.25</v>
      </c>
      <c r="L34" s="232">
        <v>2994.9</v>
      </c>
      <c r="M34" s="232">
        <v>0.26639000000000002</v>
      </c>
      <c r="N34" s="1"/>
      <c r="O34" s="1"/>
    </row>
    <row r="35" spans="1:15" ht="12.75" customHeight="1">
      <c r="A35" s="30">
        <v>25</v>
      </c>
      <c r="B35" s="218" t="s">
        <v>295</v>
      </c>
      <c r="C35" s="232">
        <v>2661.8</v>
      </c>
      <c r="D35" s="233">
        <v>2665.2</v>
      </c>
      <c r="E35" s="233">
        <v>2641.5499999999997</v>
      </c>
      <c r="F35" s="233">
        <v>2621.2999999999997</v>
      </c>
      <c r="G35" s="233">
        <v>2597.6499999999996</v>
      </c>
      <c r="H35" s="233">
        <v>2685.45</v>
      </c>
      <c r="I35" s="233">
        <v>2709.0999999999995</v>
      </c>
      <c r="J35" s="233">
        <v>2729.35</v>
      </c>
      <c r="K35" s="232">
        <v>2688.85</v>
      </c>
      <c r="L35" s="232">
        <v>2644.95</v>
      </c>
      <c r="M35" s="232">
        <v>0.16486000000000001</v>
      </c>
      <c r="N35" s="1"/>
      <c r="O35" s="1"/>
    </row>
    <row r="36" spans="1:15" ht="12.75" customHeight="1">
      <c r="A36" s="30">
        <v>26</v>
      </c>
      <c r="B36" s="218" t="s">
        <v>732</v>
      </c>
      <c r="C36" s="232">
        <v>403.45</v>
      </c>
      <c r="D36" s="233">
        <v>408.09999999999997</v>
      </c>
      <c r="E36" s="233">
        <v>396.34999999999991</v>
      </c>
      <c r="F36" s="233">
        <v>389.24999999999994</v>
      </c>
      <c r="G36" s="233">
        <v>377.49999999999989</v>
      </c>
      <c r="H36" s="233">
        <v>415.19999999999993</v>
      </c>
      <c r="I36" s="233">
        <v>426.95000000000005</v>
      </c>
      <c r="J36" s="233">
        <v>434.04999999999995</v>
      </c>
      <c r="K36" s="232">
        <v>419.85</v>
      </c>
      <c r="L36" s="232">
        <v>401</v>
      </c>
      <c r="M36" s="232">
        <v>2.4532699999999998</v>
      </c>
      <c r="N36" s="1"/>
      <c r="O36" s="1"/>
    </row>
    <row r="37" spans="1:15" ht="12.75" customHeight="1">
      <c r="A37" s="30">
        <v>27</v>
      </c>
      <c r="B37" s="218" t="s">
        <v>842</v>
      </c>
      <c r="C37" s="232">
        <v>15.55</v>
      </c>
      <c r="D37" s="233">
        <v>15.616666666666667</v>
      </c>
      <c r="E37" s="233">
        <v>15.333333333333334</v>
      </c>
      <c r="F37" s="233">
        <v>15.116666666666667</v>
      </c>
      <c r="G37" s="233">
        <v>14.833333333333334</v>
      </c>
      <c r="H37" s="233">
        <v>15.833333333333334</v>
      </c>
      <c r="I37" s="233">
        <v>16.116666666666667</v>
      </c>
      <c r="J37" s="233">
        <v>16.333333333333336</v>
      </c>
      <c r="K37" s="232">
        <v>15.9</v>
      </c>
      <c r="L37" s="232">
        <v>15.4</v>
      </c>
      <c r="M37" s="232">
        <v>11.91161</v>
      </c>
      <c r="N37" s="1"/>
      <c r="O37" s="1"/>
    </row>
    <row r="38" spans="1:15" ht="12.75" customHeight="1">
      <c r="A38" s="30">
        <v>28</v>
      </c>
      <c r="B38" s="218" t="s">
        <v>50</v>
      </c>
      <c r="C38" s="232">
        <v>571.75</v>
      </c>
      <c r="D38" s="233">
        <v>568.51666666666677</v>
      </c>
      <c r="E38" s="233">
        <v>559.58333333333348</v>
      </c>
      <c r="F38" s="233">
        <v>547.41666666666674</v>
      </c>
      <c r="G38" s="233">
        <v>538.48333333333346</v>
      </c>
      <c r="H38" s="233">
        <v>580.68333333333351</v>
      </c>
      <c r="I38" s="233">
        <v>589.61666666666667</v>
      </c>
      <c r="J38" s="233">
        <v>601.78333333333353</v>
      </c>
      <c r="K38" s="232">
        <v>577.45000000000005</v>
      </c>
      <c r="L38" s="232">
        <v>556.35</v>
      </c>
      <c r="M38" s="232">
        <v>29.110430000000001</v>
      </c>
      <c r="N38" s="1"/>
      <c r="O38" s="1"/>
    </row>
    <row r="39" spans="1:15" ht="12.75" customHeight="1">
      <c r="A39" s="30">
        <v>29</v>
      </c>
      <c r="B39" s="218" t="s">
        <v>296</v>
      </c>
      <c r="C39" s="232">
        <v>1891.3</v>
      </c>
      <c r="D39" s="233">
        <v>1901.4666666666665</v>
      </c>
      <c r="E39" s="233">
        <v>1874.833333333333</v>
      </c>
      <c r="F39" s="233">
        <v>1858.3666666666666</v>
      </c>
      <c r="G39" s="233">
        <v>1831.7333333333331</v>
      </c>
      <c r="H39" s="233">
        <v>1917.9333333333329</v>
      </c>
      <c r="I39" s="233">
        <v>1944.5666666666666</v>
      </c>
      <c r="J39" s="233">
        <v>1961.0333333333328</v>
      </c>
      <c r="K39" s="232">
        <v>1928.1</v>
      </c>
      <c r="L39" s="232">
        <v>1885</v>
      </c>
      <c r="M39" s="232">
        <v>0.27121000000000001</v>
      </c>
      <c r="N39" s="1"/>
      <c r="O39" s="1"/>
    </row>
    <row r="40" spans="1:15" ht="12.75" customHeight="1">
      <c r="A40" s="30">
        <v>30</v>
      </c>
      <c r="B40" s="218" t="s">
        <v>51</v>
      </c>
      <c r="C40" s="232">
        <v>524.1</v>
      </c>
      <c r="D40" s="233">
        <v>526.0333333333333</v>
      </c>
      <c r="E40" s="233">
        <v>520.16666666666663</v>
      </c>
      <c r="F40" s="233">
        <v>516.23333333333335</v>
      </c>
      <c r="G40" s="233">
        <v>510.36666666666667</v>
      </c>
      <c r="H40" s="233">
        <v>529.96666666666658</v>
      </c>
      <c r="I40" s="233">
        <v>535.83333333333337</v>
      </c>
      <c r="J40" s="233">
        <v>539.76666666666654</v>
      </c>
      <c r="K40" s="232">
        <v>531.9</v>
      </c>
      <c r="L40" s="232">
        <v>522.1</v>
      </c>
      <c r="M40" s="232">
        <v>33.615569999999998</v>
      </c>
      <c r="N40" s="1"/>
      <c r="O40" s="1"/>
    </row>
    <row r="41" spans="1:15" ht="12.75" customHeight="1">
      <c r="A41" s="30">
        <v>31</v>
      </c>
      <c r="B41" s="218" t="s">
        <v>793</v>
      </c>
      <c r="C41" s="232">
        <v>1311.35</v>
      </c>
      <c r="D41" s="233">
        <v>1321.7666666666667</v>
      </c>
      <c r="E41" s="233">
        <v>1296.0333333333333</v>
      </c>
      <c r="F41" s="233">
        <v>1280.7166666666667</v>
      </c>
      <c r="G41" s="233">
        <v>1254.9833333333333</v>
      </c>
      <c r="H41" s="233">
        <v>1337.0833333333333</v>
      </c>
      <c r="I41" s="233">
        <v>1362.8166666666664</v>
      </c>
      <c r="J41" s="233">
        <v>1378.1333333333332</v>
      </c>
      <c r="K41" s="232">
        <v>1347.5</v>
      </c>
      <c r="L41" s="232">
        <v>1306.45</v>
      </c>
      <c r="M41" s="232">
        <v>3.4292699999999998</v>
      </c>
      <c r="N41" s="1"/>
      <c r="O41" s="1"/>
    </row>
    <row r="42" spans="1:15" ht="12.75" customHeight="1">
      <c r="A42" s="30">
        <v>32</v>
      </c>
      <c r="B42" s="218" t="s">
        <v>761</v>
      </c>
      <c r="C42" s="232">
        <v>679.45</v>
      </c>
      <c r="D42" s="233">
        <v>679.05000000000007</v>
      </c>
      <c r="E42" s="233">
        <v>666.40000000000009</v>
      </c>
      <c r="F42" s="233">
        <v>653.35</v>
      </c>
      <c r="G42" s="233">
        <v>640.70000000000005</v>
      </c>
      <c r="H42" s="233">
        <v>692.10000000000014</v>
      </c>
      <c r="I42" s="233">
        <v>704.75</v>
      </c>
      <c r="J42" s="233">
        <v>717.80000000000018</v>
      </c>
      <c r="K42" s="232">
        <v>691.7</v>
      </c>
      <c r="L42" s="232">
        <v>666</v>
      </c>
      <c r="M42" s="232">
        <v>0.28399999999999997</v>
      </c>
      <c r="N42" s="1"/>
      <c r="O42" s="1"/>
    </row>
    <row r="43" spans="1:15" ht="12.75" customHeight="1">
      <c r="A43" s="30">
        <v>33</v>
      </c>
      <c r="B43" s="218" t="s">
        <v>53</v>
      </c>
      <c r="C43" s="232">
        <v>4477.6000000000004</v>
      </c>
      <c r="D43" s="233">
        <v>4509.3833333333332</v>
      </c>
      <c r="E43" s="233">
        <v>4436.3166666666666</v>
      </c>
      <c r="F43" s="233">
        <v>4395.0333333333338</v>
      </c>
      <c r="G43" s="233">
        <v>4321.9666666666672</v>
      </c>
      <c r="H43" s="233">
        <v>4550.6666666666661</v>
      </c>
      <c r="I43" s="233">
        <v>4623.7333333333318</v>
      </c>
      <c r="J43" s="233">
        <v>4665.0166666666655</v>
      </c>
      <c r="K43" s="232">
        <v>4582.45</v>
      </c>
      <c r="L43" s="232">
        <v>4468.1000000000004</v>
      </c>
      <c r="M43" s="232">
        <v>3.4896500000000001</v>
      </c>
      <c r="N43" s="1"/>
      <c r="O43" s="1"/>
    </row>
    <row r="44" spans="1:15" ht="12.75" customHeight="1">
      <c r="A44" s="30">
        <v>34</v>
      </c>
      <c r="B44" s="218" t="s">
        <v>54</v>
      </c>
      <c r="C44" s="232">
        <v>324.3</v>
      </c>
      <c r="D44" s="233">
        <v>325.68333333333334</v>
      </c>
      <c r="E44" s="233">
        <v>321.86666666666667</v>
      </c>
      <c r="F44" s="233">
        <v>319.43333333333334</v>
      </c>
      <c r="G44" s="233">
        <v>315.61666666666667</v>
      </c>
      <c r="H44" s="233">
        <v>328.11666666666667</v>
      </c>
      <c r="I44" s="233">
        <v>331.93333333333339</v>
      </c>
      <c r="J44" s="233">
        <v>334.36666666666667</v>
      </c>
      <c r="K44" s="232">
        <v>329.5</v>
      </c>
      <c r="L44" s="232">
        <v>323.25</v>
      </c>
      <c r="M44" s="232">
        <v>16.135339999999999</v>
      </c>
      <c r="N44" s="1"/>
      <c r="O44" s="1"/>
    </row>
    <row r="45" spans="1:15" ht="12.75" customHeight="1">
      <c r="A45" s="30">
        <v>35</v>
      </c>
      <c r="B45" s="218" t="s">
        <v>815</v>
      </c>
      <c r="C45" s="232">
        <v>303.8</v>
      </c>
      <c r="D45" s="233">
        <v>306.58333333333331</v>
      </c>
      <c r="E45" s="233">
        <v>298.21666666666664</v>
      </c>
      <c r="F45" s="233">
        <v>292.63333333333333</v>
      </c>
      <c r="G45" s="233">
        <v>284.26666666666665</v>
      </c>
      <c r="H45" s="233">
        <v>312.16666666666663</v>
      </c>
      <c r="I45" s="233">
        <v>320.5333333333333</v>
      </c>
      <c r="J45" s="233">
        <v>326.11666666666662</v>
      </c>
      <c r="K45" s="232">
        <v>314.95</v>
      </c>
      <c r="L45" s="232">
        <v>301</v>
      </c>
      <c r="M45" s="232">
        <v>1.4611000000000001</v>
      </c>
      <c r="N45" s="1"/>
      <c r="O45" s="1"/>
    </row>
    <row r="46" spans="1:15" ht="12.75" customHeight="1">
      <c r="A46" s="30">
        <v>36</v>
      </c>
      <c r="B46" s="218" t="s">
        <v>297</v>
      </c>
      <c r="C46" s="232">
        <v>523</v>
      </c>
      <c r="D46" s="233">
        <v>526.33333333333337</v>
      </c>
      <c r="E46" s="233">
        <v>514.66666666666674</v>
      </c>
      <c r="F46" s="233">
        <v>506.33333333333337</v>
      </c>
      <c r="G46" s="233">
        <v>494.66666666666674</v>
      </c>
      <c r="H46" s="233">
        <v>534.66666666666674</v>
      </c>
      <c r="I46" s="233">
        <v>546.33333333333348</v>
      </c>
      <c r="J46" s="233">
        <v>554.66666666666674</v>
      </c>
      <c r="K46" s="232">
        <v>538</v>
      </c>
      <c r="L46" s="232">
        <v>518</v>
      </c>
      <c r="M46" s="232">
        <v>1.47265</v>
      </c>
      <c r="N46" s="1"/>
      <c r="O46" s="1"/>
    </row>
    <row r="47" spans="1:15" ht="12.75" customHeight="1">
      <c r="A47" s="30">
        <v>37</v>
      </c>
      <c r="B47" s="218" t="s">
        <v>55</v>
      </c>
      <c r="C47" s="232">
        <v>143.4</v>
      </c>
      <c r="D47" s="233">
        <v>143.86666666666667</v>
      </c>
      <c r="E47" s="233">
        <v>142.53333333333336</v>
      </c>
      <c r="F47" s="233">
        <v>141.66666666666669</v>
      </c>
      <c r="G47" s="233">
        <v>140.33333333333337</v>
      </c>
      <c r="H47" s="233">
        <v>144.73333333333335</v>
      </c>
      <c r="I47" s="233">
        <v>146.06666666666666</v>
      </c>
      <c r="J47" s="233">
        <v>146.93333333333334</v>
      </c>
      <c r="K47" s="232">
        <v>145.19999999999999</v>
      </c>
      <c r="L47" s="232">
        <v>143</v>
      </c>
      <c r="M47" s="232">
        <v>48.88899</v>
      </c>
      <c r="N47" s="1"/>
      <c r="O47" s="1"/>
    </row>
    <row r="48" spans="1:15" ht="12.75" customHeight="1">
      <c r="A48" s="30">
        <v>38</v>
      </c>
      <c r="B48" s="218" t="s">
        <v>57</v>
      </c>
      <c r="C48" s="232">
        <v>3087.9</v>
      </c>
      <c r="D48" s="233">
        <v>3096.65</v>
      </c>
      <c r="E48" s="233">
        <v>3062.55</v>
      </c>
      <c r="F48" s="233">
        <v>3037.2000000000003</v>
      </c>
      <c r="G48" s="233">
        <v>3003.1000000000004</v>
      </c>
      <c r="H48" s="233">
        <v>3122</v>
      </c>
      <c r="I48" s="233">
        <v>3156.0999999999995</v>
      </c>
      <c r="J48" s="233">
        <v>3181.45</v>
      </c>
      <c r="K48" s="232">
        <v>3130.75</v>
      </c>
      <c r="L48" s="232">
        <v>3071.3</v>
      </c>
      <c r="M48" s="232">
        <v>8.3621999999999996</v>
      </c>
      <c r="N48" s="1"/>
      <c r="O48" s="1"/>
    </row>
    <row r="49" spans="1:15" ht="12.75" customHeight="1">
      <c r="A49" s="30">
        <v>39</v>
      </c>
      <c r="B49" s="218" t="s">
        <v>298</v>
      </c>
      <c r="C49" s="232">
        <v>231.1</v>
      </c>
      <c r="D49" s="233">
        <v>231.93333333333331</v>
      </c>
      <c r="E49" s="233">
        <v>229.16666666666663</v>
      </c>
      <c r="F49" s="233">
        <v>227.23333333333332</v>
      </c>
      <c r="G49" s="233">
        <v>224.46666666666664</v>
      </c>
      <c r="H49" s="233">
        <v>233.86666666666662</v>
      </c>
      <c r="I49" s="233">
        <v>236.63333333333333</v>
      </c>
      <c r="J49" s="233">
        <v>238.56666666666661</v>
      </c>
      <c r="K49" s="232">
        <v>234.7</v>
      </c>
      <c r="L49" s="232">
        <v>230</v>
      </c>
      <c r="M49" s="232">
        <v>0.98411000000000004</v>
      </c>
      <c r="N49" s="1"/>
      <c r="O49" s="1"/>
    </row>
    <row r="50" spans="1:15" ht="12.75" customHeight="1">
      <c r="A50" s="30">
        <v>40</v>
      </c>
      <c r="B50" s="218" t="s">
        <v>299</v>
      </c>
      <c r="C50" s="232">
        <v>3297.15</v>
      </c>
      <c r="D50" s="233">
        <v>3299.3666666666668</v>
      </c>
      <c r="E50" s="233">
        <v>3282.7833333333338</v>
      </c>
      <c r="F50" s="233">
        <v>3268.416666666667</v>
      </c>
      <c r="G50" s="233">
        <v>3251.8333333333339</v>
      </c>
      <c r="H50" s="233">
        <v>3313.7333333333336</v>
      </c>
      <c r="I50" s="233">
        <v>3330.3166666666666</v>
      </c>
      <c r="J50" s="233">
        <v>3344.6833333333334</v>
      </c>
      <c r="K50" s="232">
        <v>3315.95</v>
      </c>
      <c r="L50" s="232">
        <v>3285</v>
      </c>
      <c r="M50" s="232">
        <v>4.4609999999999997E-2</v>
      </c>
      <c r="N50" s="1"/>
      <c r="O50" s="1"/>
    </row>
    <row r="51" spans="1:15" ht="12.75" customHeight="1">
      <c r="A51" s="30">
        <v>41</v>
      </c>
      <c r="B51" s="218" t="s">
        <v>300</v>
      </c>
      <c r="C51" s="232">
        <v>1963.9</v>
      </c>
      <c r="D51" s="233">
        <v>1972.0666666666666</v>
      </c>
      <c r="E51" s="233">
        <v>1949.8333333333333</v>
      </c>
      <c r="F51" s="233">
        <v>1935.7666666666667</v>
      </c>
      <c r="G51" s="233">
        <v>1913.5333333333333</v>
      </c>
      <c r="H51" s="233">
        <v>1986.1333333333332</v>
      </c>
      <c r="I51" s="233">
        <v>2008.3666666666668</v>
      </c>
      <c r="J51" s="233">
        <v>2022.4333333333332</v>
      </c>
      <c r="K51" s="232">
        <v>1994.3</v>
      </c>
      <c r="L51" s="232">
        <v>1958</v>
      </c>
      <c r="M51" s="232">
        <v>2.0726800000000001</v>
      </c>
      <c r="N51" s="1"/>
      <c r="O51" s="1"/>
    </row>
    <row r="52" spans="1:15" ht="12.75" customHeight="1">
      <c r="A52" s="30">
        <v>42</v>
      </c>
      <c r="B52" s="218" t="s">
        <v>301</v>
      </c>
      <c r="C52" s="232">
        <v>8258</v>
      </c>
      <c r="D52" s="233">
        <v>8261.9333333333325</v>
      </c>
      <c r="E52" s="233">
        <v>8151.116666666665</v>
      </c>
      <c r="F52" s="233">
        <v>8044.2333333333327</v>
      </c>
      <c r="G52" s="233">
        <v>7933.4166666666652</v>
      </c>
      <c r="H52" s="233">
        <v>8368.8166666666657</v>
      </c>
      <c r="I52" s="233">
        <v>8479.633333333335</v>
      </c>
      <c r="J52" s="233">
        <v>8586.5166666666646</v>
      </c>
      <c r="K52" s="232">
        <v>8372.75</v>
      </c>
      <c r="L52" s="232">
        <v>8155.05</v>
      </c>
      <c r="M52" s="232">
        <v>0.30626999999999999</v>
      </c>
      <c r="N52" s="1"/>
      <c r="O52" s="1"/>
    </row>
    <row r="53" spans="1:15" ht="12.75" customHeight="1">
      <c r="A53" s="30">
        <v>43</v>
      </c>
      <c r="B53" s="218" t="s">
        <v>60</v>
      </c>
      <c r="C53" s="232">
        <v>438.3</v>
      </c>
      <c r="D53" s="233">
        <v>438.63333333333338</v>
      </c>
      <c r="E53" s="233">
        <v>435.91666666666674</v>
      </c>
      <c r="F53" s="233">
        <v>433.53333333333336</v>
      </c>
      <c r="G53" s="233">
        <v>430.81666666666672</v>
      </c>
      <c r="H53" s="233">
        <v>441.01666666666677</v>
      </c>
      <c r="I53" s="233">
        <v>443.73333333333335</v>
      </c>
      <c r="J53" s="233">
        <v>446.11666666666679</v>
      </c>
      <c r="K53" s="232">
        <v>441.35</v>
      </c>
      <c r="L53" s="232">
        <v>436.25</v>
      </c>
      <c r="M53" s="232">
        <v>8.6645599999999998</v>
      </c>
      <c r="N53" s="1"/>
      <c r="O53" s="1"/>
    </row>
    <row r="54" spans="1:15" ht="12.75" customHeight="1">
      <c r="A54" s="30">
        <v>44</v>
      </c>
      <c r="B54" s="218" t="s">
        <v>302</v>
      </c>
      <c r="C54" s="232">
        <v>385.35</v>
      </c>
      <c r="D54" s="233">
        <v>388.11666666666662</v>
      </c>
      <c r="E54" s="233">
        <v>381.23333333333323</v>
      </c>
      <c r="F54" s="233">
        <v>377.11666666666662</v>
      </c>
      <c r="G54" s="233">
        <v>370.23333333333323</v>
      </c>
      <c r="H54" s="233">
        <v>392.23333333333323</v>
      </c>
      <c r="I54" s="233">
        <v>399.11666666666656</v>
      </c>
      <c r="J54" s="233">
        <v>403.23333333333323</v>
      </c>
      <c r="K54" s="232">
        <v>395</v>
      </c>
      <c r="L54" s="232">
        <v>384</v>
      </c>
      <c r="M54" s="232">
        <v>2.2820499999999999</v>
      </c>
      <c r="N54" s="1"/>
      <c r="O54" s="1"/>
    </row>
    <row r="55" spans="1:15" ht="12.75" customHeight="1">
      <c r="A55" s="30">
        <v>45</v>
      </c>
      <c r="B55" s="218" t="s">
        <v>242</v>
      </c>
      <c r="C55" s="232">
        <v>4068.75</v>
      </c>
      <c r="D55" s="233">
        <v>4096.3</v>
      </c>
      <c r="E55" s="233">
        <v>3997.6000000000004</v>
      </c>
      <c r="F55" s="233">
        <v>3926.4500000000003</v>
      </c>
      <c r="G55" s="233">
        <v>3827.7500000000005</v>
      </c>
      <c r="H55" s="233">
        <v>4167.4500000000007</v>
      </c>
      <c r="I55" s="233">
        <v>4266.1499999999996</v>
      </c>
      <c r="J55" s="233">
        <v>4337.3</v>
      </c>
      <c r="K55" s="232">
        <v>4195</v>
      </c>
      <c r="L55" s="232">
        <v>4025.15</v>
      </c>
      <c r="M55" s="232">
        <v>3.8743099999999999</v>
      </c>
      <c r="N55" s="1"/>
      <c r="O55" s="1"/>
    </row>
    <row r="56" spans="1:15" ht="12.75" customHeight="1">
      <c r="A56" s="30">
        <v>46</v>
      </c>
      <c r="B56" s="218" t="s">
        <v>61</v>
      </c>
      <c r="C56" s="232">
        <v>933.75</v>
      </c>
      <c r="D56" s="233">
        <v>935.86666666666667</v>
      </c>
      <c r="E56" s="233">
        <v>928.23333333333335</v>
      </c>
      <c r="F56" s="233">
        <v>922.7166666666667</v>
      </c>
      <c r="G56" s="233">
        <v>915.08333333333337</v>
      </c>
      <c r="H56" s="233">
        <v>941.38333333333333</v>
      </c>
      <c r="I56" s="233">
        <v>949.01666666666677</v>
      </c>
      <c r="J56" s="233">
        <v>954.5333333333333</v>
      </c>
      <c r="K56" s="232">
        <v>943.5</v>
      </c>
      <c r="L56" s="232">
        <v>930.35</v>
      </c>
      <c r="M56" s="232">
        <v>37.044490000000003</v>
      </c>
      <c r="N56" s="1"/>
      <c r="O56" s="1"/>
    </row>
    <row r="57" spans="1:15" ht="12" customHeight="1">
      <c r="A57" s="30">
        <v>47</v>
      </c>
      <c r="B57" s="218" t="s">
        <v>303</v>
      </c>
      <c r="C57" s="232">
        <v>2819.7</v>
      </c>
      <c r="D57" s="233">
        <v>2809.8166666666671</v>
      </c>
      <c r="E57" s="233">
        <v>2786.8833333333341</v>
      </c>
      <c r="F57" s="233">
        <v>2754.0666666666671</v>
      </c>
      <c r="G57" s="233">
        <v>2731.1333333333341</v>
      </c>
      <c r="H57" s="233">
        <v>2842.6333333333341</v>
      </c>
      <c r="I57" s="233">
        <v>2865.5666666666675</v>
      </c>
      <c r="J57" s="233">
        <v>2898.3833333333341</v>
      </c>
      <c r="K57" s="232">
        <v>2832.75</v>
      </c>
      <c r="L57" s="232">
        <v>2777</v>
      </c>
      <c r="M57" s="232">
        <v>0.23416999999999999</v>
      </c>
      <c r="N57" s="1"/>
      <c r="O57" s="1"/>
    </row>
    <row r="58" spans="1:15" ht="12.75" customHeight="1">
      <c r="A58" s="30">
        <v>48</v>
      </c>
      <c r="B58" s="218" t="s">
        <v>304</v>
      </c>
      <c r="C58" s="232">
        <v>544.9</v>
      </c>
      <c r="D58" s="233">
        <v>543.91666666666663</v>
      </c>
      <c r="E58" s="233">
        <v>540.48333333333323</v>
      </c>
      <c r="F58" s="233">
        <v>536.06666666666661</v>
      </c>
      <c r="G58" s="233">
        <v>532.63333333333321</v>
      </c>
      <c r="H58" s="233">
        <v>548.33333333333326</v>
      </c>
      <c r="I58" s="233">
        <v>551.76666666666665</v>
      </c>
      <c r="J58" s="233">
        <v>556.18333333333328</v>
      </c>
      <c r="K58" s="232">
        <v>547.35</v>
      </c>
      <c r="L58" s="232">
        <v>539.5</v>
      </c>
      <c r="M58" s="232">
        <v>3.9782999999999999</v>
      </c>
      <c r="N58" s="1"/>
      <c r="O58" s="1"/>
    </row>
    <row r="59" spans="1:15" ht="12.75" customHeight="1">
      <c r="A59" s="30">
        <v>49</v>
      </c>
      <c r="B59" s="218" t="s">
        <v>62</v>
      </c>
      <c r="C59" s="232">
        <v>3616.05</v>
      </c>
      <c r="D59" s="233">
        <v>3608.9333333333329</v>
      </c>
      <c r="E59" s="233">
        <v>3574.766666666666</v>
      </c>
      <c r="F59" s="233">
        <v>3533.4833333333331</v>
      </c>
      <c r="G59" s="233">
        <v>3499.3166666666662</v>
      </c>
      <c r="H59" s="233">
        <v>3650.2166666666658</v>
      </c>
      <c r="I59" s="233">
        <v>3684.3833333333328</v>
      </c>
      <c r="J59" s="233">
        <v>3725.6666666666656</v>
      </c>
      <c r="K59" s="232">
        <v>3643.1</v>
      </c>
      <c r="L59" s="232">
        <v>3567.65</v>
      </c>
      <c r="M59" s="232">
        <v>2.8786700000000001</v>
      </c>
      <c r="N59" s="1"/>
      <c r="O59" s="1"/>
    </row>
    <row r="60" spans="1:15" ht="12.75" customHeight="1">
      <c r="A60" s="30">
        <v>50</v>
      </c>
      <c r="B60" s="218" t="s">
        <v>305</v>
      </c>
      <c r="C60" s="232">
        <v>1214.4000000000001</v>
      </c>
      <c r="D60" s="233">
        <v>1217.1000000000001</v>
      </c>
      <c r="E60" s="233">
        <v>1194.2000000000003</v>
      </c>
      <c r="F60" s="233">
        <v>1174.0000000000002</v>
      </c>
      <c r="G60" s="233">
        <v>1151.1000000000004</v>
      </c>
      <c r="H60" s="233">
        <v>1237.3000000000002</v>
      </c>
      <c r="I60" s="233">
        <v>1260.2000000000003</v>
      </c>
      <c r="J60" s="233">
        <v>1280.4000000000001</v>
      </c>
      <c r="K60" s="232">
        <v>1240</v>
      </c>
      <c r="L60" s="232">
        <v>1196.9000000000001</v>
      </c>
      <c r="M60" s="232">
        <v>1.36971</v>
      </c>
      <c r="N60" s="1"/>
      <c r="O60" s="1"/>
    </row>
    <row r="61" spans="1:15" ht="12.75" customHeight="1">
      <c r="A61" s="30">
        <v>51</v>
      </c>
      <c r="B61" s="218" t="s">
        <v>65</v>
      </c>
      <c r="C61" s="232">
        <v>6575.2</v>
      </c>
      <c r="D61" s="233">
        <v>6603.3666666666659</v>
      </c>
      <c r="E61" s="233">
        <v>6486.8333333333321</v>
      </c>
      <c r="F61" s="233">
        <v>6398.4666666666662</v>
      </c>
      <c r="G61" s="233">
        <v>6281.9333333333325</v>
      </c>
      <c r="H61" s="233">
        <v>6691.7333333333318</v>
      </c>
      <c r="I61" s="233">
        <v>6808.2666666666664</v>
      </c>
      <c r="J61" s="233">
        <v>6896.6333333333314</v>
      </c>
      <c r="K61" s="232">
        <v>6719.9</v>
      </c>
      <c r="L61" s="232">
        <v>6515</v>
      </c>
      <c r="M61" s="232">
        <v>15.20266</v>
      </c>
      <c r="N61" s="1"/>
      <c r="O61" s="1"/>
    </row>
    <row r="62" spans="1:15" ht="12.75" customHeight="1">
      <c r="A62" s="30">
        <v>52</v>
      </c>
      <c r="B62" s="218" t="s">
        <v>64</v>
      </c>
      <c r="C62" s="232">
        <v>1547.85</v>
      </c>
      <c r="D62" s="233">
        <v>1548.8999999999999</v>
      </c>
      <c r="E62" s="233">
        <v>1524.7999999999997</v>
      </c>
      <c r="F62" s="233">
        <v>1501.7499999999998</v>
      </c>
      <c r="G62" s="233">
        <v>1477.6499999999996</v>
      </c>
      <c r="H62" s="233">
        <v>1571.9499999999998</v>
      </c>
      <c r="I62" s="233">
        <v>1596.0499999999997</v>
      </c>
      <c r="J62" s="233">
        <v>1619.1</v>
      </c>
      <c r="K62" s="232">
        <v>1573</v>
      </c>
      <c r="L62" s="232">
        <v>1525.85</v>
      </c>
      <c r="M62" s="232">
        <v>26.38505</v>
      </c>
      <c r="N62" s="1"/>
      <c r="O62" s="1"/>
    </row>
    <row r="63" spans="1:15" ht="12.75" customHeight="1">
      <c r="A63" s="30">
        <v>53</v>
      </c>
      <c r="B63" s="218" t="s">
        <v>243</v>
      </c>
      <c r="C63" s="232">
        <v>5741.6</v>
      </c>
      <c r="D63" s="233">
        <v>5772.7333333333336</v>
      </c>
      <c r="E63" s="233">
        <v>5624.4666666666672</v>
      </c>
      <c r="F63" s="233">
        <v>5507.3333333333339</v>
      </c>
      <c r="G63" s="233">
        <v>5359.0666666666675</v>
      </c>
      <c r="H63" s="233">
        <v>5889.8666666666668</v>
      </c>
      <c r="I63" s="233">
        <v>6038.1333333333332</v>
      </c>
      <c r="J63" s="233">
        <v>6155.2666666666664</v>
      </c>
      <c r="K63" s="232">
        <v>5921</v>
      </c>
      <c r="L63" s="232">
        <v>5655.6</v>
      </c>
      <c r="M63" s="232">
        <v>1.12738</v>
      </c>
      <c r="N63" s="1"/>
      <c r="O63" s="1"/>
    </row>
    <row r="64" spans="1:15" ht="12.75" customHeight="1">
      <c r="A64" s="30">
        <v>54</v>
      </c>
      <c r="B64" s="218" t="s">
        <v>306</v>
      </c>
      <c r="C64" s="232">
        <v>2708.8</v>
      </c>
      <c r="D64" s="233">
        <v>2727.7666666666669</v>
      </c>
      <c r="E64" s="233">
        <v>2681.0333333333338</v>
      </c>
      <c r="F64" s="233">
        <v>2653.2666666666669</v>
      </c>
      <c r="G64" s="233">
        <v>2606.5333333333338</v>
      </c>
      <c r="H64" s="233">
        <v>2755.5333333333338</v>
      </c>
      <c r="I64" s="233">
        <v>2802.2666666666664</v>
      </c>
      <c r="J64" s="233">
        <v>2830.0333333333338</v>
      </c>
      <c r="K64" s="232">
        <v>2774.5</v>
      </c>
      <c r="L64" s="232">
        <v>2700</v>
      </c>
      <c r="M64" s="232">
        <v>0.34226000000000001</v>
      </c>
      <c r="N64" s="1"/>
      <c r="O64" s="1"/>
    </row>
    <row r="65" spans="1:15" ht="12.75" customHeight="1">
      <c r="A65" s="30">
        <v>55</v>
      </c>
      <c r="B65" s="218" t="s">
        <v>66</v>
      </c>
      <c r="C65" s="232">
        <v>2131.25</v>
      </c>
      <c r="D65" s="233">
        <v>2132.3166666666666</v>
      </c>
      <c r="E65" s="233">
        <v>2104.6333333333332</v>
      </c>
      <c r="F65" s="233">
        <v>2078.0166666666664</v>
      </c>
      <c r="G65" s="233">
        <v>2050.333333333333</v>
      </c>
      <c r="H65" s="233">
        <v>2158.9333333333334</v>
      </c>
      <c r="I65" s="233">
        <v>2186.6166666666668</v>
      </c>
      <c r="J65" s="233">
        <v>2213.2333333333336</v>
      </c>
      <c r="K65" s="232">
        <v>2160</v>
      </c>
      <c r="L65" s="232">
        <v>2105.6999999999998</v>
      </c>
      <c r="M65" s="232">
        <v>2.7152799999999999</v>
      </c>
      <c r="N65" s="1"/>
      <c r="O65" s="1"/>
    </row>
    <row r="66" spans="1:15" ht="12.75" customHeight="1">
      <c r="A66" s="30">
        <v>56</v>
      </c>
      <c r="B66" s="218" t="s">
        <v>307</v>
      </c>
      <c r="C66" s="232">
        <v>396.75</v>
      </c>
      <c r="D66" s="233">
        <v>400.58333333333331</v>
      </c>
      <c r="E66" s="233">
        <v>391.16666666666663</v>
      </c>
      <c r="F66" s="233">
        <v>385.58333333333331</v>
      </c>
      <c r="G66" s="233">
        <v>376.16666666666663</v>
      </c>
      <c r="H66" s="233">
        <v>406.16666666666663</v>
      </c>
      <c r="I66" s="233">
        <v>415.58333333333326</v>
      </c>
      <c r="J66" s="233">
        <v>421.16666666666663</v>
      </c>
      <c r="K66" s="232">
        <v>410</v>
      </c>
      <c r="L66" s="232">
        <v>395</v>
      </c>
      <c r="M66" s="232">
        <v>35.159939999999999</v>
      </c>
      <c r="N66" s="1"/>
      <c r="O66" s="1"/>
    </row>
    <row r="67" spans="1:15" ht="12.75" customHeight="1">
      <c r="A67" s="30">
        <v>57</v>
      </c>
      <c r="B67" s="218" t="s">
        <v>67</v>
      </c>
      <c r="C67" s="232">
        <v>234.2</v>
      </c>
      <c r="D67" s="233">
        <v>235.13333333333333</v>
      </c>
      <c r="E67" s="233">
        <v>231.76666666666665</v>
      </c>
      <c r="F67" s="233">
        <v>229.33333333333331</v>
      </c>
      <c r="G67" s="233">
        <v>225.96666666666664</v>
      </c>
      <c r="H67" s="233">
        <v>237.56666666666666</v>
      </c>
      <c r="I67" s="233">
        <v>240.93333333333334</v>
      </c>
      <c r="J67" s="233">
        <v>243.36666666666667</v>
      </c>
      <c r="K67" s="232">
        <v>238.5</v>
      </c>
      <c r="L67" s="232">
        <v>232.7</v>
      </c>
      <c r="M67" s="232">
        <v>82.819159999999997</v>
      </c>
      <c r="N67" s="1"/>
      <c r="O67" s="1"/>
    </row>
    <row r="68" spans="1:15" ht="12.75" customHeight="1">
      <c r="A68" s="30">
        <v>58</v>
      </c>
      <c r="B68" s="218" t="s">
        <v>68</v>
      </c>
      <c r="C68" s="232">
        <v>185.7</v>
      </c>
      <c r="D68" s="233">
        <v>186.06666666666669</v>
      </c>
      <c r="E68" s="233">
        <v>183.73333333333338</v>
      </c>
      <c r="F68" s="233">
        <v>181.76666666666668</v>
      </c>
      <c r="G68" s="233">
        <v>179.43333333333337</v>
      </c>
      <c r="H68" s="233">
        <v>188.03333333333339</v>
      </c>
      <c r="I68" s="233">
        <v>190.3666666666667</v>
      </c>
      <c r="J68" s="233">
        <v>192.3333333333334</v>
      </c>
      <c r="K68" s="232">
        <v>188.4</v>
      </c>
      <c r="L68" s="232">
        <v>184.1</v>
      </c>
      <c r="M68" s="232">
        <v>270.13708000000003</v>
      </c>
      <c r="N68" s="1"/>
      <c r="O68" s="1"/>
    </row>
    <row r="69" spans="1:15" ht="12.75" customHeight="1">
      <c r="A69" s="30">
        <v>59</v>
      </c>
      <c r="B69" s="218" t="s">
        <v>244</v>
      </c>
      <c r="C69" s="232">
        <v>88.25</v>
      </c>
      <c r="D69" s="233">
        <v>88.25</v>
      </c>
      <c r="E69" s="233">
        <v>86.75</v>
      </c>
      <c r="F69" s="233">
        <v>85.25</v>
      </c>
      <c r="G69" s="233">
        <v>83.75</v>
      </c>
      <c r="H69" s="233">
        <v>89.75</v>
      </c>
      <c r="I69" s="233">
        <v>91.25</v>
      </c>
      <c r="J69" s="233">
        <v>92.75</v>
      </c>
      <c r="K69" s="232">
        <v>89.75</v>
      </c>
      <c r="L69" s="232">
        <v>86.75</v>
      </c>
      <c r="M69" s="232">
        <v>232.97296</v>
      </c>
      <c r="N69" s="1"/>
      <c r="O69" s="1"/>
    </row>
    <row r="70" spans="1:15" ht="12.75" customHeight="1">
      <c r="A70" s="30">
        <v>60</v>
      </c>
      <c r="B70" s="218" t="s">
        <v>308</v>
      </c>
      <c r="C70" s="232">
        <v>30.6</v>
      </c>
      <c r="D70" s="233">
        <v>30.816666666666663</v>
      </c>
      <c r="E70" s="233">
        <v>30.183333333333326</v>
      </c>
      <c r="F70" s="233">
        <v>29.766666666666662</v>
      </c>
      <c r="G70" s="233">
        <v>29.133333333333326</v>
      </c>
      <c r="H70" s="233">
        <v>31.233333333333327</v>
      </c>
      <c r="I70" s="233">
        <v>31.866666666666667</v>
      </c>
      <c r="J70" s="233">
        <v>32.283333333333331</v>
      </c>
      <c r="K70" s="232">
        <v>31.45</v>
      </c>
      <c r="L70" s="232">
        <v>30.4</v>
      </c>
      <c r="M70" s="232">
        <v>321.66014999999999</v>
      </c>
      <c r="N70" s="1"/>
      <c r="O70" s="1"/>
    </row>
    <row r="71" spans="1:15" ht="12.75" customHeight="1">
      <c r="A71" s="30">
        <v>61</v>
      </c>
      <c r="B71" s="218" t="s">
        <v>69</v>
      </c>
      <c r="C71" s="232">
        <v>1649.15</v>
      </c>
      <c r="D71" s="233">
        <v>1647.5666666666666</v>
      </c>
      <c r="E71" s="233">
        <v>1634.1333333333332</v>
      </c>
      <c r="F71" s="233">
        <v>1619.1166666666666</v>
      </c>
      <c r="G71" s="233">
        <v>1605.6833333333332</v>
      </c>
      <c r="H71" s="233">
        <v>1662.5833333333333</v>
      </c>
      <c r="I71" s="233">
        <v>1676.0166666666667</v>
      </c>
      <c r="J71" s="233">
        <v>1691.0333333333333</v>
      </c>
      <c r="K71" s="232">
        <v>1661</v>
      </c>
      <c r="L71" s="232">
        <v>1632.55</v>
      </c>
      <c r="M71" s="232">
        <v>4.7110900000000004</v>
      </c>
      <c r="N71" s="1"/>
      <c r="O71" s="1"/>
    </row>
    <row r="72" spans="1:15" ht="12.75" customHeight="1">
      <c r="A72" s="30">
        <v>62</v>
      </c>
      <c r="B72" s="218" t="s">
        <v>309</v>
      </c>
      <c r="C72" s="232">
        <v>4937.3999999999996</v>
      </c>
      <c r="D72" s="233">
        <v>4917.4333333333334</v>
      </c>
      <c r="E72" s="233">
        <v>4865.9666666666672</v>
      </c>
      <c r="F72" s="233">
        <v>4794.5333333333338</v>
      </c>
      <c r="G72" s="233">
        <v>4743.0666666666675</v>
      </c>
      <c r="H72" s="233">
        <v>4988.8666666666668</v>
      </c>
      <c r="I72" s="233">
        <v>5040.3333333333321</v>
      </c>
      <c r="J72" s="233">
        <v>5111.7666666666664</v>
      </c>
      <c r="K72" s="232">
        <v>4968.8999999999996</v>
      </c>
      <c r="L72" s="232">
        <v>4846</v>
      </c>
      <c r="M72" s="232">
        <v>0.14355000000000001</v>
      </c>
      <c r="N72" s="1"/>
      <c r="O72" s="1"/>
    </row>
    <row r="73" spans="1:15" ht="12.75" customHeight="1">
      <c r="A73" s="30">
        <v>63</v>
      </c>
      <c r="B73" s="218" t="s">
        <v>72</v>
      </c>
      <c r="C73" s="232">
        <v>581.35</v>
      </c>
      <c r="D73" s="233">
        <v>583.13333333333333</v>
      </c>
      <c r="E73" s="233">
        <v>578.26666666666665</v>
      </c>
      <c r="F73" s="233">
        <v>575.18333333333328</v>
      </c>
      <c r="G73" s="233">
        <v>570.31666666666661</v>
      </c>
      <c r="H73" s="233">
        <v>586.2166666666667</v>
      </c>
      <c r="I73" s="233">
        <v>591.08333333333326</v>
      </c>
      <c r="J73" s="233">
        <v>594.16666666666674</v>
      </c>
      <c r="K73" s="232">
        <v>588</v>
      </c>
      <c r="L73" s="232">
        <v>580.04999999999995</v>
      </c>
      <c r="M73" s="232">
        <v>3.2355100000000001</v>
      </c>
      <c r="N73" s="1"/>
      <c r="O73" s="1"/>
    </row>
    <row r="74" spans="1:15" ht="12.75" customHeight="1">
      <c r="A74" s="30">
        <v>64</v>
      </c>
      <c r="B74" s="218" t="s">
        <v>310</v>
      </c>
      <c r="C74" s="232">
        <v>944.1</v>
      </c>
      <c r="D74" s="233">
        <v>947.33333333333337</v>
      </c>
      <c r="E74" s="233">
        <v>934.86666666666679</v>
      </c>
      <c r="F74" s="233">
        <v>925.63333333333344</v>
      </c>
      <c r="G74" s="233">
        <v>913.16666666666686</v>
      </c>
      <c r="H74" s="233">
        <v>956.56666666666672</v>
      </c>
      <c r="I74" s="233">
        <v>969.03333333333319</v>
      </c>
      <c r="J74" s="233">
        <v>978.26666666666665</v>
      </c>
      <c r="K74" s="232">
        <v>959.8</v>
      </c>
      <c r="L74" s="232">
        <v>938.1</v>
      </c>
      <c r="M74" s="232">
        <v>7.3010799999999998</v>
      </c>
      <c r="N74" s="1"/>
      <c r="O74" s="1"/>
    </row>
    <row r="75" spans="1:15" ht="12.75" customHeight="1">
      <c r="A75" s="30">
        <v>65</v>
      </c>
      <c r="B75" s="218" t="s">
        <v>71</v>
      </c>
      <c r="C75" s="232">
        <v>99.9</v>
      </c>
      <c r="D75" s="233">
        <v>100.16666666666667</v>
      </c>
      <c r="E75" s="233">
        <v>98.983333333333348</v>
      </c>
      <c r="F75" s="233">
        <v>98.066666666666677</v>
      </c>
      <c r="G75" s="233">
        <v>96.883333333333354</v>
      </c>
      <c r="H75" s="233">
        <v>101.08333333333334</v>
      </c>
      <c r="I75" s="233">
        <v>102.26666666666665</v>
      </c>
      <c r="J75" s="233">
        <v>103.18333333333334</v>
      </c>
      <c r="K75" s="232">
        <v>101.35</v>
      </c>
      <c r="L75" s="232">
        <v>99.25</v>
      </c>
      <c r="M75" s="232">
        <v>92.367739999999998</v>
      </c>
      <c r="N75" s="1"/>
      <c r="O75" s="1"/>
    </row>
    <row r="76" spans="1:15" ht="12.75" customHeight="1">
      <c r="A76" s="30">
        <v>66</v>
      </c>
      <c r="B76" s="218" t="s">
        <v>73</v>
      </c>
      <c r="C76" s="232">
        <v>879.85</v>
      </c>
      <c r="D76" s="233">
        <v>879.31666666666661</v>
      </c>
      <c r="E76" s="233">
        <v>873.63333333333321</v>
      </c>
      <c r="F76" s="233">
        <v>867.41666666666663</v>
      </c>
      <c r="G76" s="233">
        <v>861.73333333333323</v>
      </c>
      <c r="H76" s="233">
        <v>885.53333333333319</v>
      </c>
      <c r="I76" s="233">
        <v>891.21666666666658</v>
      </c>
      <c r="J76" s="233">
        <v>897.43333333333317</v>
      </c>
      <c r="K76" s="232">
        <v>885</v>
      </c>
      <c r="L76" s="232">
        <v>873.1</v>
      </c>
      <c r="M76" s="232">
        <v>5.9945500000000003</v>
      </c>
      <c r="N76" s="1"/>
      <c r="O76" s="1"/>
    </row>
    <row r="77" spans="1:15" ht="12.75" customHeight="1">
      <c r="A77" s="30">
        <v>67</v>
      </c>
      <c r="B77" s="218" t="s">
        <v>76</v>
      </c>
      <c r="C77" s="232">
        <v>79.2</v>
      </c>
      <c r="D77" s="233">
        <v>79.45</v>
      </c>
      <c r="E77" s="233">
        <v>78.550000000000011</v>
      </c>
      <c r="F77" s="233">
        <v>77.900000000000006</v>
      </c>
      <c r="G77" s="233">
        <v>77.000000000000014</v>
      </c>
      <c r="H77" s="233">
        <v>80.100000000000009</v>
      </c>
      <c r="I77" s="233">
        <v>81.000000000000014</v>
      </c>
      <c r="J77" s="233">
        <v>81.650000000000006</v>
      </c>
      <c r="K77" s="232">
        <v>80.349999999999994</v>
      </c>
      <c r="L77" s="232">
        <v>78.8</v>
      </c>
      <c r="M77" s="232">
        <v>210.58183</v>
      </c>
      <c r="N77" s="1"/>
      <c r="O77" s="1"/>
    </row>
    <row r="78" spans="1:15" ht="12.75" customHeight="1">
      <c r="A78" s="30">
        <v>68</v>
      </c>
      <c r="B78" s="218" t="s">
        <v>80</v>
      </c>
      <c r="C78" s="232">
        <v>330.5</v>
      </c>
      <c r="D78" s="233">
        <v>330.34999999999997</v>
      </c>
      <c r="E78" s="233">
        <v>327.69999999999993</v>
      </c>
      <c r="F78" s="233">
        <v>324.89999999999998</v>
      </c>
      <c r="G78" s="233">
        <v>322.24999999999994</v>
      </c>
      <c r="H78" s="233">
        <v>333.14999999999992</v>
      </c>
      <c r="I78" s="233">
        <v>335.7999999999999</v>
      </c>
      <c r="J78" s="233">
        <v>338.59999999999991</v>
      </c>
      <c r="K78" s="232">
        <v>333</v>
      </c>
      <c r="L78" s="232">
        <v>327.55</v>
      </c>
      <c r="M78" s="232">
        <v>20.995640000000002</v>
      </c>
      <c r="N78" s="1"/>
      <c r="O78" s="1"/>
    </row>
    <row r="79" spans="1:15" ht="12.75" customHeight="1">
      <c r="A79" s="30">
        <v>69</v>
      </c>
      <c r="B79" s="218" t="s">
        <v>859</v>
      </c>
      <c r="C79" s="232">
        <v>9933.4500000000007</v>
      </c>
      <c r="D79" s="233">
        <v>9878.5</v>
      </c>
      <c r="E79" s="233">
        <v>9711</v>
      </c>
      <c r="F79" s="233">
        <v>9488.5499999999993</v>
      </c>
      <c r="G79" s="233">
        <v>9321.0499999999993</v>
      </c>
      <c r="H79" s="233">
        <v>10100.950000000001</v>
      </c>
      <c r="I79" s="233">
        <v>10268.450000000001</v>
      </c>
      <c r="J79" s="233">
        <v>10490.900000000001</v>
      </c>
      <c r="K79" s="232">
        <v>10046</v>
      </c>
      <c r="L79" s="232">
        <v>9656.0499999999993</v>
      </c>
      <c r="M79" s="232">
        <v>1.145E-2</v>
      </c>
      <c r="N79" s="1"/>
      <c r="O79" s="1"/>
    </row>
    <row r="80" spans="1:15" ht="12.75" customHeight="1">
      <c r="A80" s="30">
        <v>70</v>
      </c>
      <c r="B80" s="218" t="s">
        <v>75</v>
      </c>
      <c r="C80" s="232">
        <v>806.1</v>
      </c>
      <c r="D80" s="233">
        <v>811.95000000000016</v>
      </c>
      <c r="E80" s="233">
        <v>799.10000000000036</v>
      </c>
      <c r="F80" s="233">
        <v>792.10000000000025</v>
      </c>
      <c r="G80" s="233">
        <v>779.25000000000045</v>
      </c>
      <c r="H80" s="233">
        <v>818.95000000000027</v>
      </c>
      <c r="I80" s="233">
        <v>831.8</v>
      </c>
      <c r="J80" s="233">
        <v>838.80000000000018</v>
      </c>
      <c r="K80" s="232">
        <v>824.8</v>
      </c>
      <c r="L80" s="232">
        <v>804.95</v>
      </c>
      <c r="M80" s="232">
        <v>31.132429999999999</v>
      </c>
      <c r="N80" s="1"/>
      <c r="O80" s="1"/>
    </row>
    <row r="81" spans="1:15" ht="12.75" customHeight="1">
      <c r="A81" s="30">
        <v>71</v>
      </c>
      <c r="B81" s="218" t="s">
        <v>77</v>
      </c>
      <c r="C81" s="232">
        <v>261.85000000000002</v>
      </c>
      <c r="D81" s="233">
        <v>262.10000000000002</v>
      </c>
      <c r="E81" s="233">
        <v>260.90000000000003</v>
      </c>
      <c r="F81" s="233">
        <v>259.95</v>
      </c>
      <c r="G81" s="233">
        <v>258.75</v>
      </c>
      <c r="H81" s="233">
        <v>263.05000000000007</v>
      </c>
      <c r="I81" s="233">
        <v>264.25000000000011</v>
      </c>
      <c r="J81" s="233">
        <v>265.2000000000001</v>
      </c>
      <c r="K81" s="232">
        <v>263.3</v>
      </c>
      <c r="L81" s="232">
        <v>261.14999999999998</v>
      </c>
      <c r="M81" s="232">
        <v>10.109819999999999</v>
      </c>
      <c r="N81" s="1"/>
      <c r="O81" s="1"/>
    </row>
    <row r="82" spans="1:15" ht="12.75" customHeight="1">
      <c r="A82" s="30">
        <v>72</v>
      </c>
      <c r="B82" s="218" t="s">
        <v>311</v>
      </c>
      <c r="C82" s="232">
        <v>980.3</v>
      </c>
      <c r="D82" s="233">
        <v>983.83333333333337</v>
      </c>
      <c r="E82" s="233">
        <v>968.4666666666667</v>
      </c>
      <c r="F82" s="233">
        <v>956.63333333333333</v>
      </c>
      <c r="G82" s="233">
        <v>941.26666666666665</v>
      </c>
      <c r="H82" s="233">
        <v>995.66666666666674</v>
      </c>
      <c r="I82" s="233">
        <v>1011.0333333333333</v>
      </c>
      <c r="J82" s="233">
        <v>1022.8666666666668</v>
      </c>
      <c r="K82" s="232">
        <v>999.2</v>
      </c>
      <c r="L82" s="232">
        <v>972</v>
      </c>
      <c r="M82" s="232">
        <v>0.54522000000000004</v>
      </c>
      <c r="N82" s="1"/>
      <c r="O82" s="1"/>
    </row>
    <row r="83" spans="1:15" ht="12.75" customHeight="1">
      <c r="A83" s="30">
        <v>73</v>
      </c>
      <c r="B83" s="218" t="s">
        <v>312</v>
      </c>
      <c r="C83" s="232">
        <v>298.75</v>
      </c>
      <c r="D83" s="233">
        <v>300.43333333333334</v>
      </c>
      <c r="E83" s="233">
        <v>295.41666666666669</v>
      </c>
      <c r="F83" s="233">
        <v>292.08333333333337</v>
      </c>
      <c r="G83" s="233">
        <v>287.06666666666672</v>
      </c>
      <c r="H83" s="233">
        <v>303.76666666666665</v>
      </c>
      <c r="I83" s="233">
        <v>308.7833333333333</v>
      </c>
      <c r="J83" s="233">
        <v>312.11666666666662</v>
      </c>
      <c r="K83" s="232">
        <v>305.45</v>
      </c>
      <c r="L83" s="232">
        <v>297.10000000000002</v>
      </c>
      <c r="M83" s="232">
        <v>34.102800000000002</v>
      </c>
      <c r="N83" s="1"/>
      <c r="O83" s="1"/>
    </row>
    <row r="84" spans="1:15" ht="12.75" customHeight="1">
      <c r="A84" s="30">
        <v>74</v>
      </c>
      <c r="B84" s="218" t="s">
        <v>313</v>
      </c>
      <c r="C84" s="232">
        <v>7706.05</v>
      </c>
      <c r="D84" s="233">
        <v>7705.0999999999995</v>
      </c>
      <c r="E84" s="233">
        <v>7633.1999999999989</v>
      </c>
      <c r="F84" s="233">
        <v>7560.3499999999995</v>
      </c>
      <c r="G84" s="233">
        <v>7488.4499999999989</v>
      </c>
      <c r="H84" s="233">
        <v>7777.9499999999989</v>
      </c>
      <c r="I84" s="233">
        <v>7849.8499999999985</v>
      </c>
      <c r="J84" s="233">
        <v>7922.6999999999989</v>
      </c>
      <c r="K84" s="232">
        <v>7777</v>
      </c>
      <c r="L84" s="232">
        <v>7632.25</v>
      </c>
      <c r="M84" s="232">
        <v>0.12565000000000001</v>
      </c>
      <c r="N84" s="1"/>
      <c r="O84" s="1"/>
    </row>
    <row r="85" spans="1:15" ht="12.75" customHeight="1">
      <c r="A85" s="30">
        <v>75</v>
      </c>
      <c r="B85" s="218" t="s">
        <v>314</v>
      </c>
      <c r="C85" s="232">
        <v>1199.55</v>
      </c>
      <c r="D85" s="233">
        <v>1198.1666666666665</v>
      </c>
      <c r="E85" s="233">
        <v>1191.7333333333331</v>
      </c>
      <c r="F85" s="233">
        <v>1183.9166666666665</v>
      </c>
      <c r="G85" s="233">
        <v>1177.4833333333331</v>
      </c>
      <c r="H85" s="233">
        <v>1205.9833333333331</v>
      </c>
      <c r="I85" s="233">
        <v>1212.4166666666665</v>
      </c>
      <c r="J85" s="233">
        <v>1220.2333333333331</v>
      </c>
      <c r="K85" s="232">
        <v>1204.5999999999999</v>
      </c>
      <c r="L85" s="232">
        <v>1190.3499999999999</v>
      </c>
      <c r="M85" s="232">
        <v>0.41189999999999999</v>
      </c>
      <c r="N85" s="1"/>
      <c r="O85" s="1"/>
    </row>
    <row r="86" spans="1:15" ht="12.75" customHeight="1">
      <c r="A86" s="30">
        <v>76</v>
      </c>
      <c r="B86" s="218" t="s">
        <v>245</v>
      </c>
      <c r="C86" s="232">
        <v>907.1</v>
      </c>
      <c r="D86" s="233">
        <v>909.11666666666667</v>
      </c>
      <c r="E86" s="233">
        <v>902.38333333333333</v>
      </c>
      <c r="F86" s="233">
        <v>897.66666666666663</v>
      </c>
      <c r="G86" s="233">
        <v>890.93333333333328</v>
      </c>
      <c r="H86" s="233">
        <v>913.83333333333337</v>
      </c>
      <c r="I86" s="233">
        <v>920.56666666666672</v>
      </c>
      <c r="J86" s="233">
        <v>925.28333333333342</v>
      </c>
      <c r="K86" s="232">
        <v>915.85</v>
      </c>
      <c r="L86" s="232">
        <v>904.4</v>
      </c>
      <c r="M86" s="232">
        <v>0.19391</v>
      </c>
      <c r="N86" s="1"/>
      <c r="O86" s="1"/>
    </row>
    <row r="87" spans="1:15" ht="12.75" customHeight="1">
      <c r="A87" s="30">
        <v>77</v>
      </c>
      <c r="B87" s="218" t="s">
        <v>816</v>
      </c>
      <c r="C87" s="232">
        <v>508.65</v>
      </c>
      <c r="D87" s="233">
        <v>510.2</v>
      </c>
      <c r="E87" s="233">
        <v>505.54999999999995</v>
      </c>
      <c r="F87" s="233">
        <v>502.45</v>
      </c>
      <c r="G87" s="233">
        <v>497.79999999999995</v>
      </c>
      <c r="H87" s="233">
        <v>513.29999999999995</v>
      </c>
      <c r="I87" s="233">
        <v>517.94999999999993</v>
      </c>
      <c r="J87" s="233">
        <v>521.04999999999995</v>
      </c>
      <c r="K87" s="232">
        <v>514.85</v>
      </c>
      <c r="L87" s="232">
        <v>507.1</v>
      </c>
      <c r="M87" s="232">
        <v>0.58853999999999995</v>
      </c>
      <c r="N87" s="1"/>
      <c r="O87" s="1"/>
    </row>
    <row r="88" spans="1:15" ht="12.75" customHeight="1">
      <c r="A88" s="30">
        <v>78</v>
      </c>
      <c r="B88" s="218" t="s">
        <v>78</v>
      </c>
      <c r="C88" s="232">
        <v>17264.2</v>
      </c>
      <c r="D88" s="233">
        <v>17240.8</v>
      </c>
      <c r="E88" s="233">
        <v>17133.599999999999</v>
      </c>
      <c r="F88" s="233">
        <v>17003</v>
      </c>
      <c r="G88" s="233">
        <v>16895.8</v>
      </c>
      <c r="H88" s="233">
        <v>17371.399999999998</v>
      </c>
      <c r="I88" s="233">
        <v>17478.600000000002</v>
      </c>
      <c r="J88" s="233">
        <v>17609.199999999997</v>
      </c>
      <c r="K88" s="232">
        <v>17348</v>
      </c>
      <c r="L88" s="232">
        <v>17110.2</v>
      </c>
      <c r="M88" s="232">
        <v>9.5509999999999998E-2</v>
      </c>
      <c r="N88" s="1"/>
      <c r="O88" s="1"/>
    </row>
    <row r="89" spans="1:15" ht="12.75" customHeight="1">
      <c r="A89" s="30">
        <v>79</v>
      </c>
      <c r="B89" s="218" t="s">
        <v>315</v>
      </c>
      <c r="C89" s="232">
        <v>465.05</v>
      </c>
      <c r="D89" s="233">
        <v>468.41666666666669</v>
      </c>
      <c r="E89" s="233">
        <v>459.63333333333338</v>
      </c>
      <c r="F89" s="233">
        <v>454.2166666666667</v>
      </c>
      <c r="G89" s="233">
        <v>445.43333333333339</v>
      </c>
      <c r="H89" s="233">
        <v>473.83333333333337</v>
      </c>
      <c r="I89" s="233">
        <v>482.61666666666667</v>
      </c>
      <c r="J89" s="233">
        <v>488.03333333333336</v>
      </c>
      <c r="K89" s="232">
        <v>477.2</v>
      </c>
      <c r="L89" s="232">
        <v>463</v>
      </c>
      <c r="M89" s="232">
        <v>3.1584599999999998</v>
      </c>
      <c r="N89" s="1"/>
      <c r="O89" s="1"/>
    </row>
    <row r="90" spans="1:15" ht="12.75" customHeight="1">
      <c r="A90" s="30">
        <v>80</v>
      </c>
      <c r="B90" s="218" t="s">
        <v>817</v>
      </c>
      <c r="C90" s="232">
        <v>29.4</v>
      </c>
      <c r="D90" s="233">
        <v>29.666666666666668</v>
      </c>
      <c r="E90" s="233">
        <v>28.533333333333335</v>
      </c>
      <c r="F90" s="233">
        <v>27.666666666666668</v>
      </c>
      <c r="G90" s="233">
        <v>26.533333333333335</v>
      </c>
      <c r="H90" s="233">
        <v>30.533333333333335</v>
      </c>
      <c r="I90" s="233">
        <v>31.666666666666668</v>
      </c>
      <c r="J90" s="233">
        <v>32.533333333333331</v>
      </c>
      <c r="K90" s="232">
        <v>30.8</v>
      </c>
      <c r="L90" s="232">
        <v>28.8</v>
      </c>
      <c r="M90" s="232">
        <v>419.15458000000001</v>
      </c>
      <c r="N90" s="1"/>
      <c r="O90" s="1"/>
    </row>
    <row r="91" spans="1:15" ht="12.75" customHeight="1">
      <c r="A91" s="30">
        <v>81</v>
      </c>
      <c r="B91" s="218" t="s">
        <v>81</v>
      </c>
      <c r="C91" s="232">
        <v>4307.45</v>
      </c>
      <c r="D91" s="233">
        <v>4326.9833333333336</v>
      </c>
      <c r="E91" s="233">
        <v>4279.0166666666673</v>
      </c>
      <c r="F91" s="233">
        <v>4250.5833333333339</v>
      </c>
      <c r="G91" s="233">
        <v>4202.6166666666677</v>
      </c>
      <c r="H91" s="233">
        <v>4355.416666666667</v>
      </c>
      <c r="I91" s="233">
        <v>4403.3833333333341</v>
      </c>
      <c r="J91" s="233">
        <v>4431.8166666666666</v>
      </c>
      <c r="K91" s="232">
        <v>4374.95</v>
      </c>
      <c r="L91" s="232">
        <v>4298.55</v>
      </c>
      <c r="M91" s="232">
        <v>1.17753</v>
      </c>
      <c r="N91" s="1"/>
      <c r="O91" s="1"/>
    </row>
    <row r="92" spans="1:15" ht="12.75" customHeight="1">
      <c r="A92" s="30">
        <v>82</v>
      </c>
      <c r="B92" s="218" t="s">
        <v>818</v>
      </c>
      <c r="C92" s="232">
        <v>1040.55</v>
      </c>
      <c r="D92" s="233">
        <v>1057.55</v>
      </c>
      <c r="E92" s="233">
        <v>1020.1499999999999</v>
      </c>
      <c r="F92" s="233">
        <v>999.75</v>
      </c>
      <c r="G92" s="233">
        <v>962.34999999999991</v>
      </c>
      <c r="H92" s="233">
        <v>1077.9499999999998</v>
      </c>
      <c r="I92" s="233">
        <v>1115.3499999999999</v>
      </c>
      <c r="J92" s="233">
        <v>1135.7499999999998</v>
      </c>
      <c r="K92" s="232">
        <v>1094.95</v>
      </c>
      <c r="L92" s="232">
        <v>1037.1500000000001</v>
      </c>
      <c r="M92" s="232">
        <v>2.6694599999999999</v>
      </c>
      <c r="N92" s="1"/>
      <c r="O92" s="1"/>
    </row>
    <row r="93" spans="1:15" ht="12.75" customHeight="1">
      <c r="A93" s="30">
        <v>83</v>
      </c>
      <c r="B93" s="218" t="s">
        <v>316</v>
      </c>
      <c r="C93" s="232">
        <v>529.54999999999995</v>
      </c>
      <c r="D93" s="233">
        <v>533.2833333333333</v>
      </c>
      <c r="E93" s="233">
        <v>523.36666666666656</v>
      </c>
      <c r="F93" s="233">
        <v>517.18333333333328</v>
      </c>
      <c r="G93" s="233">
        <v>507.26666666666654</v>
      </c>
      <c r="H93" s="233">
        <v>539.46666666666658</v>
      </c>
      <c r="I93" s="233">
        <v>549.38333333333333</v>
      </c>
      <c r="J93" s="233">
        <v>555.56666666666661</v>
      </c>
      <c r="K93" s="232">
        <v>543.20000000000005</v>
      </c>
      <c r="L93" s="232">
        <v>527.1</v>
      </c>
      <c r="M93" s="232">
        <v>1.1139600000000001</v>
      </c>
      <c r="N93" s="1"/>
      <c r="O93" s="1"/>
    </row>
    <row r="94" spans="1:15" ht="12.75" customHeight="1">
      <c r="A94" s="30">
        <v>84</v>
      </c>
      <c r="B94" s="218" t="s">
        <v>246</v>
      </c>
      <c r="C94" s="232">
        <v>76.400000000000006</v>
      </c>
      <c r="D94" s="233">
        <v>76.866666666666674</v>
      </c>
      <c r="E94" s="233">
        <v>75.583333333333343</v>
      </c>
      <c r="F94" s="233">
        <v>74.766666666666666</v>
      </c>
      <c r="G94" s="233">
        <v>73.483333333333334</v>
      </c>
      <c r="H94" s="233">
        <v>77.683333333333351</v>
      </c>
      <c r="I94" s="233">
        <v>78.966666666666683</v>
      </c>
      <c r="J94" s="233">
        <v>79.78333333333336</v>
      </c>
      <c r="K94" s="232">
        <v>78.150000000000006</v>
      </c>
      <c r="L94" s="232">
        <v>76.05</v>
      </c>
      <c r="M94" s="232">
        <v>17.265370000000001</v>
      </c>
      <c r="N94" s="1"/>
      <c r="O94" s="1"/>
    </row>
    <row r="95" spans="1:15" ht="12.75" customHeight="1">
      <c r="A95" s="30">
        <v>85</v>
      </c>
      <c r="B95" s="218" t="s">
        <v>775</v>
      </c>
      <c r="C95" s="232">
        <v>270.3</v>
      </c>
      <c r="D95" s="233">
        <v>268.85000000000002</v>
      </c>
      <c r="E95" s="233">
        <v>265.35000000000002</v>
      </c>
      <c r="F95" s="233">
        <v>260.39999999999998</v>
      </c>
      <c r="G95" s="233">
        <v>256.89999999999998</v>
      </c>
      <c r="H95" s="233">
        <v>273.80000000000007</v>
      </c>
      <c r="I95" s="233">
        <v>277.30000000000007</v>
      </c>
      <c r="J95" s="233">
        <v>282.25000000000011</v>
      </c>
      <c r="K95" s="232">
        <v>272.35000000000002</v>
      </c>
      <c r="L95" s="232">
        <v>263.89999999999998</v>
      </c>
      <c r="M95" s="232">
        <v>9.1933600000000002</v>
      </c>
      <c r="N95" s="1"/>
      <c r="O95" s="1"/>
    </row>
    <row r="96" spans="1:15" ht="12.75" customHeight="1">
      <c r="A96" s="30">
        <v>86</v>
      </c>
      <c r="B96" s="218" t="s">
        <v>317</v>
      </c>
      <c r="C96" s="232">
        <v>3067.3</v>
      </c>
      <c r="D96" s="233">
        <v>3042.8166666666671</v>
      </c>
      <c r="E96" s="233">
        <v>2986.483333333334</v>
      </c>
      <c r="F96" s="233">
        <v>2905.666666666667</v>
      </c>
      <c r="G96" s="233">
        <v>2849.3333333333339</v>
      </c>
      <c r="H96" s="233">
        <v>3123.6333333333341</v>
      </c>
      <c r="I96" s="233">
        <v>3179.9666666666672</v>
      </c>
      <c r="J96" s="233">
        <v>3260.7833333333342</v>
      </c>
      <c r="K96" s="232">
        <v>3099.15</v>
      </c>
      <c r="L96" s="232">
        <v>2962</v>
      </c>
      <c r="M96" s="232">
        <v>0.52027000000000001</v>
      </c>
      <c r="N96" s="1"/>
      <c r="O96" s="1"/>
    </row>
    <row r="97" spans="1:15" ht="12.75" customHeight="1">
      <c r="A97" s="30">
        <v>87</v>
      </c>
      <c r="B97" s="218" t="s">
        <v>318</v>
      </c>
      <c r="C97" s="232">
        <v>237.8</v>
      </c>
      <c r="D97" s="233">
        <v>238.75</v>
      </c>
      <c r="E97" s="233">
        <v>235.5</v>
      </c>
      <c r="F97" s="233">
        <v>233.2</v>
      </c>
      <c r="G97" s="233">
        <v>229.95</v>
      </c>
      <c r="H97" s="233">
        <v>241.05</v>
      </c>
      <c r="I97" s="233">
        <v>244.3</v>
      </c>
      <c r="J97" s="233">
        <v>246.60000000000002</v>
      </c>
      <c r="K97" s="232">
        <v>242</v>
      </c>
      <c r="L97" s="232">
        <v>236.45</v>
      </c>
      <c r="M97" s="232">
        <v>3.6823999999999999</v>
      </c>
      <c r="N97" s="1"/>
      <c r="O97" s="1"/>
    </row>
    <row r="98" spans="1:15" ht="12.75" customHeight="1">
      <c r="A98" s="30">
        <v>88</v>
      </c>
      <c r="B98" s="218" t="s">
        <v>860</v>
      </c>
      <c r="C98" s="232">
        <v>413.35</v>
      </c>
      <c r="D98" s="233">
        <v>415.86666666666662</v>
      </c>
      <c r="E98" s="233">
        <v>406.98333333333323</v>
      </c>
      <c r="F98" s="233">
        <v>400.61666666666662</v>
      </c>
      <c r="G98" s="233">
        <v>391.73333333333323</v>
      </c>
      <c r="H98" s="233">
        <v>422.23333333333323</v>
      </c>
      <c r="I98" s="233">
        <v>431.11666666666656</v>
      </c>
      <c r="J98" s="233">
        <v>437.48333333333323</v>
      </c>
      <c r="K98" s="232">
        <v>424.75</v>
      </c>
      <c r="L98" s="232">
        <v>409.5</v>
      </c>
      <c r="M98" s="232">
        <v>3.3881600000000001</v>
      </c>
      <c r="N98" s="1"/>
      <c r="O98" s="1"/>
    </row>
    <row r="99" spans="1:15" ht="12.75" customHeight="1">
      <c r="A99" s="30">
        <v>89</v>
      </c>
      <c r="B99" s="218" t="s">
        <v>319</v>
      </c>
      <c r="C99" s="232">
        <v>535.04999999999995</v>
      </c>
      <c r="D99" s="233">
        <v>534.68333333333328</v>
      </c>
      <c r="E99" s="233">
        <v>528.66666666666652</v>
      </c>
      <c r="F99" s="233">
        <v>522.28333333333319</v>
      </c>
      <c r="G99" s="233">
        <v>516.26666666666642</v>
      </c>
      <c r="H99" s="233">
        <v>541.06666666666661</v>
      </c>
      <c r="I99" s="233">
        <v>547.08333333333326</v>
      </c>
      <c r="J99" s="233">
        <v>553.4666666666667</v>
      </c>
      <c r="K99" s="232">
        <v>540.70000000000005</v>
      </c>
      <c r="L99" s="232">
        <v>528.29999999999995</v>
      </c>
      <c r="M99" s="232">
        <v>5.9998300000000002</v>
      </c>
      <c r="N99" s="1"/>
      <c r="O99" s="1"/>
    </row>
    <row r="100" spans="1:15" ht="12.75" customHeight="1">
      <c r="A100" s="30">
        <v>90</v>
      </c>
      <c r="B100" s="218" t="s">
        <v>82</v>
      </c>
      <c r="C100" s="232">
        <v>333.3</v>
      </c>
      <c r="D100" s="233">
        <v>330.45</v>
      </c>
      <c r="E100" s="233">
        <v>324.2</v>
      </c>
      <c r="F100" s="233">
        <v>315.10000000000002</v>
      </c>
      <c r="G100" s="233">
        <v>308.85000000000002</v>
      </c>
      <c r="H100" s="233">
        <v>339.54999999999995</v>
      </c>
      <c r="I100" s="233">
        <v>345.79999999999995</v>
      </c>
      <c r="J100" s="233">
        <v>354.89999999999992</v>
      </c>
      <c r="K100" s="232">
        <v>336.7</v>
      </c>
      <c r="L100" s="232">
        <v>321.35000000000002</v>
      </c>
      <c r="M100" s="232">
        <v>183.64259000000001</v>
      </c>
      <c r="N100" s="1"/>
      <c r="O100" s="1"/>
    </row>
    <row r="101" spans="1:15" ht="12.75" customHeight="1">
      <c r="A101" s="30">
        <v>91</v>
      </c>
      <c r="B101" s="218" t="s">
        <v>320</v>
      </c>
      <c r="C101" s="232">
        <v>713.3</v>
      </c>
      <c r="D101" s="233">
        <v>712.91666666666663</v>
      </c>
      <c r="E101" s="233">
        <v>710.88333333333321</v>
      </c>
      <c r="F101" s="233">
        <v>708.46666666666658</v>
      </c>
      <c r="G101" s="233">
        <v>706.43333333333317</v>
      </c>
      <c r="H101" s="233">
        <v>715.33333333333326</v>
      </c>
      <c r="I101" s="233">
        <v>717.36666666666679</v>
      </c>
      <c r="J101" s="233">
        <v>719.7833333333333</v>
      </c>
      <c r="K101" s="232">
        <v>714.95</v>
      </c>
      <c r="L101" s="232">
        <v>710.5</v>
      </c>
      <c r="M101" s="232">
        <v>0.16722999999999999</v>
      </c>
      <c r="N101" s="1"/>
      <c r="O101" s="1"/>
    </row>
    <row r="102" spans="1:15" ht="12.75" customHeight="1">
      <c r="A102" s="30">
        <v>92</v>
      </c>
      <c r="B102" s="218" t="s">
        <v>321</v>
      </c>
      <c r="C102" s="232">
        <v>752</v>
      </c>
      <c r="D102" s="233">
        <v>756.33333333333337</v>
      </c>
      <c r="E102" s="233">
        <v>741.7166666666667</v>
      </c>
      <c r="F102" s="233">
        <v>731.43333333333328</v>
      </c>
      <c r="G102" s="233">
        <v>716.81666666666661</v>
      </c>
      <c r="H102" s="233">
        <v>766.61666666666679</v>
      </c>
      <c r="I102" s="233">
        <v>781.23333333333335</v>
      </c>
      <c r="J102" s="233">
        <v>791.51666666666688</v>
      </c>
      <c r="K102" s="232">
        <v>770.95</v>
      </c>
      <c r="L102" s="232">
        <v>746.05</v>
      </c>
      <c r="M102" s="232">
        <v>1.62215</v>
      </c>
      <c r="N102" s="1"/>
      <c r="O102" s="1"/>
    </row>
    <row r="103" spans="1:15" ht="12.75" customHeight="1">
      <c r="A103" s="30">
        <v>93</v>
      </c>
      <c r="B103" s="218" t="s">
        <v>322</v>
      </c>
      <c r="C103" s="232">
        <v>875.2</v>
      </c>
      <c r="D103" s="233">
        <v>873.05000000000007</v>
      </c>
      <c r="E103" s="233">
        <v>863.25000000000011</v>
      </c>
      <c r="F103" s="233">
        <v>851.30000000000007</v>
      </c>
      <c r="G103" s="233">
        <v>841.50000000000011</v>
      </c>
      <c r="H103" s="233">
        <v>885.00000000000011</v>
      </c>
      <c r="I103" s="233">
        <v>894.80000000000007</v>
      </c>
      <c r="J103" s="233">
        <v>906.75000000000011</v>
      </c>
      <c r="K103" s="232">
        <v>882.85</v>
      </c>
      <c r="L103" s="232">
        <v>861.1</v>
      </c>
      <c r="M103" s="232">
        <v>0.41882999999999998</v>
      </c>
      <c r="N103" s="1"/>
      <c r="O103" s="1"/>
    </row>
    <row r="104" spans="1:15" ht="12.75" customHeight="1">
      <c r="A104" s="30">
        <v>94</v>
      </c>
      <c r="B104" s="218" t="s">
        <v>247</v>
      </c>
      <c r="C104" s="232">
        <v>123.15</v>
      </c>
      <c r="D104" s="233">
        <v>123.76666666666667</v>
      </c>
      <c r="E104" s="233">
        <v>122.13333333333333</v>
      </c>
      <c r="F104" s="233">
        <v>121.11666666666666</v>
      </c>
      <c r="G104" s="233">
        <v>119.48333333333332</v>
      </c>
      <c r="H104" s="233">
        <v>124.78333333333333</v>
      </c>
      <c r="I104" s="233">
        <v>126.41666666666669</v>
      </c>
      <c r="J104" s="233">
        <v>127.43333333333334</v>
      </c>
      <c r="K104" s="232">
        <v>125.4</v>
      </c>
      <c r="L104" s="232">
        <v>122.75</v>
      </c>
      <c r="M104" s="232">
        <v>4.2229900000000002</v>
      </c>
      <c r="N104" s="1"/>
      <c r="O104" s="1"/>
    </row>
    <row r="105" spans="1:15" ht="12.75" customHeight="1">
      <c r="A105" s="30">
        <v>95</v>
      </c>
      <c r="B105" s="218" t="s">
        <v>323</v>
      </c>
      <c r="C105" s="232">
        <v>1642.5</v>
      </c>
      <c r="D105" s="233">
        <v>1649.5</v>
      </c>
      <c r="E105" s="233">
        <v>1625.55</v>
      </c>
      <c r="F105" s="233">
        <v>1608.6</v>
      </c>
      <c r="G105" s="233">
        <v>1584.6499999999999</v>
      </c>
      <c r="H105" s="233">
        <v>1666.45</v>
      </c>
      <c r="I105" s="233">
        <v>1690.3999999999999</v>
      </c>
      <c r="J105" s="233">
        <v>1707.3500000000001</v>
      </c>
      <c r="K105" s="232">
        <v>1673.45</v>
      </c>
      <c r="L105" s="232">
        <v>1632.55</v>
      </c>
      <c r="M105" s="232">
        <v>0.56025000000000003</v>
      </c>
      <c r="N105" s="1"/>
      <c r="O105" s="1"/>
    </row>
    <row r="106" spans="1:15" ht="12.75" customHeight="1">
      <c r="A106" s="30">
        <v>96</v>
      </c>
      <c r="B106" s="218" t="s">
        <v>324</v>
      </c>
      <c r="C106" s="232">
        <v>32.15</v>
      </c>
      <c r="D106" s="233">
        <v>32.35</v>
      </c>
      <c r="E106" s="233">
        <v>31.800000000000004</v>
      </c>
      <c r="F106" s="233">
        <v>31.450000000000003</v>
      </c>
      <c r="G106" s="233">
        <v>30.900000000000006</v>
      </c>
      <c r="H106" s="233">
        <v>32.700000000000003</v>
      </c>
      <c r="I106" s="233">
        <v>33.25</v>
      </c>
      <c r="J106" s="233">
        <v>33.6</v>
      </c>
      <c r="K106" s="232">
        <v>32.9</v>
      </c>
      <c r="L106" s="232">
        <v>32</v>
      </c>
      <c r="M106" s="232">
        <v>169.18335999999999</v>
      </c>
      <c r="N106" s="1"/>
      <c r="O106" s="1"/>
    </row>
    <row r="107" spans="1:15" ht="12.75" customHeight="1">
      <c r="A107" s="30">
        <v>97</v>
      </c>
      <c r="B107" s="218" t="s">
        <v>325</v>
      </c>
      <c r="C107" s="232">
        <v>1115.3</v>
      </c>
      <c r="D107" s="233">
        <v>1118.8500000000001</v>
      </c>
      <c r="E107" s="233">
        <v>1109.7000000000003</v>
      </c>
      <c r="F107" s="233">
        <v>1104.1000000000001</v>
      </c>
      <c r="G107" s="233">
        <v>1094.9500000000003</v>
      </c>
      <c r="H107" s="233">
        <v>1124.4500000000003</v>
      </c>
      <c r="I107" s="233">
        <v>1133.6000000000004</v>
      </c>
      <c r="J107" s="233">
        <v>1139.2000000000003</v>
      </c>
      <c r="K107" s="232">
        <v>1128</v>
      </c>
      <c r="L107" s="232">
        <v>1113.25</v>
      </c>
      <c r="M107" s="232">
        <v>2.19747</v>
      </c>
      <c r="N107" s="1"/>
      <c r="O107" s="1"/>
    </row>
    <row r="108" spans="1:15" ht="12.75" customHeight="1">
      <c r="A108" s="30">
        <v>98</v>
      </c>
      <c r="B108" s="218" t="s">
        <v>326</v>
      </c>
      <c r="C108" s="232">
        <v>514.5</v>
      </c>
      <c r="D108" s="233">
        <v>516.4666666666667</v>
      </c>
      <c r="E108" s="233">
        <v>502.93333333333339</v>
      </c>
      <c r="F108" s="233">
        <v>491.36666666666667</v>
      </c>
      <c r="G108" s="233">
        <v>477.83333333333337</v>
      </c>
      <c r="H108" s="233">
        <v>528.03333333333342</v>
      </c>
      <c r="I108" s="233">
        <v>541.56666666666672</v>
      </c>
      <c r="J108" s="233">
        <v>553.13333333333344</v>
      </c>
      <c r="K108" s="232">
        <v>530</v>
      </c>
      <c r="L108" s="232">
        <v>504.9</v>
      </c>
      <c r="M108" s="232">
        <v>0.85258999999999996</v>
      </c>
      <c r="N108" s="1"/>
      <c r="O108" s="1"/>
    </row>
    <row r="109" spans="1:15" ht="12.75" customHeight="1">
      <c r="A109" s="30">
        <v>99</v>
      </c>
      <c r="B109" s="218" t="s">
        <v>327</v>
      </c>
      <c r="C109" s="232">
        <v>716.55</v>
      </c>
      <c r="D109" s="233">
        <v>712.58333333333337</v>
      </c>
      <c r="E109" s="233">
        <v>705.9666666666667</v>
      </c>
      <c r="F109" s="233">
        <v>695.38333333333333</v>
      </c>
      <c r="G109" s="233">
        <v>688.76666666666665</v>
      </c>
      <c r="H109" s="233">
        <v>723.16666666666674</v>
      </c>
      <c r="I109" s="233">
        <v>729.7833333333333</v>
      </c>
      <c r="J109" s="233">
        <v>740.36666666666679</v>
      </c>
      <c r="K109" s="232">
        <v>719.2</v>
      </c>
      <c r="L109" s="232">
        <v>702</v>
      </c>
      <c r="M109" s="232">
        <v>0.78559000000000001</v>
      </c>
      <c r="N109" s="1"/>
      <c r="O109" s="1"/>
    </row>
    <row r="110" spans="1:15" ht="12.75" customHeight="1">
      <c r="A110" s="30">
        <v>100</v>
      </c>
      <c r="B110" s="218" t="s">
        <v>328</v>
      </c>
      <c r="C110" s="232">
        <v>5207.3</v>
      </c>
      <c r="D110" s="233">
        <v>5208.6833333333334</v>
      </c>
      <c r="E110" s="233">
        <v>5178.6166666666668</v>
      </c>
      <c r="F110" s="233">
        <v>5149.9333333333334</v>
      </c>
      <c r="G110" s="233">
        <v>5119.8666666666668</v>
      </c>
      <c r="H110" s="233">
        <v>5237.3666666666668</v>
      </c>
      <c r="I110" s="233">
        <v>5267.4333333333343</v>
      </c>
      <c r="J110" s="233">
        <v>5296.1166666666668</v>
      </c>
      <c r="K110" s="232">
        <v>5238.75</v>
      </c>
      <c r="L110" s="232">
        <v>5180</v>
      </c>
      <c r="M110" s="232">
        <v>0.1125</v>
      </c>
      <c r="N110" s="1"/>
      <c r="O110" s="1"/>
    </row>
    <row r="111" spans="1:15" ht="12.75" customHeight="1">
      <c r="A111" s="30">
        <v>101</v>
      </c>
      <c r="B111" s="218" t="s">
        <v>329</v>
      </c>
      <c r="C111" s="232">
        <v>347.55</v>
      </c>
      <c r="D111" s="233">
        <v>347.2833333333333</v>
      </c>
      <c r="E111" s="233">
        <v>344.56666666666661</v>
      </c>
      <c r="F111" s="233">
        <v>341.58333333333331</v>
      </c>
      <c r="G111" s="233">
        <v>338.86666666666662</v>
      </c>
      <c r="H111" s="233">
        <v>350.26666666666659</v>
      </c>
      <c r="I111" s="233">
        <v>352.98333333333329</v>
      </c>
      <c r="J111" s="233">
        <v>355.96666666666658</v>
      </c>
      <c r="K111" s="232">
        <v>350</v>
      </c>
      <c r="L111" s="232">
        <v>344.3</v>
      </c>
      <c r="M111" s="232">
        <v>0.37597000000000003</v>
      </c>
      <c r="N111" s="1"/>
      <c r="O111" s="1"/>
    </row>
    <row r="112" spans="1:15" ht="12.75" customHeight="1">
      <c r="A112" s="30">
        <v>102</v>
      </c>
      <c r="B112" s="218" t="s">
        <v>330</v>
      </c>
      <c r="C112" s="232">
        <v>310.2</v>
      </c>
      <c r="D112" s="233">
        <v>310.16666666666669</v>
      </c>
      <c r="E112" s="233">
        <v>306.13333333333338</v>
      </c>
      <c r="F112" s="233">
        <v>302.06666666666672</v>
      </c>
      <c r="G112" s="233">
        <v>298.03333333333342</v>
      </c>
      <c r="H112" s="233">
        <v>314.23333333333335</v>
      </c>
      <c r="I112" s="233">
        <v>318.26666666666665</v>
      </c>
      <c r="J112" s="233">
        <v>322.33333333333331</v>
      </c>
      <c r="K112" s="232">
        <v>314.2</v>
      </c>
      <c r="L112" s="232">
        <v>306.10000000000002</v>
      </c>
      <c r="M112" s="232">
        <v>22.958549999999999</v>
      </c>
      <c r="N112" s="1"/>
      <c r="O112" s="1"/>
    </row>
    <row r="113" spans="1:15" ht="12.75" customHeight="1">
      <c r="A113" s="30">
        <v>103</v>
      </c>
      <c r="B113" s="218" t="s">
        <v>819</v>
      </c>
      <c r="C113" s="232">
        <v>459.65</v>
      </c>
      <c r="D113" s="233">
        <v>461.61666666666662</v>
      </c>
      <c r="E113" s="233">
        <v>453.13333333333321</v>
      </c>
      <c r="F113" s="233">
        <v>446.61666666666662</v>
      </c>
      <c r="G113" s="233">
        <v>438.13333333333321</v>
      </c>
      <c r="H113" s="233">
        <v>468.13333333333321</v>
      </c>
      <c r="I113" s="233">
        <v>476.61666666666667</v>
      </c>
      <c r="J113" s="233">
        <v>483.13333333333321</v>
      </c>
      <c r="K113" s="232">
        <v>470.1</v>
      </c>
      <c r="L113" s="232">
        <v>455.1</v>
      </c>
      <c r="M113" s="232">
        <v>1.5600700000000001</v>
      </c>
      <c r="N113" s="1"/>
      <c r="O113" s="1"/>
    </row>
    <row r="114" spans="1:15" ht="12.75" customHeight="1">
      <c r="A114" s="30">
        <v>104</v>
      </c>
      <c r="B114" s="218" t="s">
        <v>331</v>
      </c>
      <c r="C114" s="232">
        <v>550.54999999999995</v>
      </c>
      <c r="D114" s="233">
        <v>555.68333333333328</v>
      </c>
      <c r="E114" s="233">
        <v>531.36666666666656</v>
      </c>
      <c r="F114" s="233">
        <v>512.18333333333328</v>
      </c>
      <c r="G114" s="233">
        <v>487.86666666666656</v>
      </c>
      <c r="H114" s="233">
        <v>574.86666666666656</v>
      </c>
      <c r="I114" s="233">
        <v>599.18333333333339</v>
      </c>
      <c r="J114" s="233">
        <v>618.36666666666656</v>
      </c>
      <c r="K114" s="232">
        <v>580</v>
      </c>
      <c r="L114" s="232">
        <v>536.5</v>
      </c>
      <c r="M114" s="232">
        <v>1.2920199999999999</v>
      </c>
      <c r="N114" s="1"/>
      <c r="O114" s="1"/>
    </row>
    <row r="115" spans="1:15" ht="12.75" customHeight="1">
      <c r="A115" s="30">
        <v>105</v>
      </c>
      <c r="B115" s="218" t="s">
        <v>83</v>
      </c>
      <c r="C115" s="232">
        <v>722.9</v>
      </c>
      <c r="D115" s="233">
        <v>723.30000000000007</v>
      </c>
      <c r="E115" s="233">
        <v>717.70000000000016</v>
      </c>
      <c r="F115" s="233">
        <v>712.50000000000011</v>
      </c>
      <c r="G115" s="233">
        <v>706.9000000000002</v>
      </c>
      <c r="H115" s="233">
        <v>728.50000000000011</v>
      </c>
      <c r="I115" s="233">
        <v>734.1</v>
      </c>
      <c r="J115" s="233">
        <v>739.30000000000007</v>
      </c>
      <c r="K115" s="232">
        <v>728.9</v>
      </c>
      <c r="L115" s="232">
        <v>718.1</v>
      </c>
      <c r="M115" s="232">
        <v>8.1667000000000005</v>
      </c>
      <c r="N115" s="1"/>
      <c r="O115" s="1"/>
    </row>
    <row r="116" spans="1:15" ht="12.75" customHeight="1">
      <c r="A116" s="30">
        <v>106</v>
      </c>
      <c r="B116" s="218" t="s">
        <v>84</v>
      </c>
      <c r="C116" s="232">
        <v>1075.95</v>
      </c>
      <c r="D116" s="233">
        <v>1081.4833333333333</v>
      </c>
      <c r="E116" s="233">
        <v>1067.9666666666667</v>
      </c>
      <c r="F116" s="233">
        <v>1059.9833333333333</v>
      </c>
      <c r="G116" s="233">
        <v>1046.4666666666667</v>
      </c>
      <c r="H116" s="233">
        <v>1089.4666666666667</v>
      </c>
      <c r="I116" s="233">
        <v>1102.9833333333336</v>
      </c>
      <c r="J116" s="233">
        <v>1110.9666666666667</v>
      </c>
      <c r="K116" s="232">
        <v>1095</v>
      </c>
      <c r="L116" s="232">
        <v>1073.5</v>
      </c>
      <c r="M116" s="232">
        <v>11.85711</v>
      </c>
      <c r="N116" s="1"/>
      <c r="O116" s="1"/>
    </row>
    <row r="117" spans="1:15" ht="12.75" customHeight="1">
      <c r="A117" s="30">
        <v>107</v>
      </c>
      <c r="B117" s="218" t="s">
        <v>91</v>
      </c>
      <c r="C117" s="232">
        <v>180.4</v>
      </c>
      <c r="D117" s="233">
        <v>179.93333333333331</v>
      </c>
      <c r="E117" s="233">
        <v>177.86666666666662</v>
      </c>
      <c r="F117" s="233">
        <v>175.33333333333331</v>
      </c>
      <c r="G117" s="233">
        <v>173.26666666666662</v>
      </c>
      <c r="H117" s="233">
        <v>182.46666666666661</v>
      </c>
      <c r="I117" s="233">
        <v>184.53333333333327</v>
      </c>
      <c r="J117" s="233">
        <v>187.06666666666661</v>
      </c>
      <c r="K117" s="232">
        <v>182</v>
      </c>
      <c r="L117" s="232">
        <v>177.4</v>
      </c>
      <c r="M117" s="232">
        <v>27.872070000000001</v>
      </c>
      <c r="N117" s="1"/>
      <c r="O117" s="1"/>
    </row>
    <row r="118" spans="1:15" ht="12.75" customHeight="1">
      <c r="A118" s="30">
        <v>108</v>
      </c>
      <c r="B118" s="218" t="s">
        <v>809</v>
      </c>
      <c r="C118" s="232">
        <v>1490.05</v>
      </c>
      <c r="D118" s="233">
        <v>1489.6833333333334</v>
      </c>
      <c r="E118" s="233">
        <v>1479.3666666666668</v>
      </c>
      <c r="F118" s="233">
        <v>1468.6833333333334</v>
      </c>
      <c r="G118" s="233">
        <v>1458.3666666666668</v>
      </c>
      <c r="H118" s="233">
        <v>1500.3666666666668</v>
      </c>
      <c r="I118" s="233">
        <v>1510.6833333333334</v>
      </c>
      <c r="J118" s="233">
        <v>1521.3666666666668</v>
      </c>
      <c r="K118" s="232">
        <v>1500</v>
      </c>
      <c r="L118" s="232">
        <v>1479</v>
      </c>
      <c r="M118" s="232">
        <v>0.41747000000000001</v>
      </c>
      <c r="N118" s="1"/>
      <c r="O118" s="1"/>
    </row>
    <row r="119" spans="1:15" ht="12.75" customHeight="1">
      <c r="A119" s="30">
        <v>109</v>
      </c>
      <c r="B119" s="218" t="s">
        <v>85</v>
      </c>
      <c r="C119" s="232">
        <v>225.05</v>
      </c>
      <c r="D119" s="233">
        <v>224.58333333333334</v>
      </c>
      <c r="E119" s="233">
        <v>222.7166666666667</v>
      </c>
      <c r="F119" s="233">
        <v>220.38333333333335</v>
      </c>
      <c r="G119" s="233">
        <v>218.51666666666671</v>
      </c>
      <c r="H119" s="233">
        <v>226.91666666666669</v>
      </c>
      <c r="I119" s="233">
        <v>228.7833333333333</v>
      </c>
      <c r="J119" s="233">
        <v>231.11666666666667</v>
      </c>
      <c r="K119" s="232">
        <v>226.45</v>
      </c>
      <c r="L119" s="232">
        <v>222.25</v>
      </c>
      <c r="M119" s="232">
        <v>41.022469999999998</v>
      </c>
      <c r="N119" s="1"/>
      <c r="O119" s="1"/>
    </row>
    <row r="120" spans="1:15" ht="12.75" customHeight="1">
      <c r="A120" s="30">
        <v>110</v>
      </c>
      <c r="B120" s="218" t="s">
        <v>332</v>
      </c>
      <c r="C120" s="232">
        <v>534.25</v>
      </c>
      <c r="D120" s="233">
        <v>537.5</v>
      </c>
      <c r="E120" s="233">
        <v>527.75</v>
      </c>
      <c r="F120" s="233">
        <v>521.25</v>
      </c>
      <c r="G120" s="233">
        <v>511.5</v>
      </c>
      <c r="H120" s="233">
        <v>544</v>
      </c>
      <c r="I120" s="233">
        <v>553.75</v>
      </c>
      <c r="J120" s="233">
        <v>560.25</v>
      </c>
      <c r="K120" s="232">
        <v>547.25</v>
      </c>
      <c r="L120" s="232">
        <v>531</v>
      </c>
      <c r="M120" s="232">
        <v>8.5560899999999993</v>
      </c>
      <c r="N120" s="1"/>
      <c r="O120" s="1"/>
    </row>
    <row r="121" spans="1:15" ht="12.75" customHeight="1">
      <c r="A121" s="30">
        <v>111</v>
      </c>
      <c r="B121" s="218" t="s">
        <v>87</v>
      </c>
      <c r="C121" s="232">
        <v>3884.1</v>
      </c>
      <c r="D121" s="233">
        <v>3916.9</v>
      </c>
      <c r="E121" s="233">
        <v>3768.8</v>
      </c>
      <c r="F121" s="233">
        <v>3653.5</v>
      </c>
      <c r="G121" s="233">
        <v>3505.4</v>
      </c>
      <c r="H121" s="233">
        <v>4032.2000000000003</v>
      </c>
      <c r="I121" s="233">
        <v>4180.2999999999993</v>
      </c>
      <c r="J121" s="233">
        <v>4295.6000000000004</v>
      </c>
      <c r="K121" s="232">
        <v>4065</v>
      </c>
      <c r="L121" s="232">
        <v>3801.6</v>
      </c>
      <c r="M121" s="232">
        <v>5.3840399999999997</v>
      </c>
      <c r="N121" s="1"/>
      <c r="O121" s="1"/>
    </row>
    <row r="122" spans="1:15" ht="12.75" customHeight="1">
      <c r="A122" s="30">
        <v>112</v>
      </c>
      <c r="B122" s="218" t="s">
        <v>88</v>
      </c>
      <c r="C122" s="232">
        <v>1536.3</v>
      </c>
      <c r="D122" s="233">
        <v>1541.2666666666667</v>
      </c>
      <c r="E122" s="233">
        <v>1527.0833333333333</v>
      </c>
      <c r="F122" s="233">
        <v>1517.8666666666666</v>
      </c>
      <c r="G122" s="233">
        <v>1503.6833333333332</v>
      </c>
      <c r="H122" s="233">
        <v>1550.4833333333333</v>
      </c>
      <c r="I122" s="233">
        <v>1564.6666666666667</v>
      </c>
      <c r="J122" s="233">
        <v>1573.8833333333334</v>
      </c>
      <c r="K122" s="232">
        <v>1555.45</v>
      </c>
      <c r="L122" s="232">
        <v>1532.05</v>
      </c>
      <c r="M122" s="232">
        <v>1.8043400000000001</v>
      </c>
      <c r="N122" s="1"/>
      <c r="O122" s="1"/>
    </row>
    <row r="123" spans="1:15" ht="12.75" customHeight="1">
      <c r="A123" s="30">
        <v>113</v>
      </c>
      <c r="B123" s="218" t="s">
        <v>333</v>
      </c>
      <c r="C123" s="232">
        <v>2221.65</v>
      </c>
      <c r="D123" s="233">
        <v>2221.3833333333332</v>
      </c>
      <c r="E123" s="233">
        <v>2212.7666666666664</v>
      </c>
      <c r="F123" s="233">
        <v>2203.8833333333332</v>
      </c>
      <c r="G123" s="233">
        <v>2195.2666666666664</v>
      </c>
      <c r="H123" s="233">
        <v>2230.2666666666664</v>
      </c>
      <c r="I123" s="233">
        <v>2238.8833333333332</v>
      </c>
      <c r="J123" s="233">
        <v>2247.7666666666664</v>
      </c>
      <c r="K123" s="232">
        <v>2230</v>
      </c>
      <c r="L123" s="232">
        <v>2212.5</v>
      </c>
      <c r="M123" s="232">
        <v>0.46279999999999999</v>
      </c>
      <c r="N123" s="1"/>
      <c r="O123" s="1"/>
    </row>
    <row r="124" spans="1:15" ht="12.75" customHeight="1">
      <c r="A124" s="30">
        <v>114</v>
      </c>
      <c r="B124" s="218" t="s">
        <v>89</v>
      </c>
      <c r="C124" s="232">
        <v>738.8</v>
      </c>
      <c r="D124" s="233">
        <v>737.81666666666661</v>
      </c>
      <c r="E124" s="233">
        <v>729.23333333333323</v>
      </c>
      <c r="F124" s="233">
        <v>719.66666666666663</v>
      </c>
      <c r="G124" s="233">
        <v>711.08333333333326</v>
      </c>
      <c r="H124" s="233">
        <v>747.38333333333321</v>
      </c>
      <c r="I124" s="233">
        <v>755.9666666666667</v>
      </c>
      <c r="J124" s="233">
        <v>765.53333333333319</v>
      </c>
      <c r="K124" s="232">
        <v>746.4</v>
      </c>
      <c r="L124" s="232">
        <v>728.25</v>
      </c>
      <c r="M124" s="232">
        <v>5.9568399999999997</v>
      </c>
      <c r="N124" s="1"/>
      <c r="O124" s="1"/>
    </row>
    <row r="125" spans="1:15" ht="12.75" customHeight="1">
      <c r="A125" s="30">
        <v>115</v>
      </c>
      <c r="B125" s="218" t="s">
        <v>90</v>
      </c>
      <c r="C125" s="232">
        <v>887.15</v>
      </c>
      <c r="D125" s="233">
        <v>890.61666666666667</v>
      </c>
      <c r="E125" s="233">
        <v>881.5333333333333</v>
      </c>
      <c r="F125" s="233">
        <v>875.91666666666663</v>
      </c>
      <c r="G125" s="233">
        <v>866.83333333333326</v>
      </c>
      <c r="H125" s="233">
        <v>896.23333333333335</v>
      </c>
      <c r="I125" s="233">
        <v>905.31666666666661</v>
      </c>
      <c r="J125" s="233">
        <v>910.93333333333339</v>
      </c>
      <c r="K125" s="232">
        <v>899.7</v>
      </c>
      <c r="L125" s="232">
        <v>885</v>
      </c>
      <c r="M125" s="232">
        <v>4.4237799999999998</v>
      </c>
      <c r="N125" s="1"/>
      <c r="O125" s="1"/>
    </row>
    <row r="126" spans="1:15" ht="12.75" customHeight="1">
      <c r="A126" s="30">
        <v>116</v>
      </c>
      <c r="B126" s="218" t="s">
        <v>334</v>
      </c>
      <c r="C126" s="232">
        <v>915.3</v>
      </c>
      <c r="D126" s="233">
        <v>911.75</v>
      </c>
      <c r="E126" s="233">
        <v>903.5</v>
      </c>
      <c r="F126" s="233">
        <v>891.7</v>
      </c>
      <c r="G126" s="233">
        <v>883.45</v>
      </c>
      <c r="H126" s="233">
        <v>923.55</v>
      </c>
      <c r="I126" s="233">
        <v>931.8</v>
      </c>
      <c r="J126" s="233">
        <v>943.59999999999991</v>
      </c>
      <c r="K126" s="232">
        <v>920</v>
      </c>
      <c r="L126" s="232">
        <v>899.95</v>
      </c>
      <c r="M126" s="232">
        <v>0.37206</v>
      </c>
      <c r="N126" s="1"/>
      <c r="O126" s="1"/>
    </row>
    <row r="127" spans="1:15" ht="12.75" customHeight="1">
      <c r="A127" s="30">
        <v>117</v>
      </c>
      <c r="B127" s="218" t="s">
        <v>248</v>
      </c>
      <c r="C127" s="232">
        <v>336.45</v>
      </c>
      <c r="D127" s="233">
        <v>338.16666666666669</v>
      </c>
      <c r="E127" s="233">
        <v>333.83333333333337</v>
      </c>
      <c r="F127" s="233">
        <v>331.2166666666667</v>
      </c>
      <c r="G127" s="233">
        <v>326.88333333333338</v>
      </c>
      <c r="H127" s="233">
        <v>340.78333333333336</v>
      </c>
      <c r="I127" s="233">
        <v>345.11666666666673</v>
      </c>
      <c r="J127" s="233">
        <v>347.73333333333335</v>
      </c>
      <c r="K127" s="232">
        <v>342.5</v>
      </c>
      <c r="L127" s="232">
        <v>335.55</v>
      </c>
      <c r="M127" s="232">
        <v>10.626010000000001</v>
      </c>
      <c r="N127" s="1"/>
      <c r="O127" s="1"/>
    </row>
    <row r="128" spans="1:15" ht="12.75" customHeight="1">
      <c r="A128" s="30">
        <v>118</v>
      </c>
      <c r="B128" s="218" t="s">
        <v>92</v>
      </c>
      <c r="C128" s="232">
        <v>1380.4</v>
      </c>
      <c r="D128" s="233">
        <v>1386.1166666666668</v>
      </c>
      <c r="E128" s="233">
        <v>1364.2833333333335</v>
      </c>
      <c r="F128" s="233">
        <v>1348.1666666666667</v>
      </c>
      <c r="G128" s="233">
        <v>1326.3333333333335</v>
      </c>
      <c r="H128" s="233">
        <v>1402.2333333333336</v>
      </c>
      <c r="I128" s="233">
        <v>1424.0666666666666</v>
      </c>
      <c r="J128" s="233">
        <v>1440.1833333333336</v>
      </c>
      <c r="K128" s="232">
        <v>1407.95</v>
      </c>
      <c r="L128" s="232">
        <v>1370</v>
      </c>
      <c r="M128" s="232">
        <v>2.8035700000000001</v>
      </c>
      <c r="N128" s="1"/>
      <c r="O128" s="1"/>
    </row>
    <row r="129" spans="1:15" ht="12.75" customHeight="1">
      <c r="A129" s="30">
        <v>119</v>
      </c>
      <c r="B129" s="218" t="s">
        <v>335</v>
      </c>
      <c r="C129" s="232">
        <v>811.05</v>
      </c>
      <c r="D129" s="233">
        <v>815.83333333333337</v>
      </c>
      <c r="E129" s="233">
        <v>803.2166666666667</v>
      </c>
      <c r="F129" s="233">
        <v>795.38333333333333</v>
      </c>
      <c r="G129" s="233">
        <v>782.76666666666665</v>
      </c>
      <c r="H129" s="233">
        <v>823.66666666666674</v>
      </c>
      <c r="I129" s="233">
        <v>836.2833333333333</v>
      </c>
      <c r="J129" s="233">
        <v>844.11666666666679</v>
      </c>
      <c r="K129" s="232">
        <v>828.45</v>
      </c>
      <c r="L129" s="232">
        <v>808</v>
      </c>
      <c r="M129" s="232">
        <v>0.44924999999999998</v>
      </c>
      <c r="N129" s="1"/>
      <c r="O129" s="1"/>
    </row>
    <row r="130" spans="1:15" ht="12.75" customHeight="1">
      <c r="A130" s="30">
        <v>120</v>
      </c>
      <c r="B130" s="218" t="s">
        <v>337</v>
      </c>
      <c r="C130" s="232">
        <v>898.9</v>
      </c>
      <c r="D130" s="233">
        <v>886.44999999999993</v>
      </c>
      <c r="E130" s="233">
        <v>870.44999999999982</v>
      </c>
      <c r="F130" s="233">
        <v>841.99999999999989</v>
      </c>
      <c r="G130" s="233">
        <v>825.99999999999977</v>
      </c>
      <c r="H130" s="233">
        <v>914.89999999999986</v>
      </c>
      <c r="I130" s="233">
        <v>930.90000000000009</v>
      </c>
      <c r="J130" s="233">
        <v>959.34999999999991</v>
      </c>
      <c r="K130" s="232">
        <v>902.45</v>
      </c>
      <c r="L130" s="232">
        <v>858</v>
      </c>
      <c r="M130" s="232">
        <v>0.48881000000000002</v>
      </c>
      <c r="N130" s="1"/>
      <c r="O130" s="1"/>
    </row>
    <row r="131" spans="1:15" ht="12.75" customHeight="1">
      <c r="A131" s="30">
        <v>121</v>
      </c>
      <c r="B131" s="218" t="s">
        <v>97</v>
      </c>
      <c r="C131" s="232">
        <v>375</v>
      </c>
      <c r="D131" s="233">
        <v>376.9666666666667</v>
      </c>
      <c r="E131" s="233">
        <v>372.03333333333342</v>
      </c>
      <c r="F131" s="233">
        <v>369.06666666666672</v>
      </c>
      <c r="G131" s="233">
        <v>364.13333333333344</v>
      </c>
      <c r="H131" s="233">
        <v>379.93333333333339</v>
      </c>
      <c r="I131" s="233">
        <v>384.86666666666667</v>
      </c>
      <c r="J131" s="233">
        <v>387.83333333333337</v>
      </c>
      <c r="K131" s="232">
        <v>381.9</v>
      </c>
      <c r="L131" s="232">
        <v>374</v>
      </c>
      <c r="M131" s="232">
        <v>28.319579999999998</v>
      </c>
      <c r="N131" s="1"/>
      <c r="O131" s="1"/>
    </row>
    <row r="132" spans="1:15" ht="12.75" customHeight="1">
      <c r="A132" s="30">
        <v>122</v>
      </c>
      <c r="B132" s="218" t="s">
        <v>93</v>
      </c>
      <c r="C132" s="232">
        <v>561.45000000000005</v>
      </c>
      <c r="D132" s="233">
        <v>563.26666666666677</v>
      </c>
      <c r="E132" s="233">
        <v>558.28333333333353</v>
      </c>
      <c r="F132" s="233">
        <v>555.11666666666679</v>
      </c>
      <c r="G132" s="233">
        <v>550.13333333333355</v>
      </c>
      <c r="H132" s="233">
        <v>566.43333333333351</v>
      </c>
      <c r="I132" s="233">
        <v>571.41666666666686</v>
      </c>
      <c r="J132" s="233">
        <v>574.58333333333348</v>
      </c>
      <c r="K132" s="232">
        <v>568.25</v>
      </c>
      <c r="L132" s="232">
        <v>560.1</v>
      </c>
      <c r="M132" s="232">
        <v>6.9906100000000002</v>
      </c>
      <c r="N132" s="1"/>
      <c r="O132" s="1"/>
    </row>
    <row r="133" spans="1:15" ht="12.75" customHeight="1">
      <c r="A133" s="30">
        <v>123</v>
      </c>
      <c r="B133" s="218" t="s">
        <v>249</v>
      </c>
      <c r="C133" s="232">
        <v>1862.8</v>
      </c>
      <c r="D133" s="233">
        <v>1863.3666666666668</v>
      </c>
      <c r="E133" s="233">
        <v>1848.8333333333335</v>
      </c>
      <c r="F133" s="233">
        <v>1834.8666666666668</v>
      </c>
      <c r="G133" s="233">
        <v>1820.3333333333335</v>
      </c>
      <c r="H133" s="233">
        <v>1877.3333333333335</v>
      </c>
      <c r="I133" s="233">
        <v>1891.8666666666668</v>
      </c>
      <c r="J133" s="233">
        <v>1905.8333333333335</v>
      </c>
      <c r="K133" s="232">
        <v>1877.9</v>
      </c>
      <c r="L133" s="232">
        <v>1849.4</v>
      </c>
      <c r="M133" s="232">
        <v>1.88506</v>
      </c>
      <c r="N133" s="1"/>
      <c r="O133" s="1"/>
    </row>
    <row r="134" spans="1:15" ht="12.75" customHeight="1">
      <c r="A134" s="30">
        <v>124</v>
      </c>
      <c r="B134" s="218" t="s">
        <v>861</v>
      </c>
      <c r="C134" s="232">
        <v>715.45</v>
      </c>
      <c r="D134" s="233">
        <v>716.30000000000007</v>
      </c>
      <c r="E134" s="233">
        <v>709.15000000000009</v>
      </c>
      <c r="F134" s="233">
        <v>702.85</v>
      </c>
      <c r="G134" s="233">
        <v>695.7</v>
      </c>
      <c r="H134" s="233">
        <v>722.60000000000014</v>
      </c>
      <c r="I134" s="233">
        <v>729.75</v>
      </c>
      <c r="J134" s="233">
        <v>736.05000000000018</v>
      </c>
      <c r="K134" s="232">
        <v>723.45</v>
      </c>
      <c r="L134" s="232">
        <v>710</v>
      </c>
      <c r="M134" s="232">
        <v>5.8681299999999998</v>
      </c>
      <c r="N134" s="1"/>
      <c r="O134" s="1"/>
    </row>
    <row r="135" spans="1:15" ht="12.75" customHeight="1">
      <c r="A135" s="30">
        <v>125</v>
      </c>
      <c r="B135" s="218" t="s">
        <v>94</v>
      </c>
      <c r="C135" s="232">
        <v>1985.3</v>
      </c>
      <c r="D135" s="233">
        <v>1992.9666666666665</v>
      </c>
      <c r="E135" s="233">
        <v>1972.883333333333</v>
      </c>
      <c r="F135" s="233">
        <v>1960.4666666666665</v>
      </c>
      <c r="G135" s="233">
        <v>1940.383333333333</v>
      </c>
      <c r="H135" s="233">
        <v>2005.383333333333</v>
      </c>
      <c r="I135" s="233">
        <v>2025.4666666666665</v>
      </c>
      <c r="J135" s="233">
        <v>2037.883333333333</v>
      </c>
      <c r="K135" s="232">
        <v>2013.05</v>
      </c>
      <c r="L135" s="232">
        <v>1980.55</v>
      </c>
      <c r="M135" s="232">
        <v>2.3948700000000001</v>
      </c>
      <c r="N135" s="1"/>
      <c r="O135" s="1"/>
    </row>
    <row r="136" spans="1:15" ht="12.75" customHeight="1">
      <c r="A136" s="30">
        <v>126</v>
      </c>
      <c r="B136" s="218" t="s">
        <v>854</v>
      </c>
      <c r="C136" s="232">
        <v>331.45</v>
      </c>
      <c r="D136" s="233">
        <v>333.41666666666669</v>
      </c>
      <c r="E136" s="233">
        <v>328.13333333333338</v>
      </c>
      <c r="F136" s="233">
        <v>324.81666666666672</v>
      </c>
      <c r="G136" s="233">
        <v>319.53333333333342</v>
      </c>
      <c r="H136" s="233">
        <v>336.73333333333335</v>
      </c>
      <c r="I136" s="233">
        <v>342.01666666666665</v>
      </c>
      <c r="J136" s="233">
        <v>345.33333333333331</v>
      </c>
      <c r="K136" s="232">
        <v>338.7</v>
      </c>
      <c r="L136" s="232">
        <v>330.1</v>
      </c>
      <c r="M136" s="232">
        <v>1.7259100000000001</v>
      </c>
      <c r="N136" s="1"/>
      <c r="O136" s="1"/>
    </row>
    <row r="137" spans="1:15" ht="12.75" customHeight="1">
      <c r="A137" s="30">
        <v>127</v>
      </c>
      <c r="B137" s="218" t="s">
        <v>338</v>
      </c>
      <c r="C137" s="232">
        <v>212.8</v>
      </c>
      <c r="D137" s="233">
        <v>211.86666666666667</v>
      </c>
      <c r="E137" s="233">
        <v>209.03333333333336</v>
      </c>
      <c r="F137" s="233">
        <v>205.26666666666668</v>
      </c>
      <c r="G137" s="233">
        <v>202.43333333333337</v>
      </c>
      <c r="H137" s="233">
        <v>215.63333333333335</v>
      </c>
      <c r="I137" s="233">
        <v>218.46666666666667</v>
      </c>
      <c r="J137" s="233">
        <v>222.23333333333335</v>
      </c>
      <c r="K137" s="232">
        <v>214.7</v>
      </c>
      <c r="L137" s="232">
        <v>208.1</v>
      </c>
      <c r="M137" s="232">
        <v>33.845840000000003</v>
      </c>
      <c r="N137" s="1"/>
      <c r="O137" s="1"/>
    </row>
    <row r="138" spans="1:15" ht="12.75" customHeight="1">
      <c r="A138" s="30">
        <v>128</v>
      </c>
      <c r="B138" s="218" t="s">
        <v>820</v>
      </c>
      <c r="C138" s="232">
        <v>180.75</v>
      </c>
      <c r="D138" s="233">
        <v>182.41666666666666</v>
      </c>
      <c r="E138" s="233">
        <v>178.48333333333332</v>
      </c>
      <c r="F138" s="233">
        <v>176.21666666666667</v>
      </c>
      <c r="G138" s="233">
        <v>172.28333333333333</v>
      </c>
      <c r="H138" s="233">
        <v>184.68333333333331</v>
      </c>
      <c r="I138" s="233">
        <v>188.61666666666665</v>
      </c>
      <c r="J138" s="233">
        <v>190.8833333333333</v>
      </c>
      <c r="K138" s="232">
        <v>186.35</v>
      </c>
      <c r="L138" s="232">
        <v>180.15</v>
      </c>
      <c r="M138" s="232">
        <v>9.6184200000000004</v>
      </c>
      <c r="N138" s="1"/>
      <c r="O138" s="1"/>
    </row>
    <row r="139" spans="1:15" ht="12.75" customHeight="1">
      <c r="A139" s="30">
        <v>129</v>
      </c>
      <c r="B139" s="218" t="s">
        <v>250</v>
      </c>
      <c r="C139" s="232">
        <v>41.4</v>
      </c>
      <c r="D139" s="233">
        <v>41.95</v>
      </c>
      <c r="E139" s="233">
        <v>40.650000000000006</v>
      </c>
      <c r="F139" s="233">
        <v>39.900000000000006</v>
      </c>
      <c r="G139" s="233">
        <v>38.600000000000009</v>
      </c>
      <c r="H139" s="233">
        <v>42.7</v>
      </c>
      <c r="I139" s="233">
        <v>44</v>
      </c>
      <c r="J139" s="233">
        <v>44.75</v>
      </c>
      <c r="K139" s="232">
        <v>43.25</v>
      </c>
      <c r="L139" s="232">
        <v>41.2</v>
      </c>
      <c r="M139" s="232">
        <v>17.203009999999999</v>
      </c>
      <c r="N139" s="1"/>
      <c r="O139" s="1"/>
    </row>
    <row r="140" spans="1:15" ht="12.75" customHeight="1">
      <c r="A140" s="30">
        <v>130</v>
      </c>
      <c r="B140" s="218" t="s">
        <v>339</v>
      </c>
      <c r="C140" s="232">
        <v>217</v>
      </c>
      <c r="D140" s="233">
        <v>217.83333333333334</v>
      </c>
      <c r="E140" s="233">
        <v>215.16666666666669</v>
      </c>
      <c r="F140" s="233">
        <v>213.33333333333334</v>
      </c>
      <c r="G140" s="233">
        <v>210.66666666666669</v>
      </c>
      <c r="H140" s="233">
        <v>219.66666666666669</v>
      </c>
      <c r="I140" s="233">
        <v>222.33333333333337</v>
      </c>
      <c r="J140" s="233">
        <v>224.16666666666669</v>
      </c>
      <c r="K140" s="232">
        <v>220.5</v>
      </c>
      <c r="L140" s="232">
        <v>216</v>
      </c>
      <c r="M140" s="232">
        <v>2.08453</v>
      </c>
      <c r="N140" s="1"/>
      <c r="O140" s="1"/>
    </row>
    <row r="141" spans="1:15" ht="12.75" customHeight="1">
      <c r="A141" s="30">
        <v>131</v>
      </c>
      <c r="B141" s="218" t="s">
        <v>95</v>
      </c>
      <c r="C141" s="232">
        <v>3413.2</v>
      </c>
      <c r="D141" s="233">
        <v>3415.6</v>
      </c>
      <c r="E141" s="233">
        <v>3382.6</v>
      </c>
      <c r="F141" s="233">
        <v>3352</v>
      </c>
      <c r="G141" s="233">
        <v>3319</v>
      </c>
      <c r="H141" s="233">
        <v>3446.2</v>
      </c>
      <c r="I141" s="233">
        <v>3479.2</v>
      </c>
      <c r="J141" s="233">
        <v>3509.7999999999997</v>
      </c>
      <c r="K141" s="232">
        <v>3448.6</v>
      </c>
      <c r="L141" s="232">
        <v>3385</v>
      </c>
      <c r="M141" s="232">
        <v>2.4331800000000001</v>
      </c>
      <c r="N141" s="1"/>
      <c r="O141" s="1"/>
    </row>
    <row r="142" spans="1:15" ht="12.75" customHeight="1">
      <c r="A142" s="30">
        <v>132</v>
      </c>
      <c r="B142" s="218" t="s">
        <v>251</v>
      </c>
      <c r="C142" s="232">
        <v>3904.6</v>
      </c>
      <c r="D142" s="233">
        <v>3918.2000000000003</v>
      </c>
      <c r="E142" s="233">
        <v>3866.4000000000005</v>
      </c>
      <c r="F142" s="233">
        <v>3828.2000000000003</v>
      </c>
      <c r="G142" s="233">
        <v>3776.4000000000005</v>
      </c>
      <c r="H142" s="233">
        <v>3956.4000000000005</v>
      </c>
      <c r="I142" s="233">
        <v>4008.2000000000007</v>
      </c>
      <c r="J142" s="233">
        <v>4046.4000000000005</v>
      </c>
      <c r="K142" s="232">
        <v>3970</v>
      </c>
      <c r="L142" s="232">
        <v>3880</v>
      </c>
      <c r="M142" s="232">
        <v>1.0931599999999999</v>
      </c>
      <c r="N142" s="1"/>
      <c r="O142" s="1"/>
    </row>
    <row r="143" spans="1:15" ht="12.75" customHeight="1">
      <c r="A143" s="30">
        <v>133</v>
      </c>
      <c r="B143" s="218" t="s">
        <v>143</v>
      </c>
      <c r="C143" s="232">
        <v>2260.4499999999998</v>
      </c>
      <c r="D143" s="233">
        <v>2273.2000000000003</v>
      </c>
      <c r="E143" s="233">
        <v>2237.2500000000005</v>
      </c>
      <c r="F143" s="233">
        <v>2214.0500000000002</v>
      </c>
      <c r="G143" s="233">
        <v>2178.1000000000004</v>
      </c>
      <c r="H143" s="233">
        <v>2296.4000000000005</v>
      </c>
      <c r="I143" s="233">
        <v>2332.3500000000004</v>
      </c>
      <c r="J143" s="233">
        <v>2355.5500000000006</v>
      </c>
      <c r="K143" s="232">
        <v>2309.15</v>
      </c>
      <c r="L143" s="232">
        <v>2250</v>
      </c>
      <c r="M143" s="232">
        <v>2.6564199999999998</v>
      </c>
      <c r="N143" s="1"/>
      <c r="O143" s="1"/>
    </row>
    <row r="144" spans="1:15" ht="12.75" customHeight="1">
      <c r="A144" s="30">
        <v>134</v>
      </c>
      <c r="B144" s="218" t="s">
        <v>98</v>
      </c>
      <c r="C144" s="232">
        <v>4237.55</v>
      </c>
      <c r="D144" s="233">
        <v>4249.2166666666672</v>
      </c>
      <c r="E144" s="233">
        <v>4213.3333333333339</v>
      </c>
      <c r="F144" s="233">
        <v>4189.1166666666668</v>
      </c>
      <c r="G144" s="233">
        <v>4153.2333333333336</v>
      </c>
      <c r="H144" s="233">
        <v>4273.4333333333343</v>
      </c>
      <c r="I144" s="233">
        <v>4309.3166666666675</v>
      </c>
      <c r="J144" s="233">
        <v>4333.5333333333347</v>
      </c>
      <c r="K144" s="232">
        <v>4285.1000000000004</v>
      </c>
      <c r="L144" s="232">
        <v>4225</v>
      </c>
      <c r="M144" s="232">
        <v>1.76579</v>
      </c>
      <c r="N144" s="1"/>
      <c r="O144" s="1"/>
    </row>
    <row r="145" spans="1:15" ht="12.75" customHeight="1">
      <c r="A145" s="30">
        <v>135</v>
      </c>
      <c r="B145" s="218" t="s">
        <v>340</v>
      </c>
      <c r="C145" s="232">
        <v>568.54999999999995</v>
      </c>
      <c r="D145" s="233">
        <v>570</v>
      </c>
      <c r="E145" s="233">
        <v>563</v>
      </c>
      <c r="F145" s="233">
        <v>557.45000000000005</v>
      </c>
      <c r="G145" s="233">
        <v>550.45000000000005</v>
      </c>
      <c r="H145" s="233">
        <v>575.54999999999995</v>
      </c>
      <c r="I145" s="233">
        <v>582.54999999999995</v>
      </c>
      <c r="J145" s="233">
        <v>588.09999999999991</v>
      </c>
      <c r="K145" s="232">
        <v>577</v>
      </c>
      <c r="L145" s="232">
        <v>564.45000000000005</v>
      </c>
      <c r="M145" s="232">
        <v>1.3499399999999999</v>
      </c>
      <c r="N145" s="1"/>
      <c r="O145" s="1"/>
    </row>
    <row r="146" spans="1:15" ht="12.75" customHeight="1">
      <c r="A146" s="30">
        <v>136</v>
      </c>
      <c r="B146" s="218" t="s">
        <v>341</v>
      </c>
      <c r="C146" s="232">
        <v>177.3</v>
      </c>
      <c r="D146" s="233">
        <v>175.46666666666667</v>
      </c>
      <c r="E146" s="233">
        <v>170.83333333333334</v>
      </c>
      <c r="F146" s="233">
        <v>164.36666666666667</v>
      </c>
      <c r="G146" s="233">
        <v>159.73333333333335</v>
      </c>
      <c r="H146" s="233">
        <v>181.93333333333334</v>
      </c>
      <c r="I146" s="233">
        <v>186.56666666666666</v>
      </c>
      <c r="J146" s="233">
        <v>193.03333333333333</v>
      </c>
      <c r="K146" s="232">
        <v>180.1</v>
      </c>
      <c r="L146" s="232">
        <v>169</v>
      </c>
      <c r="M146" s="232">
        <v>9.7504600000000003</v>
      </c>
      <c r="N146" s="1"/>
      <c r="O146" s="1"/>
    </row>
    <row r="147" spans="1:15" ht="12.75" customHeight="1">
      <c r="A147" s="30">
        <v>137</v>
      </c>
      <c r="B147" s="218" t="s">
        <v>342</v>
      </c>
      <c r="C147" s="232">
        <v>170.65</v>
      </c>
      <c r="D147" s="233">
        <v>170.76666666666665</v>
      </c>
      <c r="E147" s="233">
        <v>166.5333333333333</v>
      </c>
      <c r="F147" s="233">
        <v>162.41666666666666</v>
      </c>
      <c r="G147" s="233">
        <v>158.18333333333331</v>
      </c>
      <c r="H147" s="233">
        <v>174.8833333333333</v>
      </c>
      <c r="I147" s="233">
        <v>179.11666666666665</v>
      </c>
      <c r="J147" s="233">
        <v>183.23333333333329</v>
      </c>
      <c r="K147" s="232">
        <v>175</v>
      </c>
      <c r="L147" s="232">
        <v>166.65</v>
      </c>
      <c r="M147" s="232">
        <v>8.2769999999999992</v>
      </c>
      <c r="N147" s="1"/>
      <c r="O147" s="1"/>
    </row>
    <row r="148" spans="1:15" ht="12.75" customHeight="1">
      <c r="A148" s="30">
        <v>138</v>
      </c>
      <c r="B148" s="218" t="s">
        <v>821</v>
      </c>
      <c r="C148" s="232">
        <v>52.7</v>
      </c>
      <c r="D148" s="233">
        <v>53.283333333333331</v>
      </c>
      <c r="E148" s="233">
        <v>51.666666666666664</v>
      </c>
      <c r="F148" s="233">
        <v>50.633333333333333</v>
      </c>
      <c r="G148" s="233">
        <v>49.016666666666666</v>
      </c>
      <c r="H148" s="233">
        <v>54.316666666666663</v>
      </c>
      <c r="I148" s="233">
        <v>55.933333333333337</v>
      </c>
      <c r="J148" s="233">
        <v>56.966666666666661</v>
      </c>
      <c r="K148" s="232">
        <v>54.9</v>
      </c>
      <c r="L148" s="232">
        <v>52.25</v>
      </c>
      <c r="M148" s="232">
        <v>60.155819999999999</v>
      </c>
      <c r="N148" s="1"/>
      <c r="O148" s="1"/>
    </row>
    <row r="149" spans="1:15" ht="12.75" customHeight="1">
      <c r="A149" s="30">
        <v>139</v>
      </c>
      <c r="B149" s="218" t="s">
        <v>343</v>
      </c>
      <c r="C149" s="232">
        <v>64.05</v>
      </c>
      <c r="D149" s="233">
        <v>64.933333333333323</v>
      </c>
      <c r="E149" s="233">
        <v>62.46666666666664</v>
      </c>
      <c r="F149" s="233">
        <v>60.883333333333319</v>
      </c>
      <c r="G149" s="233">
        <v>58.416666666666636</v>
      </c>
      <c r="H149" s="233">
        <v>66.516666666666652</v>
      </c>
      <c r="I149" s="233">
        <v>68.98333333333332</v>
      </c>
      <c r="J149" s="233">
        <v>70.566666666666649</v>
      </c>
      <c r="K149" s="232">
        <v>67.400000000000006</v>
      </c>
      <c r="L149" s="232">
        <v>63.35</v>
      </c>
      <c r="M149" s="232">
        <v>25.68825</v>
      </c>
      <c r="N149" s="1"/>
      <c r="O149" s="1"/>
    </row>
    <row r="150" spans="1:15" ht="12.75" customHeight="1">
      <c r="A150" s="30">
        <v>140</v>
      </c>
      <c r="B150" s="218" t="s">
        <v>99</v>
      </c>
      <c r="C150" s="232">
        <v>3227.75</v>
      </c>
      <c r="D150" s="233">
        <v>3247.6666666666665</v>
      </c>
      <c r="E150" s="233">
        <v>3197.333333333333</v>
      </c>
      <c r="F150" s="233">
        <v>3166.9166666666665</v>
      </c>
      <c r="G150" s="233">
        <v>3116.583333333333</v>
      </c>
      <c r="H150" s="233">
        <v>3278.083333333333</v>
      </c>
      <c r="I150" s="233">
        <v>3328.4166666666661</v>
      </c>
      <c r="J150" s="233">
        <v>3358.833333333333</v>
      </c>
      <c r="K150" s="232">
        <v>3298</v>
      </c>
      <c r="L150" s="232">
        <v>3217.25</v>
      </c>
      <c r="M150" s="232">
        <v>6.6345099999999997</v>
      </c>
      <c r="N150" s="1"/>
      <c r="O150" s="1"/>
    </row>
    <row r="151" spans="1:15" ht="12.75" customHeight="1">
      <c r="A151" s="30">
        <v>141</v>
      </c>
      <c r="B151" s="218" t="s">
        <v>344</v>
      </c>
      <c r="C151" s="232">
        <v>419.5</v>
      </c>
      <c r="D151" s="233">
        <v>425.13333333333338</v>
      </c>
      <c r="E151" s="233">
        <v>412.06666666666678</v>
      </c>
      <c r="F151" s="233">
        <v>404.63333333333338</v>
      </c>
      <c r="G151" s="233">
        <v>391.56666666666678</v>
      </c>
      <c r="H151" s="233">
        <v>432.56666666666678</v>
      </c>
      <c r="I151" s="233">
        <v>445.63333333333338</v>
      </c>
      <c r="J151" s="233">
        <v>453.06666666666678</v>
      </c>
      <c r="K151" s="232">
        <v>438.2</v>
      </c>
      <c r="L151" s="232">
        <v>417.7</v>
      </c>
      <c r="M151" s="232">
        <v>3.8320500000000002</v>
      </c>
      <c r="N151" s="1"/>
      <c r="O151" s="1"/>
    </row>
    <row r="152" spans="1:15" ht="12.75" customHeight="1">
      <c r="A152" s="30">
        <v>142</v>
      </c>
      <c r="B152" s="218" t="s">
        <v>252</v>
      </c>
      <c r="C152" s="232">
        <v>425.05</v>
      </c>
      <c r="D152" s="233">
        <v>423.60000000000008</v>
      </c>
      <c r="E152" s="233">
        <v>419.55000000000018</v>
      </c>
      <c r="F152" s="233">
        <v>414.05000000000013</v>
      </c>
      <c r="G152" s="233">
        <v>410.00000000000023</v>
      </c>
      <c r="H152" s="233">
        <v>429.10000000000014</v>
      </c>
      <c r="I152" s="233">
        <v>433.15</v>
      </c>
      <c r="J152" s="233">
        <v>438.65000000000009</v>
      </c>
      <c r="K152" s="232">
        <v>427.65</v>
      </c>
      <c r="L152" s="232">
        <v>418.1</v>
      </c>
      <c r="M152" s="232">
        <v>2.5922700000000001</v>
      </c>
      <c r="N152" s="1"/>
      <c r="O152" s="1"/>
    </row>
    <row r="153" spans="1:15" ht="12.75" customHeight="1">
      <c r="A153" s="30">
        <v>143</v>
      </c>
      <c r="B153" s="218" t="s">
        <v>253</v>
      </c>
      <c r="C153" s="232">
        <v>1379.2</v>
      </c>
      <c r="D153" s="233">
        <v>1388.1666666666667</v>
      </c>
      <c r="E153" s="233">
        <v>1362.0333333333335</v>
      </c>
      <c r="F153" s="233">
        <v>1344.8666666666668</v>
      </c>
      <c r="G153" s="233">
        <v>1318.7333333333336</v>
      </c>
      <c r="H153" s="233">
        <v>1405.3333333333335</v>
      </c>
      <c r="I153" s="233">
        <v>1431.4666666666667</v>
      </c>
      <c r="J153" s="233">
        <v>1448.6333333333334</v>
      </c>
      <c r="K153" s="232">
        <v>1414.3</v>
      </c>
      <c r="L153" s="232">
        <v>1371</v>
      </c>
      <c r="M153" s="232">
        <v>0.21362999999999999</v>
      </c>
      <c r="N153" s="1"/>
      <c r="O153" s="1"/>
    </row>
    <row r="154" spans="1:15" ht="12.75" customHeight="1">
      <c r="A154" s="30">
        <v>144</v>
      </c>
      <c r="B154" s="218" t="s">
        <v>345</v>
      </c>
      <c r="C154" s="232">
        <v>78.849999999999994</v>
      </c>
      <c r="D154" s="233">
        <v>79.266666666666666</v>
      </c>
      <c r="E154" s="233">
        <v>77.883333333333326</v>
      </c>
      <c r="F154" s="233">
        <v>76.916666666666657</v>
      </c>
      <c r="G154" s="233">
        <v>75.533333333333317</v>
      </c>
      <c r="H154" s="233">
        <v>80.233333333333334</v>
      </c>
      <c r="I154" s="233">
        <v>81.616666666666688</v>
      </c>
      <c r="J154" s="233">
        <v>82.583333333333343</v>
      </c>
      <c r="K154" s="232">
        <v>80.650000000000006</v>
      </c>
      <c r="L154" s="232">
        <v>78.3</v>
      </c>
      <c r="M154" s="232">
        <v>25.773980000000002</v>
      </c>
      <c r="N154" s="1"/>
      <c r="O154" s="1"/>
    </row>
    <row r="155" spans="1:15" ht="12.75" customHeight="1">
      <c r="A155" s="30">
        <v>145</v>
      </c>
      <c r="B155" s="218" t="s">
        <v>776</v>
      </c>
      <c r="C155" s="232">
        <v>58.35</v>
      </c>
      <c r="D155" s="233">
        <v>58.15</v>
      </c>
      <c r="E155" s="233">
        <v>57.15</v>
      </c>
      <c r="F155" s="233">
        <v>55.95</v>
      </c>
      <c r="G155" s="233">
        <v>54.95</v>
      </c>
      <c r="H155" s="233">
        <v>59.349999999999994</v>
      </c>
      <c r="I155" s="233">
        <v>60.349999999999994</v>
      </c>
      <c r="J155" s="233">
        <v>61.54999999999999</v>
      </c>
      <c r="K155" s="232">
        <v>59.15</v>
      </c>
      <c r="L155" s="232">
        <v>56.95</v>
      </c>
      <c r="M155" s="232">
        <v>23.796220000000002</v>
      </c>
      <c r="N155" s="1"/>
      <c r="O155" s="1"/>
    </row>
    <row r="156" spans="1:15" ht="12.75" customHeight="1">
      <c r="A156" s="30">
        <v>146</v>
      </c>
      <c r="B156" s="218" t="s">
        <v>100</v>
      </c>
      <c r="C156" s="232">
        <v>2140.15</v>
      </c>
      <c r="D156" s="233">
        <v>2148.0499999999997</v>
      </c>
      <c r="E156" s="233">
        <v>2121.0999999999995</v>
      </c>
      <c r="F156" s="233">
        <v>2102.0499999999997</v>
      </c>
      <c r="G156" s="233">
        <v>2075.0999999999995</v>
      </c>
      <c r="H156" s="233">
        <v>2167.0999999999995</v>
      </c>
      <c r="I156" s="233">
        <v>2194.0499999999993</v>
      </c>
      <c r="J156" s="233">
        <v>2213.0999999999995</v>
      </c>
      <c r="K156" s="232">
        <v>2175</v>
      </c>
      <c r="L156" s="232">
        <v>2129</v>
      </c>
      <c r="M156" s="232">
        <v>2.93296</v>
      </c>
      <c r="N156" s="1"/>
      <c r="O156" s="1"/>
    </row>
    <row r="157" spans="1:15" ht="12.75" customHeight="1">
      <c r="A157" s="30">
        <v>147</v>
      </c>
      <c r="B157" s="218" t="s">
        <v>101</v>
      </c>
      <c r="C157" s="232">
        <v>180.25</v>
      </c>
      <c r="D157" s="233">
        <v>180</v>
      </c>
      <c r="E157" s="233">
        <v>178.2</v>
      </c>
      <c r="F157" s="233">
        <v>176.14999999999998</v>
      </c>
      <c r="G157" s="233">
        <v>174.34999999999997</v>
      </c>
      <c r="H157" s="233">
        <v>182.05</v>
      </c>
      <c r="I157" s="233">
        <v>183.85000000000002</v>
      </c>
      <c r="J157" s="233">
        <v>185.90000000000003</v>
      </c>
      <c r="K157" s="232">
        <v>181.8</v>
      </c>
      <c r="L157" s="232">
        <v>177.95</v>
      </c>
      <c r="M157" s="232">
        <v>22.9832</v>
      </c>
      <c r="N157" s="1"/>
      <c r="O157" s="1"/>
    </row>
    <row r="158" spans="1:15" ht="12.75" customHeight="1">
      <c r="A158" s="30">
        <v>148</v>
      </c>
      <c r="B158" s="218" t="s">
        <v>346</v>
      </c>
      <c r="C158" s="232">
        <v>270.85000000000002</v>
      </c>
      <c r="D158" s="233">
        <v>271.4666666666667</v>
      </c>
      <c r="E158" s="233">
        <v>268.38333333333338</v>
      </c>
      <c r="F158" s="233">
        <v>265.91666666666669</v>
      </c>
      <c r="G158" s="233">
        <v>262.83333333333337</v>
      </c>
      <c r="H158" s="233">
        <v>273.93333333333339</v>
      </c>
      <c r="I158" s="233">
        <v>277.01666666666665</v>
      </c>
      <c r="J158" s="233">
        <v>279.48333333333341</v>
      </c>
      <c r="K158" s="232">
        <v>274.55</v>
      </c>
      <c r="L158" s="232">
        <v>269</v>
      </c>
      <c r="M158" s="232">
        <v>0.41724</v>
      </c>
      <c r="N158" s="1"/>
      <c r="O158" s="1"/>
    </row>
    <row r="159" spans="1:15" ht="12.75" customHeight="1">
      <c r="A159" s="30">
        <v>149</v>
      </c>
      <c r="B159" s="218" t="s">
        <v>810</v>
      </c>
      <c r="C159" s="232">
        <v>154.85</v>
      </c>
      <c r="D159" s="233">
        <v>156.35</v>
      </c>
      <c r="E159" s="233">
        <v>151.5</v>
      </c>
      <c r="F159" s="233">
        <v>148.15</v>
      </c>
      <c r="G159" s="233">
        <v>143.30000000000001</v>
      </c>
      <c r="H159" s="233">
        <v>159.69999999999999</v>
      </c>
      <c r="I159" s="233">
        <v>164.54999999999995</v>
      </c>
      <c r="J159" s="233">
        <v>167.89999999999998</v>
      </c>
      <c r="K159" s="232">
        <v>161.19999999999999</v>
      </c>
      <c r="L159" s="232">
        <v>153</v>
      </c>
      <c r="M159" s="232">
        <v>84.1387</v>
      </c>
      <c r="N159" s="1"/>
      <c r="O159" s="1"/>
    </row>
    <row r="160" spans="1:15" ht="12.75" customHeight="1">
      <c r="A160" s="30">
        <v>150</v>
      </c>
      <c r="B160" s="218" t="s">
        <v>102</v>
      </c>
      <c r="C160" s="232">
        <v>139.05000000000001</v>
      </c>
      <c r="D160" s="233">
        <v>139.01666666666668</v>
      </c>
      <c r="E160" s="233">
        <v>137.03333333333336</v>
      </c>
      <c r="F160" s="233">
        <v>135.01666666666668</v>
      </c>
      <c r="G160" s="233">
        <v>133.03333333333336</v>
      </c>
      <c r="H160" s="233">
        <v>141.03333333333336</v>
      </c>
      <c r="I160" s="233">
        <v>143.01666666666665</v>
      </c>
      <c r="J160" s="233">
        <v>145.03333333333336</v>
      </c>
      <c r="K160" s="232">
        <v>141</v>
      </c>
      <c r="L160" s="232">
        <v>137</v>
      </c>
      <c r="M160" s="232">
        <v>171.60666000000001</v>
      </c>
      <c r="N160" s="1"/>
      <c r="O160" s="1"/>
    </row>
    <row r="161" spans="1:15" ht="12.75" customHeight="1">
      <c r="A161" s="30">
        <v>151</v>
      </c>
      <c r="B161" s="218" t="s">
        <v>777</v>
      </c>
      <c r="C161" s="232">
        <v>373.35</v>
      </c>
      <c r="D161" s="233">
        <v>369.33333333333331</v>
      </c>
      <c r="E161" s="233">
        <v>365.31666666666661</v>
      </c>
      <c r="F161" s="233">
        <v>357.2833333333333</v>
      </c>
      <c r="G161" s="233">
        <v>353.26666666666659</v>
      </c>
      <c r="H161" s="233">
        <v>377.36666666666662</v>
      </c>
      <c r="I161" s="233">
        <v>381.38333333333338</v>
      </c>
      <c r="J161" s="233">
        <v>389.41666666666663</v>
      </c>
      <c r="K161" s="232">
        <v>373.35</v>
      </c>
      <c r="L161" s="232">
        <v>361.3</v>
      </c>
      <c r="M161" s="232">
        <v>40.429900000000004</v>
      </c>
      <c r="N161" s="1"/>
      <c r="O161" s="1"/>
    </row>
    <row r="162" spans="1:15" ht="12.75" customHeight="1">
      <c r="A162" s="30">
        <v>152</v>
      </c>
      <c r="B162" s="218" t="s">
        <v>347</v>
      </c>
      <c r="C162" s="232">
        <v>5740.9</v>
      </c>
      <c r="D162" s="233">
        <v>5744.0666666666666</v>
      </c>
      <c r="E162" s="233">
        <v>5699.1333333333332</v>
      </c>
      <c r="F162" s="233">
        <v>5657.3666666666668</v>
      </c>
      <c r="G162" s="233">
        <v>5612.4333333333334</v>
      </c>
      <c r="H162" s="233">
        <v>5785.833333333333</v>
      </c>
      <c r="I162" s="233">
        <v>5830.7666666666655</v>
      </c>
      <c r="J162" s="233">
        <v>5872.5333333333328</v>
      </c>
      <c r="K162" s="232">
        <v>5789</v>
      </c>
      <c r="L162" s="232">
        <v>5702.3</v>
      </c>
      <c r="M162" s="232">
        <v>0.17931</v>
      </c>
      <c r="N162" s="1"/>
      <c r="O162" s="1"/>
    </row>
    <row r="163" spans="1:15" ht="12.75" customHeight="1">
      <c r="A163" s="30">
        <v>153</v>
      </c>
      <c r="B163" s="218" t="s">
        <v>348</v>
      </c>
      <c r="C163" s="232">
        <v>547</v>
      </c>
      <c r="D163" s="233">
        <v>547.86666666666667</v>
      </c>
      <c r="E163" s="233">
        <v>541.7833333333333</v>
      </c>
      <c r="F163" s="233">
        <v>536.56666666666661</v>
      </c>
      <c r="G163" s="233">
        <v>530.48333333333323</v>
      </c>
      <c r="H163" s="233">
        <v>553.08333333333337</v>
      </c>
      <c r="I163" s="233">
        <v>559.16666666666663</v>
      </c>
      <c r="J163" s="233">
        <v>564.38333333333344</v>
      </c>
      <c r="K163" s="232">
        <v>553.95000000000005</v>
      </c>
      <c r="L163" s="232">
        <v>542.65</v>
      </c>
      <c r="M163" s="232">
        <v>1.20261</v>
      </c>
      <c r="N163" s="1"/>
      <c r="O163" s="1"/>
    </row>
    <row r="164" spans="1:15" ht="12.75" customHeight="1">
      <c r="A164" s="30">
        <v>154</v>
      </c>
      <c r="B164" s="218" t="s">
        <v>349</v>
      </c>
      <c r="C164" s="232">
        <v>187.3</v>
      </c>
      <c r="D164" s="233">
        <v>188.61666666666667</v>
      </c>
      <c r="E164" s="233">
        <v>182.68333333333334</v>
      </c>
      <c r="F164" s="233">
        <v>178.06666666666666</v>
      </c>
      <c r="G164" s="233">
        <v>172.13333333333333</v>
      </c>
      <c r="H164" s="233">
        <v>193.23333333333335</v>
      </c>
      <c r="I164" s="233">
        <v>199.16666666666669</v>
      </c>
      <c r="J164" s="233">
        <v>203.78333333333336</v>
      </c>
      <c r="K164" s="232">
        <v>194.55</v>
      </c>
      <c r="L164" s="232">
        <v>184</v>
      </c>
      <c r="M164" s="232">
        <v>9.05002</v>
      </c>
      <c r="N164" s="1"/>
      <c r="O164" s="1"/>
    </row>
    <row r="165" spans="1:15" ht="12.75" customHeight="1">
      <c r="A165" s="30">
        <v>155</v>
      </c>
      <c r="B165" s="218" t="s">
        <v>350</v>
      </c>
      <c r="C165" s="232">
        <v>102.3</v>
      </c>
      <c r="D165" s="233">
        <v>103.05</v>
      </c>
      <c r="E165" s="233">
        <v>101.05</v>
      </c>
      <c r="F165" s="233">
        <v>99.8</v>
      </c>
      <c r="G165" s="233">
        <v>97.8</v>
      </c>
      <c r="H165" s="233">
        <v>104.3</v>
      </c>
      <c r="I165" s="233">
        <v>106.3</v>
      </c>
      <c r="J165" s="233">
        <v>107.55</v>
      </c>
      <c r="K165" s="232">
        <v>105.05</v>
      </c>
      <c r="L165" s="232">
        <v>101.8</v>
      </c>
      <c r="M165" s="232">
        <v>25.911159999999999</v>
      </c>
      <c r="N165" s="1"/>
      <c r="O165" s="1"/>
    </row>
    <row r="166" spans="1:15" ht="12.75" customHeight="1">
      <c r="A166" s="30">
        <v>156</v>
      </c>
      <c r="B166" s="218" t="s">
        <v>254</v>
      </c>
      <c r="C166" s="232">
        <v>286.10000000000002</v>
      </c>
      <c r="D166" s="233">
        <v>284.75</v>
      </c>
      <c r="E166" s="233">
        <v>281.5</v>
      </c>
      <c r="F166" s="233">
        <v>276.89999999999998</v>
      </c>
      <c r="G166" s="233">
        <v>273.64999999999998</v>
      </c>
      <c r="H166" s="233">
        <v>289.35000000000002</v>
      </c>
      <c r="I166" s="233">
        <v>292.60000000000002</v>
      </c>
      <c r="J166" s="233">
        <v>297.20000000000005</v>
      </c>
      <c r="K166" s="232">
        <v>288</v>
      </c>
      <c r="L166" s="232">
        <v>280.14999999999998</v>
      </c>
      <c r="M166" s="232">
        <v>7.4304500000000004</v>
      </c>
      <c r="N166" s="1"/>
      <c r="O166" s="1"/>
    </row>
    <row r="167" spans="1:15" ht="12.75" customHeight="1">
      <c r="A167" s="30">
        <v>157</v>
      </c>
      <c r="B167" s="218" t="s">
        <v>822</v>
      </c>
      <c r="C167" s="232">
        <v>1139.9000000000001</v>
      </c>
      <c r="D167" s="233">
        <v>1144.0166666666667</v>
      </c>
      <c r="E167" s="233">
        <v>1117.5833333333333</v>
      </c>
      <c r="F167" s="233">
        <v>1095.2666666666667</v>
      </c>
      <c r="G167" s="233">
        <v>1068.8333333333333</v>
      </c>
      <c r="H167" s="233">
        <v>1166.3333333333333</v>
      </c>
      <c r="I167" s="233">
        <v>1192.7666666666667</v>
      </c>
      <c r="J167" s="233">
        <v>1215.0833333333333</v>
      </c>
      <c r="K167" s="232">
        <v>1170.45</v>
      </c>
      <c r="L167" s="232">
        <v>1121.7</v>
      </c>
      <c r="M167" s="232">
        <v>0.86126000000000003</v>
      </c>
      <c r="N167" s="1"/>
      <c r="O167" s="1"/>
    </row>
    <row r="168" spans="1:15" ht="12.75" customHeight="1">
      <c r="A168" s="30">
        <v>158</v>
      </c>
      <c r="B168" s="218" t="s">
        <v>103</v>
      </c>
      <c r="C168" s="232">
        <v>96.05</v>
      </c>
      <c r="D168" s="233">
        <v>96.399999999999991</v>
      </c>
      <c r="E168" s="233">
        <v>95.499999999999986</v>
      </c>
      <c r="F168" s="233">
        <v>94.949999999999989</v>
      </c>
      <c r="G168" s="233">
        <v>94.049999999999983</v>
      </c>
      <c r="H168" s="233">
        <v>96.949999999999989</v>
      </c>
      <c r="I168" s="233">
        <v>97.85</v>
      </c>
      <c r="J168" s="233">
        <v>98.399999999999991</v>
      </c>
      <c r="K168" s="232">
        <v>97.3</v>
      </c>
      <c r="L168" s="232">
        <v>95.85</v>
      </c>
      <c r="M168" s="232">
        <v>72.805520000000001</v>
      </c>
      <c r="N168" s="1"/>
      <c r="O168" s="1"/>
    </row>
    <row r="169" spans="1:15" ht="12.75" customHeight="1">
      <c r="A169" s="30">
        <v>159</v>
      </c>
      <c r="B169" s="218" t="s">
        <v>352</v>
      </c>
      <c r="C169" s="232">
        <v>1567.05</v>
      </c>
      <c r="D169" s="233">
        <v>1558.0166666666667</v>
      </c>
      <c r="E169" s="233">
        <v>1521.0333333333333</v>
      </c>
      <c r="F169" s="233">
        <v>1475.0166666666667</v>
      </c>
      <c r="G169" s="233">
        <v>1438.0333333333333</v>
      </c>
      <c r="H169" s="233">
        <v>1604.0333333333333</v>
      </c>
      <c r="I169" s="233">
        <v>1641.0166666666664</v>
      </c>
      <c r="J169" s="233">
        <v>1687.0333333333333</v>
      </c>
      <c r="K169" s="232">
        <v>1595</v>
      </c>
      <c r="L169" s="232">
        <v>1512</v>
      </c>
      <c r="M169" s="232">
        <v>2.61015</v>
      </c>
      <c r="N169" s="1"/>
      <c r="O169" s="1"/>
    </row>
    <row r="170" spans="1:15" ht="12.75" customHeight="1">
      <c r="A170" s="30">
        <v>160</v>
      </c>
      <c r="B170" s="218" t="s">
        <v>106</v>
      </c>
      <c r="C170" s="232">
        <v>39.75</v>
      </c>
      <c r="D170" s="233">
        <v>39.766666666666666</v>
      </c>
      <c r="E170" s="233">
        <v>39.43333333333333</v>
      </c>
      <c r="F170" s="233">
        <v>39.116666666666667</v>
      </c>
      <c r="G170" s="233">
        <v>38.783333333333331</v>
      </c>
      <c r="H170" s="233">
        <v>40.083333333333329</v>
      </c>
      <c r="I170" s="233">
        <v>40.416666666666671</v>
      </c>
      <c r="J170" s="233">
        <v>40.733333333333327</v>
      </c>
      <c r="K170" s="232">
        <v>40.1</v>
      </c>
      <c r="L170" s="232">
        <v>39.450000000000003</v>
      </c>
      <c r="M170" s="232">
        <v>91.351039999999998</v>
      </c>
      <c r="N170" s="1"/>
      <c r="O170" s="1"/>
    </row>
    <row r="171" spans="1:15" ht="12.75" customHeight="1">
      <c r="A171" s="30">
        <v>161</v>
      </c>
      <c r="B171" s="218" t="s">
        <v>353</v>
      </c>
      <c r="C171" s="232">
        <v>2458.35</v>
      </c>
      <c r="D171" s="233">
        <v>2470.1166666666668</v>
      </c>
      <c r="E171" s="233">
        <v>2440.2333333333336</v>
      </c>
      <c r="F171" s="233">
        <v>2422.1166666666668</v>
      </c>
      <c r="G171" s="233">
        <v>2392.2333333333336</v>
      </c>
      <c r="H171" s="233">
        <v>2488.2333333333336</v>
      </c>
      <c r="I171" s="233">
        <v>2518.1166666666668</v>
      </c>
      <c r="J171" s="233">
        <v>2536.2333333333336</v>
      </c>
      <c r="K171" s="232">
        <v>2500</v>
      </c>
      <c r="L171" s="232">
        <v>2452</v>
      </c>
      <c r="M171" s="232">
        <v>0.30430000000000001</v>
      </c>
      <c r="N171" s="1"/>
      <c r="O171" s="1"/>
    </row>
    <row r="172" spans="1:15" ht="12.75" customHeight="1">
      <c r="A172" s="30">
        <v>162</v>
      </c>
      <c r="B172" s="218" t="s">
        <v>354</v>
      </c>
      <c r="C172" s="232">
        <v>3115.8</v>
      </c>
      <c r="D172" s="233">
        <v>3114.9500000000003</v>
      </c>
      <c r="E172" s="233">
        <v>3080.9000000000005</v>
      </c>
      <c r="F172" s="233">
        <v>3046.0000000000005</v>
      </c>
      <c r="G172" s="233">
        <v>3011.9500000000007</v>
      </c>
      <c r="H172" s="233">
        <v>3149.8500000000004</v>
      </c>
      <c r="I172" s="233">
        <v>3183.9000000000005</v>
      </c>
      <c r="J172" s="233">
        <v>3218.8</v>
      </c>
      <c r="K172" s="232">
        <v>3149</v>
      </c>
      <c r="L172" s="232">
        <v>3080.05</v>
      </c>
      <c r="M172" s="232">
        <v>4.7579999999999997E-2</v>
      </c>
      <c r="N172" s="1"/>
      <c r="O172" s="1"/>
    </row>
    <row r="173" spans="1:15" ht="12.75" customHeight="1">
      <c r="A173" s="30">
        <v>163</v>
      </c>
      <c r="B173" s="218" t="s">
        <v>355</v>
      </c>
      <c r="C173" s="232">
        <v>178.75</v>
      </c>
      <c r="D173" s="233">
        <v>178.08333333333334</v>
      </c>
      <c r="E173" s="233">
        <v>170.66666666666669</v>
      </c>
      <c r="F173" s="233">
        <v>162.58333333333334</v>
      </c>
      <c r="G173" s="233">
        <v>155.16666666666669</v>
      </c>
      <c r="H173" s="233">
        <v>186.16666666666669</v>
      </c>
      <c r="I173" s="233">
        <v>193.58333333333337</v>
      </c>
      <c r="J173" s="233">
        <v>201.66666666666669</v>
      </c>
      <c r="K173" s="232">
        <v>185.5</v>
      </c>
      <c r="L173" s="232">
        <v>170</v>
      </c>
      <c r="M173" s="232">
        <v>152.76073</v>
      </c>
      <c r="N173" s="1"/>
      <c r="O173" s="1"/>
    </row>
    <row r="174" spans="1:15" ht="12.75" customHeight="1">
      <c r="A174" s="30">
        <v>164</v>
      </c>
      <c r="B174" s="218" t="s">
        <v>255</v>
      </c>
      <c r="C174" s="232">
        <v>1576.55</v>
      </c>
      <c r="D174" s="233">
        <v>1588.2166666666665</v>
      </c>
      <c r="E174" s="233">
        <v>1558.4333333333329</v>
      </c>
      <c r="F174" s="233">
        <v>1540.3166666666664</v>
      </c>
      <c r="G174" s="233">
        <v>1510.5333333333328</v>
      </c>
      <c r="H174" s="233">
        <v>1606.333333333333</v>
      </c>
      <c r="I174" s="233">
        <v>1636.1166666666663</v>
      </c>
      <c r="J174" s="233">
        <v>1654.2333333333331</v>
      </c>
      <c r="K174" s="232">
        <v>1618</v>
      </c>
      <c r="L174" s="232">
        <v>1570.1</v>
      </c>
      <c r="M174" s="232">
        <v>1.56365</v>
      </c>
      <c r="N174" s="1"/>
      <c r="O174" s="1"/>
    </row>
    <row r="175" spans="1:15" ht="12.75" customHeight="1">
      <c r="A175" s="30">
        <v>165</v>
      </c>
      <c r="B175" s="218" t="s">
        <v>356</v>
      </c>
      <c r="C175" s="232">
        <v>1318.75</v>
      </c>
      <c r="D175" s="233">
        <v>1323.7833333333333</v>
      </c>
      <c r="E175" s="233">
        <v>1302.9666666666667</v>
      </c>
      <c r="F175" s="233">
        <v>1287.1833333333334</v>
      </c>
      <c r="G175" s="233">
        <v>1266.3666666666668</v>
      </c>
      <c r="H175" s="233">
        <v>1339.5666666666666</v>
      </c>
      <c r="I175" s="233">
        <v>1360.3833333333332</v>
      </c>
      <c r="J175" s="233">
        <v>1376.1666666666665</v>
      </c>
      <c r="K175" s="232">
        <v>1344.6</v>
      </c>
      <c r="L175" s="232">
        <v>1308</v>
      </c>
      <c r="M175" s="232">
        <v>0.52554000000000001</v>
      </c>
      <c r="N175" s="1"/>
      <c r="O175" s="1"/>
    </row>
    <row r="176" spans="1:15" ht="12.75" customHeight="1">
      <c r="A176" s="30">
        <v>166</v>
      </c>
      <c r="B176" s="218" t="s">
        <v>104</v>
      </c>
      <c r="C176" s="232">
        <v>424.15</v>
      </c>
      <c r="D176" s="233">
        <v>425.18333333333339</v>
      </c>
      <c r="E176" s="233">
        <v>420.06666666666678</v>
      </c>
      <c r="F176" s="233">
        <v>415.98333333333341</v>
      </c>
      <c r="G176" s="233">
        <v>410.86666666666679</v>
      </c>
      <c r="H176" s="233">
        <v>429.26666666666677</v>
      </c>
      <c r="I176" s="233">
        <v>434.38333333333333</v>
      </c>
      <c r="J176" s="233">
        <v>438.46666666666675</v>
      </c>
      <c r="K176" s="232">
        <v>430.3</v>
      </c>
      <c r="L176" s="232">
        <v>421.1</v>
      </c>
      <c r="M176" s="232">
        <v>5.1228499999999997</v>
      </c>
      <c r="N176" s="1"/>
      <c r="O176" s="1"/>
    </row>
    <row r="177" spans="1:15" ht="12.75" customHeight="1">
      <c r="A177" s="30">
        <v>167</v>
      </c>
      <c r="B177" s="218" t="s">
        <v>823</v>
      </c>
      <c r="C177" s="232">
        <v>1197.1500000000001</v>
      </c>
      <c r="D177" s="233">
        <v>1198.6000000000001</v>
      </c>
      <c r="E177" s="233">
        <v>1167.2000000000003</v>
      </c>
      <c r="F177" s="233">
        <v>1137.2500000000002</v>
      </c>
      <c r="G177" s="233">
        <v>1105.8500000000004</v>
      </c>
      <c r="H177" s="233">
        <v>1228.5500000000002</v>
      </c>
      <c r="I177" s="233">
        <v>1259.9500000000003</v>
      </c>
      <c r="J177" s="233">
        <v>1289.9000000000001</v>
      </c>
      <c r="K177" s="232">
        <v>1230</v>
      </c>
      <c r="L177" s="232">
        <v>1168.6500000000001</v>
      </c>
      <c r="M177" s="232">
        <v>1.1262399999999999</v>
      </c>
      <c r="N177" s="1"/>
      <c r="O177" s="1"/>
    </row>
    <row r="178" spans="1:15" ht="12.75" customHeight="1">
      <c r="A178" s="30">
        <v>168</v>
      </c>
      <c r="B178" s="218" t="s">
        <v>357</v>
      </c>
      <c r="C178" s="232">
        <v>1978.7</v>
      </c>
      <c r="D178" s="233">
        <v>1956.2</v>
      </c>
      <c r="E178" s="233">
        <v>1912.5</v>
      </c>
      <c r="F178" s="233">
        <v>1846.3</v>
      </c>
      <c r="G178" s="233">
        <v>1802.6</v>
      </c>
      <c r="H178" s="233">
        <v>2022.4</v>
      </c>
      <c r="I178" s="233">
        <v>2066.1000000000004</v>
      </c>
      <c r="J178" s="233">
        <v>2132.3000000000002</v>
      </c>
      <c r="K178" s="232">
        <v>1999.9</v>
      </c>
      <c r="L178" s="232">
        <v>1890</v>
      </c>
      <c r="M178" s="232">
        <v>2.1999200000000001</v>
      </c>
      <c r="N178" s="1"/>
      <c r="O178" s="1"/>
    </row>
    <row r="179" spans="1:15" ht="12.75" customHeight="1">
      <c r="A179" s="30">
        <v>169</v>
      </c>
      <c r="B179" s="218" t="s">
        <v>256</v>
      </c>
      <c r="C179" s="232">
        <v>469.7</v>
      </c>
      <c r="D179" s="233">
        <v>471.86666666666662</v>
      </c>
      <c r="E179" s="233">
        <v>465.73333333333323</v>
      </c>
      <c r="F179" s="233">
        <v>461.76666666666659</v>
      </c>
      <c r="G179" s="233">
        <v>455.63333333333321</v>
      </c>
      <c r="H179" s="233">
        <v>475.83333333333326</v>
      </c>
      <c r="I179" s="233">
        <v>481.96666666666658</v>
      </c>
      <c r="J179" s="233">
        <v>485.93333333333328</v>
      </c>
      <c r="K179" s="232">
        <v>478</v>
      </c>
      <c r="L179" s="232">
        <v>467.9</v>
      </c>
      <c r="M179" s="232">
        <v>0.5887</v>
      </c>
      <c r="N179" s="1"/>
      <c r="O179" s="1"/>
    </row>
    <row r="180" spans="1:15" ht="12.75" customHeight="1">
      <c r="A180" s="30">
        <v>170</v>
      </c>
      <c r="B180" s="218" t="s">
        <v>107</v>
      </c>
      <c r="C180" s="232">
        <v>874.05</v>
      </c>
      <c r="D180" s="233">
        <v>878.58333333333337</v>
      </c>
      <c r="E180" s="233">
        <v>865.76666666666677</v>
      </c>
      <c r="F180" s="233">
        <v>857.48333333333335</v>
      </c>
      <c r="G180" s="233">
        <v>844.66666666666674</v>
      </c>
      <c r="H180" s="233">
        <v>886.86666666666679</v>
      </c>
      <c r="I180" s="233">
        <v>899.68333333333339</v>
      </c>
      <c r="J180" s="233">
        <v>907.96666666666681</v>
      </c>
      <c r="K180" s="232">
        <v>891.4</v>
      </c>
      <c r="L180" s="232">
        <v>870.3</v>
      </c>
      <c r="M180" s="232">
        <v>4.0987200000000001</v>
      </c>
      <c r="N180" s="1"/>
      <c r="O180" s="1"/>
    </row>
    <row r="181" spans="1:15" ht="12.75" customHeight="1">
      <c r="A181" s="30">
        <v>171</v>
      </c>
      <c r="B181" s="218" t="s">
        <v>257</v>
      </c>
      <c r="C181" s="232">
        <v>429.9</v>
      </c>
      <c r="D181" s="233">
        <v>432.7833333333333</v>
      </c>
      <c r="E181" s="233">
        <v>425.66666666666663</v>
      </c>
      <c r="F181" s="233">
        <v>421.43333333333334</v>
      </c>
      <c r="G181" s="233">
        <v>414.31666666666666</v>
      </c>
      <c r="H181" s="233">
        <v>437.01666666666659</v>
      </c>
      <c r="I181" s="233">
        <v>444.13333333333327</v>
      </c>
      <c r="J181" s="233">
        <v>448.36666666666656</v>
      </c>
      <c r="K181" s="232">
        <v>439.9</v>
      </c>
      <c r="L181" s="232">
        <v>428.55</v>
      </c>
      <c r="M181" s="232">
        <v>1.00102</v>
      </c>
      <c r="N181" s="1"/>
      <c r="O181" s="1"/>
    </row>
    <row r="182" spans="1:15" ht="12.75" customHeight="1">
      <c r="A182" s="30">
        <v>172</v>
      </c>
      <c r="B182" s="218" t="s">
        <v>108</v>
      </c>
      <c r="C182" s="232">
        <v>1224.7</v>
      </c>
      <c r="D182" s="233">
        <v>1229.2166666666667</v>
      </c>
      <c r="E182" s="233">
        <v>1215.4833333333333</v>
      </c>
      <c r="F182" s="233">
        <v>1206.2666666666667</v>
      </c>
      <c r="G182" s="233">
        <v>1192.5333333333333</v>
      </c>
      <c r="H182" s="233">
        <v>1238.4333333333334</v>
      </c>
      <c r="I182" s="233">
        <v>1252.166666666667</v>
      </c>
      <c r="J182" s="233">
        <v>1261.3833333333334</v>
      </c>
      <c r="K182" s="232">
        <v>1242.95</v>
      </c>
      <c r="L182" s="232">
        <v>1220</v>
      </c>
      <c r="M182" s="232">
        <v>2.7284999999999999</v>
      </c>
      <c r="N182" s="1"/>
      <c r="O182" s="1"/>
    </row>
    <row r="183" spans="1:15" ht="12.75" customHeight="1">
      <c r="A183" s="30">
        <v>173</v>
      </c>
      <c r="B183" s="218" t="s">
        <v>109</v>
      </c>
      <c r="C183" s="232">
        <v>318.8</v>
      </c>
      <c r="D183" s="233">
        <v>320.11666666666662</v>
      </c>
      <c r="E183" s="233">
        <v>315.73333333333323</v>
      </c>
      <c r="F183" s="233">
        <v>312.66666666666663</v>
      </c>
      <c r="G183" s="233">
        <v>308.28333333333325</v>
      </c>
      <c r="H183" s="233">
        <v>323.18333333333322</v>
      </c>
      <c r="I183" s="233">
        <v>327.56666666666655</v>
      </c>
      <c r="J183" s="233">
        <v>330.63333333333321</v>
      </c>
      <c r="K183" s="232">
        <v>324.5</v>
      </c>
      <c r="L183" s="232">
        <v>317.05</v>
      </c>
      <c r="M183" s="232">
        <v>8.2220600000000008</v>
      </c>
      <c r="N183" s="1"/>
      <c r="O183" s="1"/>
    </row>
    <row r="184" spans="1:15" ht="12.75" customHeight="1">
      <c r="A184" s="30">
        <v>174</v>
      </c>
      <c r="B184" s="218" t="s">
        <v>358</v>
      </c>
      <c r="C184" s="232">
        <v>373.35</v>
      </c>
      <c r="D184" s="233">
        <v>374.7166666666667</v>
      </c>
      <c r="E184" s="233">
        <v>370.88333333333338</v>
      </c>
      <c r="F184" s="233">
        <v>368.41666666666669</v>
      </c>
      <c r="G184" s="233">
        <v>364.58333333333337</v>
      </c>
      <c r="H184" s="233">
        <v>377.18333333333339</v>
      </c>
      <c r="I184" s="233">
        <v>381.01666666666665</v>
      </c>
      <c r="J184" s="233">
        <v>383.48333333333341</v>
      </c>
      <c r="K184" s="232">
        <v>378.55</v>
      </c>
      <c r="L184" s="232">
        <v>372.25</v>
      </c>
      <c r="M184" s="232">
        <v>2.0149499999999998</v>
      </c>
      <c r="N184" s="1"/>
      <c r="O184" s="1"/>
    </row>
    <row r="185" spans="1:15" ht="12.75" customHeight="1">
      <c r="A185" s="30">
        <v>175</v>
      </c>
      <c r="B185" s="218" t="s">
        <v>110</v>
      </c>
      <c r="C185" s="232">
        <v>1723.5</v>
      </c>
      <c r="D185" s="233">
        <v>1737.7</v>
      </c>
      <c r="E185" s="233">
        <v>1703.95</v>
      </c>
      <c r="F185" s="233">
        <v>1684.4</v>
      </c>
      <c r="G185" s="233">
        <v>1650.65</v>
      </c>
      <c r="H185" s="233">
        <v>1757.25</v>
      </c>
      <c r="I185" s="233">
        <v>1791</v>
      </c>
      <c r="J185" s="233">
        <v>1810.55</v>
      </c>
      <c r="K185" s="232">
        <v>1771.45</v>
      </c>
      <c r="L185" s="232">
        <v>1718.15</v>
      </c>
      <c r="M185" s="232">
        <v>2.9567800000000002</v>
      </c>
      <c r="N185" s="1"/>
      <c r="O185" s="1"/>
    </row>
    <row r="186" spans="1:15" ht="12.75" customHeight="1">
      <c r="A186" s="30">
        <v>176</v>
      </c>
      <c r="B186" s="218" t="s">
        <v>359</v>
      </c>
      <c r="C186" s="232">
        <v>670.9</v>
      </c>
      <c r="D186" s="233">
        <v>672.19999999999993</v>
      </c>
      <c r="E186" s="233">
        <v>665.34999999999991</v>
      </c>
      <c r="F186" s="233">
        <v>659.8</v>
      </c>
      <c r="G186" s="233">
        <v>652.94999999999993</v>
      </c>
      <c r="H186" s="233">
        <v>677.74999999999989</v>
      </c>
      <c r="I186" s="233">
        <v>684.6</v>
      </c>
      <c r="J186" s="233">
        <v>690.14999999999986</v>
      </c>
      <c r="K186" s="232">
        <v>679.05</v>
      </c>
      <c r="L186" s="232">
        <v>666.65</v>
      </c>
      <c r="M186" s="232">
        <v>0.85331999999999997</v>
      </c>
      <c r="N186" s="1"/>
      <c r="O186" s="1"/>
    </row>
    <row r="187" spans="1:15" ht="12.75" customHeight="1">
      <c r="A187" s="30">
        <v>177</v>
      </c>
      <c r="B187" s="218" t="s">
        <v>862</v>
      </c>
      <c r="C187" s="232">
        <v>337.35</v>
      </c>
      <c r="D187" s="233">
        <v>336.48333333333335</v>
      </c>
      <c r="E187" s="233">
        <v>332.9666666666667</v>
      </c>
      <c r="F187" s="233">
        <v>328.58333333333337</v>
      </c>
      <c r="G187" s="233">
        <v>325.06666666666672</v>
      </c>
      <c r="H187" s="233">
        <v>340.86666666666667</v>
      </c>
      <c r="I187" s="233">
        <v>344.38333333333333</v>
      </c>
      <c r="J187" s="233">
        <v>348.76666666666665</v>
      </c>
      <c r="K187" s="232">
        <v>340</v>
      </c>
      <c r="L187" s="232">
        <v>332.1</v>
      </c>
      <c r="M187" s="232">
        <v>1.57426</v>
      </c>
      <c r="N187" s="1"/>
      <c r="O187" s="1"/>
    </row>
    <row r="188" spans="1:15" ht="12.75" customHeight="1">
      <c r="A188" s="30">
        <v>178</v>
      </c>
      <c r="B188" s="218" t="s">
        <v>361</v>
      </c>
      <c r="C188" s="232">
        <v>1783.65</v>
      </c>
      <c r="D188" s="233">
        <v>1793.2333333333333</v>
      </c>
      <c r="E188" s="233">
        <v>1768.4166666666667</v>
      </c>
      <c r="F188" s="233">
        <v>1753.1833333333334</v>
      </c>
      <c r="G188" s="233">
        <v>1728.3666666666668</v>
      </c>
      <c r="H188" s="233">
        <v>1808.4666666666667</v>
      </c>
      <c r="I188" s="233">
        <v>1833.2833333333333</v>
      </c>
      <c r="J188" s="233">
        <v>1848.5166666666667</v>
      </c>
      <c r="K188" s="232">
        <v>1818.05</v>
      </c>
      <c r="L188" s="232">
        <v>1778</v>
      </c>
      <c r="M188" s="232">
        <v>0.76802999999999999</v>
      </c>
      <c r="N188" s="1"/>
      <c r="O188" s="1"/>
    </row>
    <row r="189" spans="1:15" ht="12.75" customHeight="1">
      <c r="A189" s="30">
        <v>179</v>
      </c>
      <c r="B189" s="218" t="s">
        <v>362</v>
      </c>
      <c r="C189" s="232">
        <v>767.1</v>
      </c>
      <c r="D189" s="233">
        <v>765.54999999999984</v>
      </c>
      <c r="E189" s="233">
        <v>737.59999999999968</v>
      </c>
      <c r="F189" s="233">
        <v>708.0999999999998</v>
      </c>
      <c r="G189" s="233">
        <v>680.14999999999964</v>
      </c>
      <c r="H189" s="233">
        <v>795.04999999999973</v>
      </c>
      <c r="I189" s="233">
        <v>822.99999999999977</v>
      </c>
      <c r="J189" s="233">
        <v>852.49999999999977</v>
      </c>
      <c r="K189" s="232">
        <v>793.5</v>
      </c>
      <c r="L189" s="232">
        <v>736.05</v>
      </c>
      <c r="M189" s="232">
        <v>5.3081100000000001</v>
      </c>
      <c r="N189" s="1"/>
      <c r="O189" s="1"/>
    </row>
    <row r="190" spans="1:15" ht="12.75" customHeight="1">
      <c r="A190" s="30">
        <v>180</v>
      </c>
      <c r="B190" s="218" t="s">
        <v>363</v>
      </c>
      <c r="C190" s="232">
        <v>255.75</v>
      </c>
      <c r="D190" s="233">
        <v>254.81666666666669</v>
      </c>
      <c r="E190" s="233">
        <v>249.93333333333339</v>
      </c>
      <c r="F190" s="233">
        <v>244.1166666666667</v>
      </c>
      <c r="G190" s="233">
        <v>239.23333333333341</v>
      </c>
      <c r="H190" s="233">
        <v>260.63333333333338</v>
      </c>
      <c r="I190" s="233">
        <v>265.51666666666665</v>
      </c>
      <c r="J190" s="233">
        <v>271.33333333333337</v>
      </c>
      <c r="K190" s="232">
        <v>259.7</v>
      </c>
      <c r="L190" s="232">
        <v>249</v>
      </c>
      <c r="M190" s="232">
        <v>5.2295299999999996</v>
      </c>
      <c r="N190" s="1"/>
      <c r="O190" s="1"/>
    </row>
    <row r="191" spans="1:15" ht="12.75" customHeight="1">
      <c r="A191" s="30">
        <v>181</v>
      </c>
      <c r="B191" s="218" t="s">
        <v>364</v>
      </c>
      <c r="C191" s="232">
        <v>3110.8</v>
      </c>
      <c r="D191" s="233">
        <v>3128.7999999999997</v>
      </c>
      <c r="E191" s="233">
        <v>3071.9999999999995</v>
      </c>
      <c r="F191" s="233">
        <v>3033.2</v>
      </c>
      <c r="G191" s="233">
        <v>2976.3999999999996</v>
      </c>
      <c r="H191" s="233">
        <v>3167.5999999999995</v>
      </c>
      <c r="I191" s="233">
        <v>3224.3999999999996</v>
      </c>
      <c r="J191" s="233">
        <v>3263.1999999999994</v>
      </c>
      <c r="K191" s="232">
        <v>3185.6</v>
      </c>
      <c r="L191" s="232">
        <v>3090</v>
      </c>
      <c r="M191" s="232">
        <v>0.83697999999999995</v>
      </c>
      <c r="N191" s="1"/>
      <c r="O191" s="1"/>
    </row>
    <row r="192" spans="1:15" ht="12.75" customHeight="1">
      <c r="A192" s="30">
        <v>182</v>
      </c>
      <c r="B192" s="218" t="s">
        <v>111</v>
      </c>
      <c r="C192" s="232">
        <v>486.15</v>
      </c>
      <c r="D192" s="233">
        <v>485.15000000000003</v>
      </c>
      <c r="E192" s="233">
        <v>479.55000000000007</v>
      </c>
      <c r="F192" s="233">
        <v>472.95000000000005</v>
      </c>
      <c r="G192" s="233">
        <v>467.35000000000008</v>
      </c>
      <c r="H192" s="233">
        <v>491.75000000000006</v>
      </c>
      <c r="I192" s="233">
        <v>497.35000000000008</v>
      </c>
      <c r="J192" s="233">
        <v>503.95000000000005</v>
      </c>
      <c r="K192" s="232">
        <v>490.75</v>
      </c>
      <c r="L192" s="232">
        <v>478.55</v>
      </c>
      <c r="M192" s="232">
        <v>10.36997</v>
      </c>
      <c r="N192" s="1"/>
      <c r="O192" s="1"/>
    </row>
    <row r="193" spans="1:15" ht="12.75" customHeight="1">
      <c r="A193" s="30">
        <v>183</v>
      </c>
      <c r="B193" s="218" t="s">
        <v>365</v>
      </c>
      <c r="C193" s="232">
        <v>557</v>
      </c>
      <c r="D193" s="233">
        <v>558.65</v>
      </c>
      <c r="E193" s="233">
        <v>550.79999999999995</v>
      </c>
      <c r="F193" s="233">
        <v>544.6</v>
      </c>
      <c r="G193" s="233">
        <v>536.75</v>
      </c>
      <c r="H193" s="233">
        <v>564.84999999999991</v>
      </c>
      <c r="I193" s="233">
        <v>572.70000000000005</v>
      </c>
      <c r="J193" s="233">
        <v>578.89999999999986</v>
      </c>
      <c r="K193" s="232">
        <v>566.5</v>
      </c>
      <c r="L193" s="232">
        <v>552.45000000000005</v>
      </c>
      <c r="M193" s="232">
        <v>13.652810000000001</v>
      </c>
      <c r="N193" s="1"/>
      <c r="O193" s="1"/>
    </row>
    <row r="194" spans="1:15" ht="12.75" customHeight="1">
      <c r="A194" s="30">
        <v>184</v>
      </c>
      <c r="B194" s="218" t="s">
        <v>366</v>
      </c>
      <c r="C194" s="232">
        <v>100.65</v>
      </c>
      <c r="D194" s="233">
        <v>101.28333333333335</v>
      </c>
      <c r="E194" s="233">
        <v>93.166666666666686</v>
      </c>
      <c r="F194" s="233">
        <v>85.683333333333337</v>
      </c>
      <c r="G194" s="233">
        <v>77.566666666666677</v>
      </c>
      <c r="H194" s="233">
        <v>108.76666666666669</v>
      </c>
      <c r="I194" s="233">
        <v>116.88333333333334</v>
      </c>
      <c r="J194" s="233">
        <v>124.3666666666667</v>
      </c>
      <c r="K194" s="232">
        <v>109.4</v>
      </c>
      <c r="L194" s="232">
        <v>93.8</v>
      </c>
      <c r="M194" s="232">
        <v>288.07423999999997</v>
      </c>
      <c r="N194" s="1"/>
      <c r="O194" s="1"/>
    </row>
    <row r="195" spans="1:15" ht="12.75" customHeight="1">
      <c r="A195" s="30">
        <v>185</v>
      </c>
      <c r="B195" s="218" t="s">
        <v>367</v>
      </c>
      <c r="C195" s="232">
        <v>139.75</v>
      </c>
      <c r="D195" s="233">
        <v>140.5</v>
      </c>
      <c r="E195" s="233">
        <v>137.35</v>
      </c>
      <c r="F195" s="233">
        <v>134.94999999999999</v>
      </c>
      <c r="G195" s="233">
        <v>131.79999999999998</v>
      </c>
      <c r="H195" s="233">
        <v>142.9</v>
      </c>
      <c r="I195" s="233">
        <v>146.04999999999998</v>
      </c>
      <c r="J195" s="233">
        <v>148.45000000000002</v>
      </c>
      <c r="K195" s="232">
        <v>143.65</v>
      </c>
      <c r="L195" s="232">
        <v>138.1</v>
      </c>
      <c r="M195" s="232">
        <v>50.131079999999997</v>
      </c>
      <c r="N195" s="1"/>
      <c r="O195" s="1"/>
    </row>
    <row r="196" spans="1:15" ht="12.75" customHeight="1">
      <c r="A196" s="30">
        <v>186</v>
      </c>
      <c r="B196" s="218" t="s">
        <v>258</v>
      </c>
      <c r="C196" s="232">
        <v>263.7</v>
      </c>
      <c r="D196" s="233">
        <v>263.06666666666666</v>
      </c>
      <c r="E196" s="233">
        <v>258.68333333333334</v>
      </c>
      <c r="F196" s="233">
        <v>253.66666666666669</v>
      </c>
      <c r="G196" s="233">
        <v>249.28333333333336</v>
      </c>
      <c r="H196" s="233">
        <v>268.08333333333331</v>
      </c>
      <c r="I196" s="233">
        <v>272.46666666666664</v>
      </c>
      <c r="J196" s="233">
        <v>277.48333333333329</v>
      </c>
      <c r="K196" s="232">
        <v>267.45</v>
      </c>
      <c r="L196" s="232">
        <v>258.05</v>
      </c>
      <c r="M196" s="232">
        <v>9.7872900000000005</v>
      </c>
      <c r="N196" s="1"/>
      <c r="O196" s="1"/>
    </row>
    <row r="197" spans="1:15" ht="12.75" customHeight="1">
      <c r="A197" s="30">
        <v>187</v>
      </c>
      <c r="B197" s="218" t="s">
        <v>369</v>
      </c>
      <c r="C197" s="232">
        <v>1030.3499999999999</v>
      </c>
      <c r="D197" s="233">
        <v>1035.1499999999999</v>
      </c>
      <c r="E197" s="233">
        <v>1020.4499999999998</v>
      </c>
      <c r="F197" s="233">
        <v>1010.55</v>
      </c>
      <c r="G197" s="233">
        <v>995.84999999999991</v>
      </c>
      <c r="H197" s="233">
        <v>1045.0499999999997</v>
      </c>
      <c r="I197" s="233">
        <v>1059.75</v>
      </c>
      <c r="J197" s="233">
        <v>1069.6499999999996</v>
      </c>
      <c r="K197" s="232">
        <v>1049.8499999999999</v>
      </c>
      <c r="L197" s="232">
        <v>1025.25</v>
      </c>
      <c r="M197" s="232">
        <v>1.4893799999999999</v>
      </c>
      <c r="N197" s="1"/>
      <c r="O197" s="1"/>
    </row>
    <row r="198" spans="1:15" ht="12.75" customHeight="1">
      <c r="A198" s="30">
        <v>188</v>
      </c>
      <c r="B198" s="218" t="s">
        <v>113</v>
      </c>
      <c r="C198" s="232">
        <v>1039.3</v>
      </c>
      <c r="D198" s="233">
        <v>1042.95</v>
      </c>
      <c r="E198" s="233">
        <v>1030.6500000000001</v>
      </c>
      <c r="F198" s="233">
        <v>1022</v>
      </c>
      <c r="G198" s="233">
        <v>1009.7</v>
      </c>
      <c r="H198" s="233">
        <v>1051.6000000000001</v>
      </c>
      <c r="I198" s="233">
        <v>1063.8999999999999</v>
      </c>
      <c r="J198" s="233">
        <v>1072.5500000000002</v>
      </c>
      <c r="K198" s="232">
        <v>1055.25</v>
      </c>
      <c r="L198" s="232">
        <v>1034.3</v>
      </c>
      <c r="M198" s="232">
        <v>18.605599999999999</v>
      </c>
      <c r="N198" s="1"/>
      <c r="O198" s="1"/>
    </row>
    <row r="199" spans="1:15" ht="12.75" customHeight="1">
      <c r="A199" s="30">
        <v>189</v>
      </c>
      <c r="B199" s="218" t="s">
        <v>115</v>
      </c>
      <c r="C199" s="232">
        <v>2181.5</v>
      </c>
      <c r="D199" s="233">
        <v>2183.7333333333336</v>
      </c>
      <c r="E199" s="233">
        <v>2159.666666666667</v>
      </c>
      <c r="F199" s="233">
        <v>2137.8333333333335</v>
      </c>
      <c r="G199" s="233">
        <v>2113.7666666666669</v>
      </c>
      <c r="H199" s="233">
        <v>2205.5666666666671</v>
      </c>
      <c r="I199" s="233">
        <v>2229.6333333333337</v>
      </c>
      <c r="J199" s="233">
        <v>2251.4666666666672</v>
      </c>
      <c r="K199" s="232">
        <v>2207.8000000000002</v>
      </c>
      <c r="L199" s="232">
        <v>2161.9</v>
      </c>
      <c r="M199" s="232">
        <v>1.81765</v>
      </c>
      <c r="N199" s="1"/>
      <c r="O199" s="1"/>
    </row>
    <row r="200" spans="1:15" ht="12.75" customHeight="1">
      <c r="A200" s="30">
        <v>190</v>
      </c>
      <c r="B200" s="218" t="s">
        <v>116</v>
      </c>
      <c r="C200" s="232">
        <v>1628.15</v>
      </c>
      <c r="D200" s="233">
        <v>1631.05</v>
      </c>
      <c r="E200" s="233">
        <v>1617.1</v>
      </c>
      <c r="F200" s="233">
        <v>1606.05</v>
      </c>
      <c r="G200" s="233">
        <v>1592.1</v>
      </c>
      <c r="H200" s="233">
        <v>1642.1</v>
      </c>
      <c r="I200" s="233">
        <v>1656.0500000000002</v>
      </c>
      <c r="J200" s="233">
        <v>1667.1</v>
      </c>
      <c r="K200" s="232">
        <v>1645</v>
      </c>
      <c r="L200" s="232">
        <v>1620</v>
      </c>
      <c r="M200" s="232">
        <v>35.613199999999999</v>
      </c>
      <c r="N200" s="1"/>
      <c r="O200" s="1"/>
    </row>
    <row r="201" spans="1:15" ht="12.75" customHeight="1">
      <c r="A201" s="30">
        <v>191</v>
      </c>
      <c r="B201" s="218" t="s">
        <v>117</v>
      </c>
      <c r="C201" s="232">
        <v>566.25</v>
      </c>
      <c r="D201" s="233">
        <v>568.15</v>
      </c>
      <c r="E201" s="233">
        <v>563.29999999999995</v>
      </c>
      <c r="F201" s="233">
        <v>560.35</v>
      </c>
      <c r="G201" s="233">
        <v>555.5</v>
      </c>
      <c r="H201" s="233">
        <v>571.09999999999991</v>
      </c>
      <c r="I201" s="233">
        <v>575.95000000000005</v>
      </c>
      <c r="J201" s="233">
        <v>578.89999999999986</v>
      </c>
      <c r="K201" s="232">
        <v>573</v>
      </c>
      <c r="L201" s="232">
        <v>565.20000000000005</v>
      </c>
      <c r="M201" s="232">
        <v>16.90896</v>
      </c>
      <c r="N201" s="1"/>
      <c r="O201" s="1"/>
    </row>
    <row r="202" spans="1:15" ht="12.75" customHeight="1">
      <c r="A202" s="30">
        <v>192</v>
      </c>
      <c r="B202" s="218" t="s">
        <v>370</v>
      </c>
      <c r="C202" s="232">
        <v>73.7</v>
      </c>
      <c r="D202" s="233">
        <v>73.95</v>
      </c>
      <c r="E202" s="233">
        <v>72.900000000000006</v>
      </c>
      <c r="F202" s="233">
        <v>72.100000000000009</v>
      </c>
      <c r="G202" s="233">
        <v>71.050000000000011</v>
      </c>
      <c r="H202" s="233">
        <v>74.75</v>
      </c>
      <c r="I202" s="233">
        <v>75.799999999999983</v>
      </c>
      <c r="J202" s="233">
        <v>76.599999999999994</v>
      </c>
      <c r="K202" s="232">
        <v>75</v>
      </c>
      <c r="L202" s="232">
        <v>73.150000000000006</v>
      </c>
      <c r="M202" s="232">
        <v>50.629480000000001</v>
      </c>
      <c r="N202" s="1"/>
      <c r="O202" s="1"/>
    </row>
    <row r="203" spans="1:15" ht="12.75" customHeight="1">
      <c r="A203" s="30">
        <v>193</v>
      </c>
      <c r="B203" s="218" t="s">
        <v>824</v>
      </c>
      <c r="C203" s="232">
        <v>664.45</v>
      </c>
      <c r="D203" s="233">
        <v>670.56666666666672</v>
      </c>
      <c r="E203" s="233">
        <v>646.13333333333344</v>
      </c>
      <c r="F203" s="233">
        <v>627.81666666666672</v>
      </c>
      <c r="G203" s="233">
        <v>603.38333333333344</v>
      </c>
      <c r="H203" s="233">
        <v>688.88333333333344</v>
      </c>
      <c r="I203" s="233">
        <v>713.31666666666661</v>
      </c>
      <c r="J203" s="233">
        <v>731.63333333333344</v>
      </c>
      <c r="K203" s="232">
        <v>695</v>
      </c>
      <c r="L203" s="232">
        <v>652.25</v>
      </c>
      <c r="M203" s="232">
        <v>0.76709000000000005</v>
      </c>
      <c r="N203" s="1"/>
      <c r="O203" s="1"/>
    </row>
    <row r="204" spans="1:15" ht="12.75" customHeight="1">
      <c r="A204" s="30">
        <v>194</v>
      </c>
      <c r="B204" s="218" t="s">
        <v>371</v>
      </c>
      <c r="C204" s="232">
        <v>881.2</v>
      </c>
      <c r="D204" s="233">
        <v>885.41666666666663</v>
      </c>
      <c r="E204" s="233">
        <v>875.88333333333321</v>
      </c>
      <c r="F204" s="233">
        <v>870.56666666666661</v>
      </c>
      <c r="G204" s="233">
        <v>861.03333333333319</v>
      </c>
      <c r="H204" s="233">
        <v>890.73333333333323</v>
      </c>
      <c r="I204" s="233">
        <v>900.26666666666677</v>
      </c>
      <c r="J204" s="233">
        <v>905.58333333333326</v>
      </c>
      <c r="K204" s="232">
        <v>894.95</v>
      </c>
      <c r="L204" s="232">
        <v>880.1</v>
      </c>
      <c r="M204" s="232">
        <v>1.2966299999999999</v>
      </c>
      <c r="N204" s="1"/>
      <c r="O204" s="1"/>
    </row>
    <row r="205" spans="1:15" ht="12.75" customHeight="1">
      <c r="A205" s="30">
        <v>195</v>
      </c>
      <c r="B205" s="218" t="s">
        <v>372</v>
      </c>
      <c r="C205" s="232">
        <v>909.75</v>
      </c>
      <c r="D205" s="233">
        <v>905.88333333333333</v>
      </c>
      <c r="E205" s="233">
        <v>893.86666666666667</v>
      </c>
      <c r="F205" s="233">
        <v>877.98333333333335</v>
      </c>
      <c r="G205" s="233">
        <v>865.9666666666667</v>
      </c>
      <c r="H205" s="233">
        <v>921.76666666666665</v>
      </c>
      <c r="I205" s="233">
        <v>933.7833333333333</v>
      </c>
      <c r="J205" s="233">
        <v>949.66666666666663</v>
      </c>
      <c r="K205" s="232">
        <v>917.9</v>
      </c>
      <c r="L205" s="232">
        <v>890</v>
      </c>
      <c r="M205" s="232">
        <v>0.88768999999999998</v>
      </c>
      <c r="N205" s="1"/>
      <c r="O205" s="1"/>
    </row>
    <row r="206" spans="1:15" ht="12.75" customHeight="1">
      <c r="A206" s="30">
        <v>196</v>
      </c>
      <c r="B206" s="218" t="s">
        <v>112</v>
      </c>
      <c r="C206" s="232">
        <v>1099.95</v>
      </c>
      <c r="D206" s="233">
        <v>1104.3166666666668</v>
      </c>
      <c r="E206" s="233">
        <v>1091.9833333333336</v>
      </c>
      <c r="F206" s="233">
        <v>1084.0166666666667</v>
      </c>
      <c r="G206" s="233">
        <v>1071.6833333333334</v>
      </c>
      <c r="H206" s="233">
        <v>1112.2833333333338</v>
      </c>
      <c r="I206" s="233">
        <v>1124.6166666666672</v>
      </c>
      <c r="J206" s="233">
        <v>1132.5833333333339</v>
      </c>
      <c r="K206" s="232">
        <v>1116.6500000000001</v>
      </c>
      <c r="L206" s="232">
        <v>1096.3499999999999</v>
      </c>
      <c r="M206" s="232">
        <v>3.82009</v>
      </c>
      <c r="N206" s="1"/>
      <c r="O206" s="1"/>
    </row>
    <row r="207" spans="1:15" ht="12.75" customHeight="1">
      <c r="A207" s="30">
        <v>197</v>
      </c>
      <c r="B207" s="218" t="s">
        <v>118</v>
      </c>
      <c r="C207" s="232">
        <v>2738.85</v>
      </c>
      <c r="D207" s="233">
        <v>2742.2000000000003</v>
      </c>
      <c r="E207" s="233">
        <v>2719.5500000000006</v>
      </c>
      <c r="F207" s="233">
        <v>2700.2500000000005</v>
      </c>
      <c r="G207" s="233">
        <v>2677.6000000000008</v>
      </c>
      <c r="H207" s="233">
        <v>2761.5000000000005</v>
      </c>
      <c r="I207" s="233">
        <v>2784.15</v>
      </c>
      <c r="J207" s="233">
        <v>2803.4500000000003</v>
      </c>
      <c r="K207" s="232">
        <v>2764.85</v>
      </c>
      <c r="L207" s="232">
        <v>2722.9</v>
      </c>
      <c r="M207" s="232">
        <v>2.1176200000000001</v>
      </c>
      <c r="N207" s="1"/>
      <c r="O207" s="1"/>
    </row>
    <row r="208" spans="1:15" ht="12.75" customHeight="1">
      <c r="A208" s="30">
        <v>198</v>
      </c>
      <c r="B208" s="218" t="s">
        <v>770</v>
      </c>
      <c r="C208" s="232">
        <v>410.1</v>
      </c>
      <c r="D208" s="233">
        <v>398.9666666666667</v>
      </c>
      <c r="E208" s="233">
        <v>381.13333333333338</v>
      </c>
      <c r="F208" s="233">
        <v>352.16666666666669</v>
      </c>
      <c r="G208" s="233">
        <v>334.33333333333337</v>
      </c>
      <c r="H208" s="233">
        <v>427.93333333333339</v>
      </c>
      <c r="I208" s="233">
        <v>445.76666666666665</v>
      </c>
      <c r="J208" s="233">
        <v>474.73333333333341</v>
      </c>
      <c r="K208" s="232">
        <v>416.8</v>
      </c>
      <c r="L208" s="232">
        <v>370</v>
      </c>
      <c r="M208" s="232">
        <v>63.301360000000003</v>
      </c>
      <c r="N208" s="1"/>
      <c r="O208" s="1"/>
    </row>
    <row r="209" spans="1:15" ht="12.75" customHeight="1">
      <c r="A209" s="30">
        <v>199</v>
      </c>
      <c r="B209" s="218" t="s">
        <v>120</v>
      </c>
      <c r="C209" s="232">
        <v>473.35</v>
      </c>
      <c r="D209" s="233">
        <v>475.81666666666666</v>
      </c>
      <c r="E209" s="233">
        <v>469.33333333333331</v>
      </c>
      <c r="F209" s="233">
        <v>465.31666666666666</v>
      </c>
      <c r="G209" s="233">
        <v>458.83333333333331</v>
      </c>
      <c r="H209" s="233">
        <v>479.83333333333331</v>
      </c>
      <c r="I209" s="233">
        <v>486.31666666666666</v>
      </c>
      <c r="J209" s="233">
        <v>490.33333333333331</v>
      </c>
      <c r="K209" s="232">
        <v>482.3</v>
      </c>
      <c r="L209" s="232">
        <v>471.8</v>
      </c>
      <c r="M209" s="232">
        <v>80.244240000000005</v>
      </c>
      <c r="N209" s="1"/>
      <c r="O209" s="1"/>
    </row>
    <row r="210" spans="1:15" ht="12.75" customHeight="1">
      <c r="A210" s="30">
        <v>200</v>
      </c>
      <c r="B210" s="218" t="s">
        <v>778</v>
      </c>
      <c r="C210" s="232">
        <v>1330.2</v>
      </c>
      <c r="D210" s="233">
        <v>1335.0666666666666</v>
      </c>
      <c r="E210" s="233">
        <v>1320.1333333333332</v>
      </c>
      <c r="F210" s="233">
        <v>1310.0666666666666</v>
      </c>
      <c r="G210" s="233">
        <v>1295.1333333333332</v>
      </c>
      <c r="H210" s="233">
        <v>1345.1333333333332</v>
      </c>
      <c r="I210" s="233">
        <v>1360.0666666666666</v>
      </c>
      <c r="J210" s="233">
        <v>1370.1333333333332</v>
      </c>
      <c r="K210" s="232">
        <v>1350</v>
      </c>
      <c r="L210" s="232">
        <v>1325</v>
      </c>
      <c r="M210" s="232">
        <v>0.24132000000000001</v>
      </c>
      <c r="N210" s="1"/>
      <c r="O210" s="1"/>
    </row>
    <row r="211" spans="1:15" ht="12.75" customHeight="1">
      <c r="A211" s="30">
        <v>201</v>
      </c>
      <c r="B211" s="218" t="s">
        <v>259</v>
      </c>
      <c r="C211" s="232">
        <v>2531.25</v>
      </c>
      <c r="D211" s="233">
        <v>2533.25</v>
      </c>
      <c r="E211" s="233">
        <v>2514.3000000000002</v>
      </c>
      <c r="F211" s="233">
        <v>2497.3500000000004</v>
      </c>
      <c r="G211" s="233">
        <v>2478.4000000000005</v>
      </c>
      <c r="H211" s="233">
        <v>2550.1999999999998</v>
      </c>
      <c r="I211" s="233">
        <v>2569.1499999999996</v>
      </c>
      <c r="J211" s="233">
        <v>2586.0999999999995</v>
      </c>
      <c r="K211" s="232">
        <v>2552.1999999999998</v>
      </c>
      <c r="L211" s="232">
        <v>2516.3000000000002</v>
      </c>
      <c r="M211" s="232">
        <v>4.54718</v>
      </c>
      <c r="N211" s="1"/>
      <c r="O211" s="1"/>
    </row>
    <row r="212" spans="1:15" ht="12.75" customHeight="1">
      <c r="A212" s="30">
        <v>202</v>
      </c>
      <c r="B212" s="218" t="s">
        <v>374</v>
      </c>
      <c r="C212" s="232">
        <v>109.6</v>
      </c>
      <c r="D212" s="233">
        <v>110.26666666666665</v>
      </c>
      <c r="E212" s="233">
        <v>108.43333333333331</v>
      </c>
      <c r="F212" s="233">
        <v>107.26666666666665</v>
      </c>
      <c r="G212" s="233">
        <v>105.43333333333331</v>
      </c>
      <c r="H212" s="233">
        <v>111.43333333333331</v>
      </c>
      <c r="I212" s="233">
        <v>113.26666666666665</v>
      </c>
      <c r="J212" s="233">
        <v>114.43333333333331</v>
      </c>
      <c r="K212" s="232">
        <v>112.1</v>
      </c>
      <c r="L212" s="232">
        <v>109.1</v>
      </c>
      <c r="M212" s="232">
        <v>27.575469999999999</v>
      </c>
      <c r="N212" s="1"/>
      <c r="O212" s="1"/>
    </row>
    <row r="213" spans="1:15" ht="12.75" customHeight="1">
      <c r="A213" s="30">
        <v>203</v>
      </c>
      <c r="B213" s="218" t="s">
        <v>121</v>
      </c>
      <c r="C213" s="232">
        <v>235.15</v>
      </c>
      <c r="D213" s="233">
        <v>234.81666666666669</v>
      </c>
      <c r="E213" s="233">
        <v>233.23333333333338</v>
      </c>
      <c r="F213" s="233">
        <v>231.31666666666669</v>
      </c>
      <c r="G213" s="233">
        <v>229.73333333333338</v>
      </c>
      <c r="H213" s="233">
        <v>236.73333333333338</v>
      </c>
      <c r="I213" s="233">
        <v>238.31666666666669</v>
      </c>
      <c r="J213" s="233">
        <v>240.23333333333338</v>
      </c>
      <c r="K213" s="232">
        <v>236.4</v>
      </c>
      <c r="L213" s="232">
        <v>232.9</v>
      </c>
      <c r="M213" s="232">
        <v>24.176739999999999</v>
      </c>
      <c r="N213" s="1"/>
      <c r="O213" s="1"/>
    </row>
    <row r="214" spans="1:15" ht="12.75" customHeight="1">
      <c r="A214" s="30">
        <v>204</v>
      </c>
      <c r="B214" s="218" t="s">
        <v>122</v>
      </c>
      <c r="C214" s="232">
        <v>2561.0500000000002</v>
      </c>
      <c r="D214" s="233">
        <v>2567.5666666666666</v>
      </c>
      <c r="E214" s="233">
        <v>2548.6833333333334</v>
      </c>
      <c r="F214" s="233">
        <v>2536.3166666666666</v>
      </c>
      <c r="G214" s="233">
        <v>2517.4333333333334</v>
      </c>
      <c r="H214" s="233">
        <v>2579.9333333333334</v>
      </c>
      <c r="I214" s="233">
        <v>2598.8166666666666</v>
      </c>
      <c r="J214" s="233">
        <v>2611.1833333333334</v>
      </c>
      <c r="K214" s="232">
        <v>2586.4499999999998</v>
      </c>
      <c r="L214" s="232">
        <v>2555.1999999999998</v>
      </c>
      <c r="M214" s="232">
        <v>6.9643199999999998</v>
      </c>
      <c r="N214" s="1"/>
      <c r="O214" s="1"/>
    </row>
    <row r="215" spans="1:15" ht="12.75" customHeight="1">
      <c r="A215" s="30">
        <v>205</v>
      </c>
      <c r="B215" s="218" t="s">
        <v>260</v>
      </c>
      <c r="C215" s="232">
        <v>321.7</v>
      </c>
      <c r="D215" s="233">
        <v>324.01666666666665</v>
      </c>
      <c r="E215" s="233">
        <v>318.23333333333329</v>
      </c>
      <c r="F215" s="233">
        <v>314.76666666666665</v>
      </c>
      <c r="G215" s="233">
        <v>308.98333333333329</v>
      </c>
      <c r="H215" s="233">
        <v>327.48333333333329</v>
      </c>
      <c r="I215" s="233">
        <v>333.26666666666659</v>
      </c>
      <c r="J215" s="233">
        <v>336.73333333333329</v>
      </c>
      <c r="K215" s="232">
        <v>329.8</v>
      </c>
      <c r="L215" s="232">
        <v>320.55</v>
      </c>
      <c r="M215" s="232">
        <v>3.2732999999999999</v>
      </c>
      <c r="N215" s="1"/>
      <c r="O215" s="1"/>
    </row>
    <row r="216" spans="1:15" ht="12.75" customHeight="1">
      <c r="A216" s="30">
        <v>206</v>
      </c>
      <c r="B216" s="218" t="s">
        <v>288</v>
      </c>
      <c r="C216" s="232">
        <v>3347.35</v>
      </c>
      <c r="D216" s="233">
        <v>3337.7166666666667</v>
      </c>
      <c r="E216" s="233">
        <v>3281.5333333333333</v>
      </c>
      <c r="F216" s="233">
        <v>3215.7166666666667</v>
      </c>
      <c r="G216" s="233">
        <v>3159.5333333333333</v>
      </c>
      <c r="H216" s="233">
        <v>3403.5333333333333</v>
      </c>
      <c r="I216" s="233">
        <v>3459.7166666666667</v>
      </c>
      <c r="J216" s="233">
        <v>3525.5333333333333</v>
      </c>
      <c r="K216" s="232">
        <v>3393.9</v>
      </c>
      <c r="L216" s="232">
        <v>3271.9</v>
      </c>
      <c r="M216" s="232">
        <v>0.30972</v>
      </c>
      <c r="N216" s="1"/>
      <c r="O216" s="1"/>
    </row>
    <row r="217" spans="1:15" ht="12.75" customHeight="1">
      <c r="A217" s="30">
        <v>207</v>
      </c>
      <c r="B217" s="218" t="s">
        <v>779</v>
      </c>
      <c r="C217" s="232">
        <v>731.65</v>
      </c>
      <c r="D217" s="233">
        <v>730.7833333333333</v>
      </c>
      <c r="E217" s="233">
        <v>722.11666666666656</v>
      </c>
      <c r="F217" s="233">
        <v>712.58333333333326</v>
      </c>
      <c r="G217" s="233">
        <v>703.91666666666652</v>
      </c>
      <c r="H217" s="233">
        <v>740.31666666666661</v>
      </c>
      <c r="I217" s="233">
        <v>748.98333333333335</v>
      </c>
      <c r="J217" s="233">
        <v>758.51666666666665</v>
      </c>
      <c r="K217" s="232">
        <v>739.45</v>
      </c>
      <c r="L217" s="232">
        <v>721.25</v>
      </c>
      <c r="M217" s="232">
        <v>0.45401999999999998</v>
      </c>
      <c r="N217" s="1"/>
      <c r="O217" s="1"/>
    </row>
    <row r="218" spans="1:15" ht="12.75" customHeight="1">
      <c r="A218" s="30">
        <v>208</v>
      </c>
      <c r="B218" s="218" t="s">
        <v>375</v>
      </c>
      <c r="C218" s="232">
        <v>41701.949999999997</v>
      </c>
      <c r="D218" s="233">
        <v>41517.316666666666</v>
      </c>
      <c r="E218" s="233">
        <v>41134.633333333331</v>
      </c>
      <c r="F218" s="233">
        <v>40567.316666666666</v>
      </c>
      <c r="G218" s="233">
        <v>40184.633333333331</v>
      </c>
      <c r="H218" s="233">
        <v>42084.633333333331</v>
      </c>
      <c r="I218" s="233">
        <v>42467.316666666666</v>
      </c>
      <c r="J218" s="233">
        <v>43034.633333333331</v>
      </c>
      <c r="K218" s="232">
        <v>41900</v>
      </c>
      <c r="L218" s="232">
        <v>40950</v>
      </c>
      <c r="M218" s="232">
        <v>6.3619999999999996E-2</v>
      </c>
      <c r="N218" s="1"/>
      <c r="O218" s="1"/>
    </row>
    <row r="219" spans="1:15" ht="12.75" customHeight="1">
      <c r="A219" s="30">
        <v>209</v>
      </c>
      <c r="B219" s="218" t="s">
        <v>376</v>
      </c>
      <c r="C219" s="232">
        <v>52.1</v>
      </c>
      <c r="D219" s="233">
        <v>52.333333333333336</v>
      </c>
      <c r="E219" s="233">
        <v>51.56666666666667</v>
      </c>
      <c r="F219" s="233">
        <v>51.033333333333331</v>
      </c>
      <c r="G219" s="233">
        <v>50.266666666666666</v>
      </c>
      <c r="H219" s="233">
        <v>52.866666666666674</v>
      </c>
      <c r="I219" s="233">
        <v>53.63333333333334</v>
      </c>
      <c r="J219" s="233">
        <v>54.166666666666679</v>
      </c>
      <c r="K219" s="232">
        <v>53.1</v>
      </c>
      <c r="L219" s="232">
        <v>51.8</v>
      </c>
      <c r="M219" s="232">
        <v>65.669690000000003</v>
      </c>
      <c r="N219" s="1"/>
      <c r="O219" s="1"/>
    </row>
    <row r="220" spans="1:15" ht="12.75" customHeight="1">
      <c r="A220" s="30">
        <v>210</v>
      </c>
      <c r="B220" s="218" t="s">
        <v>114</v>
      </c>
      <c r="C220" s="232">
        <v>2637.6</v>
      </c>
      <c r="D220" s="233">
        <v>2651.25</v>
      </c>
      <c r="E220" s="233">
        <v>2613.6999999999998</v>
      </c>
      <c r="F220" s="233">
        <v>2589.7999999999997</v>
      </c>
      <c r="G220" s="233">
        <v>2552.2499999999995</v>
      </c>
      <c r="H220" s="233">
        <v>2675.15</v>
      </c>
      <c r="I220" s="233">
        <v>2712.7000000000003</v>
      </c>
      <c r="J220" s="233">
        <v>2736.6000000000004</v>
      </c>
      <c r="K220" s="232">
        <v>2688.8</v>
      </c>
      <c r="L220" s="232">
        <v>2627.35</v>
      </c>
      <c r="M220" s="232">
        <v>23.442889999999998</v>
      </c>
      <c r="N220" s="1"/>
      <c r="O220" s="1"/>
    </row>
    <row r="221" spans="1:15" ht="12.75" customHeight="1">
      <c r="A221" s="30">
        <v>211</v>
      </c>
      <c r="B221" s="218" t="s">
        <v>124</v>
      </c>
      <c r="C221" s="232">
        <v>890.85</v>
      </c>
      <c r="D221" s="233">
        <v>895.96666666666658</v>
      </c>
      <c r="E221" s="233">
        <v>883.43333333333317</v>
      </c>
      <c r="F221" s="233">
        <v>876.01666666666654</v>
      </c>
      <c r="G221" s="233">
        <v>863.48333333333312</v>
      </c>
      <c r="H221" s="233">
        <v>903.38333333333321</v>
      </c>
      <c r="I221" s="233">
        <v>915.91666666666674</v>
      </c>
      <c r="J221" s="233">
        <v>923.33333333333326</v>
      </c>
      <c r="K221" s="232">
        <v>908.5</v>
      </c>
      <c r="L221" s="232">
        <v>888.55</v>
      </c>
      <c r="M221" s="232">
        <v>96.885270000000006</v>
      </c>
      <c r="N221" s="1"/>
      <c r="O221" s="1"/>
    </row>
    <row r="222" spans="1:15" ht="12.75" customHeight="1">
      <c r="A222" s="30">
        <v>212</v>
      </c>
      <c r="B222" s="218" t="s">
        <v>125</v>
      </c>
      <c r="C222" s="232">
        <v>1236.8</v>
      </c>
      <c r="D222" s="233">
        <v>1243.5833333333333</v>
      </c>
      <c r="E222" s="233">
        <v>1228.1666666666665</v>
      </c>
      <c r="F222" s="233">
        <v>1219.5333333333333</v>
      </c>
      <c r="G222" s="233">
        <v>1204.1166666666666</v>
      </c>
      <c r="H222" s="233">
        <v>1252.2166666666665</v>
      </c>
      <c r="I222" s="233">
        <v>1267.633333333333</v>
      </c>
      <c r="J222" s="233">
        <v>1276.2666666666664</v>
      </c>
      <c r="K222" s="232">
        <v>1259</v>
      </c>
      <c r="L222" s="232">
        <v>1234.95</v>
      </c>
      <c r="M222" s="232">
        <v>6.0891400000000004</v>
      </c>
      <c r="N222" s="1"/>
      <c r="O222" s="1"/>
    </row>
    <row r="223" spans="1:15" ht="12.75" customHeight="1">
      <c r="A223" s="30">
        <v>213</v>
      </c>
      <c r="B223" s="218" t="s">
        <v>126</v>
      </c>
      <c r="C223" s="232">
        <v>451.3</v>
      </c>
      <c r="D223" s="233">
        <v>451.73333333333335</v>
      </c>
      <c r="E223" s="233">
        <v>448.06666666666672</v>
      </c>
      <c r="F223" s="233">
        <v>444.83333333333337</v>
      </c>
      <c r="G223" s="233">
        <v>441.16666666666674</v>
      </c>
      <c r="H223" s="233">
        <v>454.9666666666667</v>
      </c>
      <c r="I223" s="233">
        <v>458.63333333333333</v>
      </c>
      <c r="J223" s="233">
        <v>461.86666666666667</v>
      </c>
      <c r="K223" s="232">
        <v>455.4</v>
      </c>
      <c r="L223" s="232">
        <v>448.5</v>
      </c>
      <c r="M223" s="232">
        <v>8.9518599999999999</v>
      </c>
      <c r="N223" s="1"/>
      <c r="O223" s="1"/>
    </row>
    <row r="224" spans="1:15" ht="12.75" customHeight="1">
      <c r="A224" s="30">
        <v>214</v>
      </c>
      <c r="B224" s="218" t="s">
        <v>261</v>
      </c>
      <c r="C224" s="232">
        <v>497.35</v>
      </c>
      <c r="D224" s="233">
        <v>497.18333333333334</v>
      </c>
      <c r="E224" s="233">
        <v>491.91666666666669</v>
      </c>
      <c r="F224" s="233">
        <v>486.48333333333335</v>
      </c>
      <c r="G224" s="233">
        <v>481.2166666666667</v>
      </c>
      <c r="H224" s="233">
        <v>502.61666666666667</v>
      </c>
      <c r="I224" s="233">
        <v>507.88333333333333</v>
      </c>
      <c r="J224" s="233">
        <v>513.31666666666661</v>
      </c>
      <c r="K224" s="232">
        <v>502.45</v>
      </c>
      <c r="L224" s="232">
        <v>491.75</v>
      </c>
      <c r="M224" s="232">
        <v>3.1011600000000001</v>
      </c>
      <c r="N224" s="1"/>
      <c r="O224" s="1"/>
    </row>
    <row r="225" spans="1:15" ht="12.75" customHeight="1">
      <c r="A225" s="30">
        <v>215</v>
      </c>
      <c r="B225" s="218" t="s">
        <v>378</v>
      </c>
      <c r="C225" s="232">
        <v>54.35</v>
      </c>
      <c r="D225" s="233">
        <v>54.533333333333331</v>
      </c>
      <c r="E225" s="233">
        <v>53.666666666666664</v>
      </c>
      <c r="F225" s="233">
        <v>52.983333333333334</v>
      </c>
      <c r="G225" s="233">
        <v>52.116666666666667</v>
      </c>
      <c r="H225" s="233">
        <v>55.216666666666661</v>
      </c>
      <c r="I225" s="233">
        <v>56.083333333333336</v>
      </c>
      <c r="J225" s="233">
        <v>56.766666666666659</v>
      </c>
      <c r="K225" s="232">
        <v>55.4</v>
      </c>
      <c r="L225" s="232">
        <v>53.85</v>
      </c>
      <c r="M225" s="232">
        <v>142.66559000000001</v>
      </c>
      <c r="N225" s="1"/>
      <c r="O225" s="1"/>
    </row>
    <row r="226" spans="1:15" ht="12.75" customHeight="1">
      <c r="A226" s="30">
        <v>216</v>
      </c>
      <c r="B226" s="218" t="s">
        <v>128</v>
      </c>
      <c r="C226" s="232">
        <v>58.8</v>
      </c>
      <c r="D226" s="233">
        <v>58.5</v>
      </c>
      <c r="E226" s="233">
        <v>57.5</v>
      </c>
      <c r="F226" s="233">
        <v>56.2</v>
      </c>
      <c r="G226" s="233">
        <v>55.2</v>
      </c>
      <c r="H226" s="233">
        <v>59.8</v>
      </c>
      <c r="I226" s="233">
        <v>60.8</v>
      </c>
      <c r="J226" s="233">
        <v>62.099999999999994</v>
      </c>
      <c r="K226" s="232">
        <v>59.5</v>
      </c>
      <c r="L226" s="232">
        <v>57.2</v>
      </c>
      <c r="M226" s="232">
        <v>555.16065000000003</v>
      </c>
      <c r="N226" s="1"/>
      <c r="O226" s="1"/>
    </row>
    <row r="227" spans="1:15" ht="12.75" customHeight="1">
      <c r="A227" s="30">
        <v>217</v>
      </c>
      <c r="B227" s="218" t="s">
        <v>379</v>
      </c>
      <c r="C227" s="232">
        <v>81.3</v>
      </c>
      <c r="D227" s="233">
        <v>80.716666666666669</v>
      </c>
      <c r="E227" s="233">
        <v>79.433333333333337</v>
      </c>
      <c r="F227" s="233">
        <v>77.566666666666663</v>
      </c>
      <c r="G227" s="233">
        <v>76.283333333333331</v>
      </c>
      <c r="H227" s="233">
        <v>82.583333333333343</v>
      </c>
      <c r="I227" s="233">
        <v>83.866666666666674</v>
      </c>
      <c r="J227" s="233">
        <v>85.733333333333348</v>
      </c>
      <c r="K227" s="232">
        <v>82</v>
      </c>
      <c r="L227" s="232">
        <v>78.849999999999994</v>
      </c>
      <c r="M227" s="232">
        <v>81.752080000000007</v>
      </c>
      <c r="N227" s="1"/>
      <c r="O227" s="1"/>
    </row>
    <row r="228" spans="1:15" ht="12.75" customHeight="1">
      <c r="A228" s="30">
        <v>218</v>
      </c>
      <c r="B228" s="218" t="s">
        <v>380</v>
      </c>
      <c r="C228" s="232">
        <v>901.7</v>
      </c>
      <c r="D228" s="233">
        <v>901.88333333333333</v>
      </c>
      <c r="E228" s="233">
        <v>892.81666666666661</v>
      </c>
      <c r="F228" s="233">
        <v>883.93333333333328</v>
      </c>
      <c r="G228" s="233">
        <v>874.86666666666656</v>
      </c>
      <c r="H228" s="233">
        <v>910.76666666666665</v>
      </c>
      <c r="I228" s="233">
        <v>919.83333333333348</v>
      </c>
      <c r="J228" s="233">
        <v>928.7166666666667</v>
      </c>
      <c r="K228" s="232">
        <v>910.95</v>
      </c>
      <c r="L228" s="232">
        <v>893</v>
      </c>
      <c r="M228" s="232">
        <v>0.17804</v>
      </c>
      <c r="N228" s="1"/>
      <c r="O228" s="1"/>
    </row>
    <row r="229" spans="1:15" ht="12.75" customHeight="1">
      <c r="A229" s="30">
        <v>219</v>
      </c>
      <c r="B229" s="218" t="s">
        <v>381</v>
      </c>
      <c r="C229" s="232">
        <v>481.2</v>
      </c>
      <c r="D229" s="233">
        <v>480.0333333333333</v>
      </c>
      <c r="E229" s="233">
        <v>473.16666666666663</v>
      </c>
      <c r="F229" s="233">
        <v>465.13333333333333</v>
      </c>
      <c r="G229" s="233">
        <v>458.26666666666665</v>
      </c>
      <c r="H229" s="233">
        <v>488.06666666666661</v>
      </c>
      <c r="I229" s="233">
        <v>494.93333333333328</v>
      </c>
      <c r="J229" s="233">
        <v>502.96666666666658</v>
      </c>
      <c r="K229" s="232">
        <v>486.9</v>
      </c>
      <c r="L229" s="232">
        <v>472</v>
      </c>
      <c r="M229" s="232">
        <v>2.0522499999999999</v>
      </c>
      <c r="N229" s="1"/>
      <c r="O229" s="1"/>
    </row>
    <row r="230" spans="1:15" ht="12.75" customHeight="1">
      <c r="A230" s="30">
        <v>220</v>
      </c>
      <c r="B230" s="218" t="s">
        <v>382</v>
      </c>
      <c r="C230" s="232">
        <v>1776.5</v>
      </c>
      <c r="D230" s="233">
        <v>1772</v>
      </c>
      <c r="E230" s="233">
        <v>1755.5</v>
      </c>
      <c r="F230" s="233">
        <v>1734.5</v>
      </c>
      <c r="G230" s="233">
        <v>1718</v>
      </c>
      <c r="H230" s="233">
        <v>1793</v>
      </c>
      <c r="I230" s="233">
        <v>1809.5</v>
      </c>
      <c r="J230" s="233">
        <v>1830.5</v>
      </c>
      <c r="K230" s="232">
        <v>1788.5</v>
      </c>
      <c r="L230" s="232">
        <v>1751</v>
      </c>
      <c r="M230" s="232">
        <v>0.27171000000000001</v>
      </c>
      <c r="N230" s="1"/>
      <c r="O230" s="1"/>
    </row>
    <row r="231" spans="1:15" ht="12.75" customHeight="1">
      <c r="A231" s="30">
        <v>221</v>
      </c>
      <c r="B231" s="218" t="s">
        <v>383</v>
      </c>
      <c r="C231" s="232">
        <v>290.85000000000002</v>
      </c>
      <c r="D231" s="233">
        <v>291.93333333333334</v>
      </c>
      <c r="E231" s="233">
        <v>288.01666666666665</v>
      </c>
      <c r="F231" s="233">
        <v>285.18333333333334</v>
      </c>
      <c r="G231" s="233">
        <v>281.26666666666665</v>
      </c>
      <c r="H231" s="233">
        <v>294.76666666666665</v>
      </c>
      <c r="I231" s="233">
        <v>298.68333333333328</v>
      </c>
      <c r="J231" s="233">
        <v>301.51666666666665</v>
      </c>
      <c r="K231" s="232">
        <v>295.85000000000002</v>
      </c>
      <c r="L231" s="232">
        <v>289.10000000000002</v>
      </c>
      <c r="M231" s="232">
        <v>26.9739</v>
      </c>
      <c r="N231" s="1"/>
      <c r="O231" s="1"/>
    </row>
    <row r="232" spans="1:15" ht="12.75" customHeight="1">
      <c r="A232" s="30">
        <v>222</v>
      </c>
      <c r="B232" s="218" t="s">
        <v>137</v>
      </c>
      <c r="C232" s="232">
        <v>331.55</v>
      </c>
      <c r="D232" s="233">
        <v>332.93333333333334</v>
      </c>
      <c r="E232" s="233">
        <v>329.11666666666667</v>
      </c>
      <c r="F232" s="233">
        <v>326.68333333333334</v>
      </c>
      <c r="G232" s="233">
        <v>322.86666666666667</v>
      </c>
      <c r="H232" s="233">
        <v>335.36666666666667</v>
      </c>
      <c r="I232" s="233">
        <v>339.18333333333339</v>
      </c>
      <c r="J232" s="233">
        <v>341.61666666666667</v>
      </c>
      <c r="K232" s="232">
        <v>336.75</v>
      </c>
      <c r="L232" s="232">
        <v>330.5</v>
      </c>
      <c r="M232" s="232">
        <v>69.602639999999994</v>
      </c>
      <c r="N232" s="1"/>
      <c r="O232" s="1"/>
    </row>
    <row r="233" spans="1:15" ht="12.75" customHeight="1">
      <c r="A233" s="30">
        <v>223</v>
      </c>
      <c r="B233" s="218" t="s">
        <v>385</v>
      </c>
      <c r="C233" s="232">
        <v>103.6</v>
      </c>
      <c r="D233" s="233">
        <v>103.91666666666667</v>
      </c>
      <c r="E233" s="233">
        <v>102.98333333333335</v>
      </c>
      <c r="F233" s="233">
        <v>102.36666666666667</v>
      </c>
      <c r="G233" s="233">
        <v>101.43333333333335</v>
      </c>
      <c r="H233" s="233">
        <v>104.53333333333335</v>
      </c>
      <c r="I233" s="233">
        <v>105.46666666666665</v>
      </c>
      <c r="J233" s="233">
        <v>106.08333333333334</v>
      </c>
      <c r="K233" s="232">
        <v>104.85</v>
      </c>
      <c r="L233" s="232">
        <v>103.3</v>
      </c>
      <c r="M233" s="232">
        <v>1.57517</v>
      </c>
      <c r="N233" s="1"/>
      <c r="O233" s="1"/>
    </row>
    <row r="234" spans="1:15" ht="12.75" customHeight="1">
      <c r="A234" s="30">
        <v>224</v>
      </c>
      <c r="B234" s="218" t="s">
        <v>386</v>
      </c>
      <c r="C234" s="232">
        <v>218.45</v>
      </c>
      <c r="D234" s="233">
        <v>219.21666666666667</v>
      </c>
      <c r="E234" s="233">
        <v>216.43333333333334</v>
      </c>
      <c r="F234" s="233">
        <v>214.41666666666666</v>
      </c>
      <c r="G234" s="233">
        <v>211.63333333333333</v>
      </c>
      <c r="H234" s="233">
        <v>221.23333333333335</v>
      </c>
      <c r="I234" s="233">
        <v>224.01666666666671</v>
      </c>
      <c r="J234" s="233">
        <v>226.03333333333336</v>
      </c>
      <c r="K234" s="232">
        <v>222</v>
      </c>
      <c r="L234" s="232">
        <v>217.2</v>
      </c>
      <c r="M234" s="232">
        <v>24.733149999999998</v>
      </c>
      <c r="N234" s="1"/>
      <c r="O234" s="1"/>
    </row>
    <row r="235" spans="1:15" ht="12.75" customHeight="1">
      <c r="A235" s="30">
        <v>225</v>
      </c>
      <c r="B235" s="218" t="s">
        <v>123</v>
      </c>
      <c r="C235" s="232">
        <v>154.69999999999999</v>
      </c>
      <c r="D235" s="233">
        <v>155.51666666666665</v>
      </c>
      <c r="E235" s="233">
        <v>152.43333333333331</v>
      </c>
      <c r="F235" s="233">
        <v>150.16666666666666</v>
      </c>
      <c r="G235" s="233">
        <v>147.08333333333331</v>
      </c>
      <c r="H235" s="233">
        <v>157.7833333333333</v>
      </c>
      <c r="I235" s="233">
        <v>160.86666666666667</v>
      </c>
      <c r="J235" s="233">
        <v>163.1333333333333</v>
      </c>
      <c r="K235" s="232">
        <v>158.6</v>
      </c>
      <c r="L235" s="232">
        <v>153.25</v>
      </c>
      <c r="M235" s="232">
        <v>232.76727</v>
      </c>
      <c r="N235" s="1"/>
      <c r="O235" s="1"/>
    </row>
    <row r="236" spans="1:15" ht="12.75" customHeight="1">
      <c r="A236" s="30">
        <v>226</v>
      </c>
      <c r="B236" s="218" t="s">
        <v>387</v>
      </c>
      <c r="C236" s="232">
        <v>81.099999999999994</v>
      </c>
      <c r="D236" s="233">
        <v>81.7</v>
      </c>
      <c r="E236" s="233">
        <v>79.95</v>
      </c>
      <c r="F236" s="233">
        <v>78.8</v>
      </c>
      <c r="G236" s="233">
        <v>77.05</v>
      </c>
      <c r="H236" s="233">
        <v>82.850000000000009</v>
      </c>
      <c r="I236" s="233">
        <v>84.600000000000009</v>
      </c>
      <c r="J236" s="233">
        <v>85.750000000000014</v>
      </c>
      <c r="K236" s="232">
        <v>83.45</v>
      </c>
      <c r="L236" s="232">
        <v>80.55</v>
      </c>
      <c r="M236" s="232">
        <v>67.433850000000007</v>
      </c>
      <c r="N236" s="1"/>
      <c r="O236" s="1"/>
    </row>
    <row r="237" spans="1:15" ht="12.75" customHeight="1">
      <c r="A237" s="30">
        <v>227</v>
      </c>
      <c r="B237" s="218" t="s">
        <v>262</v>
      </c>
      <c r="C237" s="232">
        <v>4319.5</v>
      </c>
      <c r="D237" s="233">
        <v>4317.5333333333338</v>
      </c>
      <c r="E237" s="233">
        <v>4280.0666666666675</v>
      </c>
      <c r="F237" s="233">
        <v>4240.6333333333341</v>
      </c>
      <c r="G237" s="233">
        <v>4203.1666666666679</v>
      </c>
      <c r="H237" s="233">
        <v>4356.9666666666672</v>
      </c>
      <c r="I237" s="233">
        <v>4394.4333333333325</v>
      </c>
      <c r="J237" s="233">
        <v>4433.8666666666668</v>
      </c>
      <c r="K237" s="232">
        <v>4355</v>
      </c>
      <c r="L237" s="232">
        <v>4278.1000000000004</v>
      </c>
      <c r="M237" s="232">
        <v>0.37192999999999998</v>
      </c>
      <c r="N237" s="1"/>
      <c r="O237" s="1"/>
    </row>
    <row r="238" spans="1:15" ht="12.75" customHeight="1">
      <c r="A238" s="30">
        <v>228</v>
      </c>
      <c r="B238" s="218" t="s">
        <v>388</v>
      </c>
      <c r="C238" s="232">
        <v>285.35000000000002</v>
      </c>
      <c r="D238" s="233">
        <v>284.26666666666671</v>
      </c>
      <c r="E238" s="233">
        <v>281.23333333333341</v>
      </c>
      <c r="F238" s="233">
        <v>277.11666666666667</v>
      </c>
      <c r="G238" s="233">
        <v>274.08333333333337</v>
      </c>
      <c r="H238" s="233">
        <v>288.38333333333344</v>
      </c>
      <c r="I238" s="233">
        <v>291.41666666666674</v>
      </c>
      <c r="J238" s="233">
        <v>295.53333333333347</v>
      </c>
      <c r="K238" s="232">
        <v>287.3</v>
      </c>
      <c r="L238" s="232">
        <v>280.14999999999998</v>
      </c>
      <c r="M238" s="232">
        <v>23.98443</v>
      </c>
      <c r="N238" s="1"/>
      <c r="O238" s="1"/>
    </row>
    <row r="239" spans="1:15" ht="12.75" customHeight="1">
      <c r="A239" s="30">
        <v>229</v>
      </c>
      <c r="B239" s="218" t="s">
        <v>389</v>
      </c>
      <c r="C239" s="232">
        <v>140</v>
      </c>
      <c r="D239" s="233">
        <v>140.61666666666667</v>
      </c>
      <c r="E239" s="233">
        <v>139.03333333333336</v>
      </c>
      <c r="F239" s="233">
        <v>138.06666666666669</v>
      </c>
      <c r="G239" s="233">
        <v>136.48333333333338</v>
      </c>
      <c r="H239" s="233">
        <v>141.58333333333334</v>
      </c>
      <c r="I239" s="233">
        <v>143.16666666666666</v>
      </c>
      <c r="J239" s="233">
        <v>144.13333333333333</v>
      </c>
      <c r="K239" s="232">
        <v>142.19999999999999</v>
      </c>
      <c r="L239" s="232">
        <v>139.65</v>
      </c>
      <c r="M239" s="232">
        <v>39.931449999999998</v>
      </c>
      <c r="N239" s="1"/>
      <c r="O239" s="1"/>
    </row>
    <row r="240" spans="1:15" ht="12.75" customHeight="1">
      <c r="A240" s="30">
        <v>230</v>
      </c>
      <c r="B240" s="218" t="s">
        <v>130</v>
      </c>
      <c r="C240" s="232">
        <v>318.64999999999998</v>
      </c>
      <c r="D240" s="233">
        <v>317.58333333333331</v>
      </c>
      <c r="E240" s="233">
        <v>314.16666666666663</v>
      </c>
      <c r="F240" s="233">
        <v>309.68333333333334</v>
      </c>
      <c r="G240" s="233">
        <v>306.26666666666665</v>
      </c>
      <c r="H240" s="233">
        <v>322.06666666666661</v>
      </c>
      <c r="I240" s="233">
        <v>325.48333333333323</v>
      </c>
      <c r="J240" s="233">
        <v>329.96666666666658</v>
      </c>
      <c r="K240" s="232">
        <v>321</v>
      </c>
      <c r="L240" s="232">
        <v>313.10000000000002</v>
      </c>
      <c r="M240" s="232">
        <v>48.735379999999999</v>
      </c>
      <c r="N240" s="1"/>
      <c r="O240" s="1"/>
    </row>
    <row r="241" spans="1:15" ht="12.75" customHeight="1">
      <c r="A241" s="30">
        <v>231</v>
      </c>
      <c r="B241" s="218" t="s">
        <v>135</v>
      </c>
      <c r="C241" s="232">
        <v>76.5</v>
      </c>
      <c r="D241" s="233">
        <v>76.399999999999991</v>
      </c>
      <c r="E241" s="233">
        <v>75.299999999999983</v>
      </c>
      <c r="F241" s="233">
        <v>74.099999999999994</v>
      </c>
      <c r="G241" s="233">
        <v>72.999999999999986</v>
      </c>
      <c r="H241" s="233">
        <v>77.59999999999998</v>
      </c>
      <c r="I241" s="233">
        <v>78.699999999999974</v>
      </c>
      <c r="J241" s="233">
        <v>79.899999999999977</v>
      </c>
      <c r="K241" s="232">
        <v>77.5</v>
      </c>
      <c r="L241" s="232">
        <v>75.2</v>
      </c>
      <c r="M241" s="232">
        <v>155.67911000000001</v>
      </c>
      <c r="N241" s="1"/>
      <c r="O241" s="1"/>
    </row>
    <row r="242" spans="1:15" ht="12.75" customHeight="1">
      <c r="A242" s="30">
        <v>232</v>
      </c>
      <c r="B242" s="218" t="s">
        <v>390</v>
      </c>
      <c r="C242" s="232">
        <v>32.1</v>
      </c>
      <c r="D242" s="233">
        <v>32.366666666666667</v>
      </c>
      <c r="E242" s="233">
        <v>31.533333333333331</v>
      </c>
      <c r="F242" s="233">
        <v>30.966666666666665</v>
      </c>
      <c r="G242" s="233">
        <v>30.133333333333329</v>
      </c>
      <c r="H242" s="233">
        <v>32.933333333333337</v>
      </c>
      <c r="I242" s="233">
        <v>33.766666666666666</v>
      </c>
      <c r="J242" s="233">
        <v>34.333333333333336</v>
      </c>
      <c r="K242" s="232">
        <v>33.200000000000003</v>
      </c>
      <c r="L242" s="232">
        <v>31.8</v>
      </c>
      <c r="M242" s="232">
        <v>1060.7438</v>
      </c>
      <c r="N242" s="1"/>
      <c r="O242" s="1"/>
    </row>
    <row r="243" spans="1:15" ht="12.75" customHeight="1">
      <c r="A243" s="30">
        <v>233</v>
      </c>
      <c r="B243" s="218" t="s">
        <v>136</v>
      </c>
      <c r="C243" s="232">
        <v>639.70000000000005</v>
      </c>
      <c r="D243" s="233">
        <v>640.2833333333333</v>
      </c>
      <c r="E243" s="233">
        <v>635.01666666666665</v>
      </c>
      <c r="F243" s="233">
        <v>630.33333333333337</v>
      </c>
      <c r="G243" s="233">
        <v>625.06666666666672</v>
      </c>
      <c r="H243" s="233">
        <v>644.96666666666658</v>
      </c>
      <c r="I243" s="233">
        <v>650.23333333333323</v>
      </c>
      <c r="J243" s="233">
        <v>654.91666666666652</v>
      </c>
      <c r="K243" s="232">
        <v>645.54999999999995</v>
      </c>
      <c r="L243" s="232">
        <v>635.6</v>
      </c>
      <c r="M243" s="232">
        <v>16.802700000000002</v>
      </c>
      <c r="N243" s="1"/>
      <c r="O243" s="1"/>
    </row>
    <row r="244" spans="1:15" ht="12.75" customHeight="1">
      <c r="A244" s="30">
        <v>234</v>
      </c>
      <c r="B244" s="218" t="s">
        <v>774</v>
      </c>
      <c r="C244" s="232">
        <v>32.549999999999997</v>
      </c>
      <c r="D244" s="233">
        <v>32.716666666666669</v>
      </c>
      <c r="E244" s="233">
        <v>32.183333333333337</v>
      </c>
      <c r="F244" s="233">
        <v>31.81666666666667</v>
      </c>
      <c r="G244" s="233">
        <v>31.283333333333339</v>
      </c>
      <c r="H244" s="233">
        <v>33.083333333333336</v>
      </c>
      <c r="I244" s="233">
        <v>33.616666666666667</v>
      </c>
      <c r="J244" s="233">
        <v>33.983333333333334</v>
      </c>
      <c r="K244" s="232">
        <v>33.25</v>
      </c>
      <c r="L244" s="232">
        <v>32.35</v>
      </c>
      <c r="M244" s="232">
        <v>421.78363000000002</v>
      </c>
      <c r="N244" s="1"/>
      <c r="O244" s="1"/>
    </row>
    <row r="245" spans="1:15" ht="12.75" customHeight="1">
      <c r="A245" s="30">
        <v>235</v>
      </c>
      <c r="B245" s="218" t="s">
        <v>780</v>
      </c>
      <c r="C245" s="232">
        <v>1302.5999999999999</v>
      </c>
      <c r="D245" s="233">
        <v>1303.5166666666667</v>
      </c>
      <c r="E245" s="233">
        <v>1288.1333333333332</v>
      </c>
      <c r="F245" s="233">
        <v>1273.6666666666665</v>
      </c>
      <c r="G245" s="233">
        <v>1258.2833333333331</v>
      </c>
      <c r="H245" s="233">
        <v>1317.9833333333333</v>
      </c>
      <c r="I245" s="233">
        <v>1333.366666666667</v>
      </c>
      <c r="J245" s="233">
        <v>1347.8333333333335</v>
      </c>
      <c r="K245" s="232">
        <v>1318.9</v>
      </c>
      <c r="L245" s="232">
        <v>1289.05</v>
      </c>
      <c r="M245" s="232">
        <v>0.22045000000000001</v>
      </c>
      <c r="N245" s="1"/>
      <c r="O245" s="1"/>
    </row>
    <row r="246" spans="1:15" ht="12.75" customHeight="1">
      <c r="A246" s="30">
        <v>236</v>
      </c>
      <c r="B246" s="218" t="s">
        <v>391</v>
      </c>
      <c r="C246" s="232">
        <v>406.65</v>
      </c>
      <c r="D246" s="233">
        <v>404.41666666666669</v>
      </c>
      <c r="E246" s="233">
        <v>392.83333333333337</v>
      </c>
      <c r="F246" s="233">
        <v>379.01666666666671</v>
      </c>
      <c r="G246" s="233">
        <v>367.43333333333339</v>
      </c>
      <c r="H246" s="233">
        <v>418.23333333333335</v>
      </c>
      <c r="I246" s="233">
        <v>429.81666666666672</v>
      </c>
      <c r="J246" s="233">
        <v>443.63333333333333</v>
      </c>
      <c r="K246" s="232">
        <v>416</v>
      </c>
      <c r="L246" s="232">
        <v>390.6</v>
      </c>
      <c r="M246" s="232">
        <v>5.0662399999999996</v>
      </c>
      <c r="N246" s="1"/>
      <c r="O246" s="1"/>
    </row>
    <row r="247" spans="1:15" ht="12.75" customHeight="1">
      <c r="A247" s="30">
        <v>237</v>
      </c>
      <c r="B247" s="218" t="s">
        <v>129</v>
      </c>
      <c r="C247" s="232">
        <v>413.95</v>
      </c>
      <c r="D247" s="233">
        <v>412.8</v>
      </c>
      <c r="E247" s="233">
        <v>409.15000000000003</v>
      </c>
      <c r="F247" s="233">
        <v>404.35</v>
      </c>
      <c r="G247" s="233">
        <v>400.70000000000005</v>
      </c>
      <c r="H247" s="233">
        <v>417.6</v>
      </c>
      <c r="I247" s="233">
        <v>421.25</v>
      </c>
      <c r="J247" s="233">
        <v>426.05</v>
      </c>
      <c r="K247" s="232">
        <v>416.45</v>
      </c>
      <c r="L247" s="232">
        <v>408</v>
      </c>
      <c r="M247" s="232">
        <v>12.865970000000001</v>
      </c>
      <c r="N247" s="1"/>
      <c r="O247" s="1"/>
    </row>
    <row r="248" spans="1:15" ht="12.75" customHeight="1">
      <c r="A248" s="30">
        <v>238</v>
      </c>
      <c r="B248" s="218" t="s">
        <v>133</v>
      </c>
      <c r="C248" s="232">
        <v>190.45</v>
      </c>
      <c r="D248" s="233">
        <v>190.71666666666667</v>
      </c>
      <c r="E248" s="233">
        <v>189.48333333333335</v>
      </c>
      <c r="F248" s="233">
        <v>188.51666666666668</v>
      </c>
      <c r="G248" s="233">
        <v>187.28333333333336</v>
      </c>
      <c r="H248" s="233">
        <v>191.68333333333334</v>
      </c>
      <c r="I248" s="233">
        <v>192.91666666666663</v>
      </c>
      <c r="J248" s="233">
        <v>193.88333333333333</v>
      </c>
      <c r="K248" s="232">
        <v>191.95</v>
      </c>
      <c r="L248" s="232">
        <v>189.75</v>
      </c>
      <c r="M248" s="232">
        <v>7.8189299999999999</v>
      </c>
      <c r="N248" s="1"/>
      <c r="O248" s="1"/>
    </row>
    <row r="249" spans="1:15" ht="12.75" customHeight="1">
      <c r="A249" s="30">
        <v>239</v>
      </c>
      <c r="B249" s="218" t="s">
        <v>132</v>
      </c>
      <c r="C249" s="232">
        <v>1220.0999999999999</v>
      </c>
      <c r="D249" s="233">
        <v>1223.2</v>
      </c>
      <c r="E249" s="233">
        <v>1208.4000000000001</v>
      </c>
      <c r="F249" s="233">
        <v>1196.7</v>
      </c>
      <c r="G249" s="233">
        <v>1181.9000000000001</v>
      </c>
      <c r="H249" s="233">
        <v>1234.9000000000001</v>
      </c>
      <c r="I249" s="233">
        <v>1249.6999999999998</v>
      </c>
      <c r="J249" s="233">
        <v>1261.4000000000001</v>
      </c>
      <c r="K249" s="232">
        <v>1238</v>
      </c>
      <c r="L249" s="232">
        <v>1211.5</v>
      </c>
      <c r="M249" s="232">
        <v>17.675560000000001</v>
      </c>
      <c r="N249" s="1"/>
      <c r="O249" s="1"/>
    </row>
    <row r="250" spans="1:15" ht="12.75" customHeight="1">
      <c r="A250" s="30">
        <v>240</v>
      </c>
      <c r="B250" s="218" t="s">
        <v>392</v>
      </c>
      <c r="C250" s="232">
        <v>16.600000000000001</v>
      </c>
      <c r="D250" s="233">
        <v>16.683333333333334</v>
      </c>
      <c r="E250" s="233">
        <v>16.416666666666668</v>
      </c>
      <c r="F250" s="233">
        <v>16.233333333333334</v>
      </c>
      <c r="G250" s="233">
        <v>15.966666666666669</v>
      </c>
      <c r="H250" s="233">
        <v>16.866666666666667</v>
      </c>
      <c r="I250" s="233">
        <v>17.133333333333333</v>
      </c>
      <c r="J250" s="233">
        <v>17.316666666666666</v>
      </c>
      <c r="K250" s="232">
        <v>16.95</v>
      </c>
      <c r="L250" s="232">
        <v>16.5</v>
      </c>
      <c r="M250" s="232">
        <v>42.232250000000001</v>
      </c>
      <c r="N250" s="1"/>
      <c r="O250" s="1"/>
    </row>
    <row r="251" spans="1:15" ht="12.75" customHeight="1">
      <c r="A251" s="30">
        <v>241</v>
      </c>
      <c r="B251" s="218" t="s">
        <v>163</v>
      </c>
      <c r="C251" s="232">
        <v>3932.05</v>
      </c>
      <c r="D251" s="233">
        <v>3940.5333333333333</v>
      </c>
      <c r="E251" s="233">
        <v>3901.0666666666666</v>
      </c>
      <c r="F251" s="233">
        <v>3870.0833333333335</v>
      </c>
      <c r="G251" s="233">
        <v>3830.6166666666668</v>
      </c>
      <c r="H251" s="233">
        <v>3971.5166666666664</v>
      </c>
      <c r="I251" s="233">
        <v>4010.9833333333327</v>
      </c>
      <c r="J251" s="233">
        <v>4041.9666666666662</v>
      </c>
      <c r="K251" s="232">
        <v>3980</v>
      </c>
      <c r="L251" s="232">
        <v>3909.55</v>
      </c>
      <c r="M251" s="232">
        <v>2.7876500000000002</v>
      </c>
      <c r="N251" s="1"/>
      <c r="O251" s="1"/>
    </row>
    <row r="252" spans="1:15" ht="12.75" customHeight="1">
      <c r="A252" s="30">
        <v>242</v>
      </c>
      <c r="B252" s="218" t="s">
        <v>134</v>
      </c>
      <c r="C252" s="232">
        <v>1508.2</v>
      </c>
      <c r="D252" s="233">
        <v>1514.2166666666669</v>
      </c>
      <c r="E252" s="233">
        <v>1498.0333333333338</v>
      </c>
      <c r="F252" s="233">
        <v>1487.8666666666668</v>
      </c>
      <c r="G252" s="233">
        <v>1471.6833333333336</v>
      </c>
      <c r="H252" s="233">
        <v>1524.3833333333339</v>
      </c>
      <c r="I252" s="233">
        <v>1540.5666666666668</v>
      </c>
      <c r="J252" s="233">
        <v>1550.733333333334</v>
      </c>
      <c r="K252" s="232">
        <v>1530.4</v>
      </c>
      <c r="L252" s="232">
        <v>1504.05</v>
      </c>
      <c r="M252" s="232">
        <v>50.605440000000002</v>
      </c>
      <c r="N252" s="1"/>
      <c r="O252" s="1"/>
    </row>
    <row r="253" spans="1:15" ht="12.75" customHeight="1">
      <c r="A253" s="30">
        <v>243</v>
      </c>
      <c r="B253" s="218" t="s">
        <v>393</v>
      </c>
      <c r="C253" s="232">
        <v>499.6</v>
      </c>
      <c r="D253" s="233">
        <v>497.41666666666669</v>
      </c>
      <c r="E253" s="233">
        <v>493.58333333333337</v>
      </c>
      <c r="F253" s="233">
        <v>487.56666666666666</v>
      </c>
      <c r="G253" s="233">
        <v>483.73333333333335</v>
      </c>
      <c r="H253" s="233">
        <v>503.43333333333339</v>
      </c>
      <c r="I253" s="233">
        <v>507.26666666666677</v>
      </c>
      <c r="J253" s="233">
        <v>513.28333333333342</v>
      </c>
      <c r="K253" s="232">
        <v>501.25</v>
      </c>
      <c r="L253" s="232">
        <v>491.4</v>
      </c>
      <c r="M253" s="232">
        <v>4.2270799999999999</v>
      </c>
      <c r="N253" s="1"/>
      <c r="O253" s="1"/>
    </row>
    <row r="254" spans="1:15" ht="12.75" customHeight="1">
      <c r="A254" s="30">
        <v>244</v>
      </c>
      <c r="B254" s="218" t="s">
        <v>394</v>
      </c>
      <c r="C254" s="232">
        <v>446.2</v>
      </c>
      <c r="D254" s="233">
        <v>447.7</v>
      </c>
      <c r="E254" s="233">
        <v>439.5</v>
      </c>
      <c r="F254" s="233">
        <v>432.8</v>
      </c>
      <c r="G254" s="233">
        <v>424.6</v>
      </c>
      <c r="H254" s="233">
        <v>454.4</v>
      </c>
      <c r="I254" s="233">
        <v>462.59999999999991</v>
      </c>
      <c r="J254" s="233">
        <v>469.29999999999995</v>
      </c>
      <c r="K254" s="232">
        <v>455.9</v>
      </c>
      <c r="L254" s="232">
        <v>441</v>
      </c>
      <c r="M254" s="232">
        <v>5.3691500000000003</v>
      </c>
      <c r="N254" s="1"/>
      <c r="O254" s="1"/>
    </row>
    <row r="255" spans="1:15" ht="12.75" customHeight="1">
      <c r="A255" s="30">
        <v>245</v>
      </c>
      <c r="B255" s="218" t="s">
        <v>131</v>
      </c>
      <c r="C255" s="232">
        <v>2007.7</v>
      </c>
      <c r="D255" s="233">
        <v>2018.7333333333336</v>
      </c>
      <c r="E255" s="233">
        <v>1990.1166666666672</v>
      </c>
      <c r="F255" s="233">
        <v>1972.5333333333338</v>
      </c>
      <c r="G255" s="233">
        <v>1943.9166666666674</v>
      </c>
      <c r="H255" s="233">
        <v>2036.3166666666671</v>
      </c>
      <c r="I255" s="233">
        <v>2064.9333333333334</v>
      </c>
      <c r="J255" s="233">
        <v>2082.5166666666669</v>
      </c>
      <c r="K255" s="232">
        <v>2047.35</v>
      </c>
      <c r="L255" s="232">
        <v>2001.15</v>
      </c>
      <c r="M255" s="232">
        <v>3.7176999999999998</v>
      </c>
      <c r="N255" s="1"/>
      <c r="O255" s="1"/>
    </row>
    <row r="256" spans="1:15" ht="12.75" customHeight="1">
      <c r="A256" s="30">
        <v>246</v>
      </c>
      <c r="B256" s="218" t="s">
        <v>263</v>
      </c>
      <c r="C256" s="232">
        <v>843.1</v>
      </c>
      <c r="D256" s="233">
        <v>847.51666666666677</v>
      </c>
      <c r="E256" s="233">
        <v>836.98333333333358</v>
      </c>
      <c r="F256" s="233">
        <v>830.86666666666679</v>
      </c>
      <c r="G256" s="233">
        <v>820.3333333333336</v>
      </c>
      <c r="H256" s="233">
        <v>853.63333333333355</v>
      </c>
      <c r="I256" s="233">
        <v>864.16666666666663</v>
      </c>
      <c r="J256" s="233">
        <v>870.28333333333353</v>
      </c>
      <c r="K256" s="232">
        <v>858.05</v>
      </c>
      <c r="L256" s="232">
        <v>841.4</v>
      </c>
      <c r="M256" s="232">
        <v>1.6862999999999999</v>
      </c>
      <c r="N256" s="1"/>
      <c r="O256" s="1"/>
    </row>
    <row r="257" spans="1:15" ht="12.75" customHeight="1">
      <c r="A257" s="30">
        <v>247</v>
      </c>
      <c r="B257" s="218" t="s">
        <v>395</v>
      </c>
      <c r="C257" s="232">
        <v>1944.5</v>
      </c>
      <c r="D257" s="233">
        <v>1941.7833333333335</v>
      </c>
      <c r="E257" s="233">
        <v>1924.7666666666671</v>
      </c>
      <c r="F257" s="233">
        <v>1905.0333333333335</v>
      </c>
      <c r="G257" s="233">
        <v>1888.0166666666671</v>
      </c>
      <c r="H257" s="233">
        <v>1961.5166666666671</v>
      </c>
      <c r="I257" s="233">
        <v>1978.5333333333335</v>
      </c>
      <c r="J257" s="233">
        <v>1998.2666666666671</v>
      </c>
      <c r="K257" s="232">
        <v>1958.8</v>
      </c>
      <c r="L257" s="232">
        <v>1922.05</v>
      </c>
      <c r="M257" s="232">
        <v>0.18371000000000001</v>
      </c>
      <c r="N257" s="1"/>
      <c r="O257" s="1"/>
    </row>
    <row r="258" spans="1:15" ht="12.75" customHeight="1">
      <c r="A258" s="30">
        <v>248</v>
      </c>
      <c r="B258" s="218" t="s">
        <v>396</v>
      </c>
      <c r="C258" s="232">
        <v>2920.6</v>
      </c>
      <c r="D258" s="233">
        <v>2926.25</v>
      </c>
      <c r="E258" s="233">
        <v>2894.5</v>
      </c>
      <c r="F258" s="233">
        <v>2868.4</v>
      </c>
      <c r="G258" s="233">
        <v>2836.65</v>
      </c>
      <c r="H258" s="233">
        <v>2952.35</v>
      </c>
      <c r="I258" s="233">
        <v>2984.1</v>
      </c>
      <c r="J258" s="233">
        <v>3010.2</v>
      </c>
      <c r="K258" s="232">
        <v>2958</v>
      </c>
      <c r="L258" s="232">
        <v>2900.15</v>
      </c>
      <c r="M258" s="232">
        <v>0.81235000000000002</v>
      </c>
      <c r="N258" s="1"/>
      <c r="O258" s="1"/>
    </row>
    <row r="259" spans="1:15" ht="12.75" customHeight="1">
      <c r="A259" s="30">
        <v>249</v>
      </c>
      <c r="B259" s="218" t="s">
        <v>863</v>
      </c>
      <c r="C259" s="232">
        <v>516</v>
      </c>
      <c r="D259" s="233">
        <v>517.30000000000007</v>
      </c>
      <c r="E259" s="233">
        <v>506.85000000000014</v>
      </c>
      <c r="F259" s="233">
        <v>497.70000000000005</v>
      </c>
      <c r="G259" s="233">
        <v>487.25000000000011</v>
      </c>
      <c r="H259" s="233">
        <v>526.45000000000016</v>
      </c>
      <c r="I259" s="233">
        <v>536.9000000000002</v>
      </c>
      <c r="J259" s="233">
        <v>546.05000000000018</v>
      </c>
      <c r="K259" s="232">
        <v>527.75</v>
      </c>
      <c r="L259" s="232">
        <v>508.15</v>
      </c>
      <c r="M259" s="232">
        <v>4.5523300000000004</v>
      </c>
      <c r="N259" s="1"/>
      <c r="O259" s="1"/>
    </row>
    <row r="260" spans="1:15" ht="12.75" customHeight="1">
      <c r="A260" s="30">
        <v>250</v>
      </c>
      <c r="B260" s="218" t="s">
        <v>397</v>
      </c>
      <c r="C260" s="232">
        <v>816.35</v>
      </c>
      <c r="D260" s="233">
        <v>818.9</v>
      </c>
      <c r="E260" s="233">
        <v>797.55</v>
      </c>
      <c r="F260" s="233">
        <v>778.75</v>
      </c>
      <c r="G260" s="233">
        <v>757.4</v>
      </c>
      <c r="H260" s="233">
        <v>837.69999999999993</v>
      </c>
      <c r="I260" s="233">
        <v>859.05000000000007</v>
      </c>
      <c r="J260" s="233">
        <v>877.84999999999991</v>
      </c>
      <c r="K260" s="232">
        <v>840.25</v>
      </c>
      <c r="L260" s="232">
        <v>800.1</v>
      </c>
      <c r="M260" s="232">
        <v>5.8039399999999999</v>
      </c>
      <c r="N260" s="1"/>
      <c r="O260" s="1"/>
    </row>
    <row r="261" spans="1:15" ht="12.75" customHeight="1">
      <c r="A261" s="30">
        <v>251</v>
      </c>
      <c r="B261" s="218" t="s">
        <v>398</v>
      </c>
      <c r="C261" s="232">
        <v>409.1</v>
      </c>
      <c r="D261" s="233">
        <v>410.16666666666669</v>
      </c>
      <c r="E261" s="233">
        <v>404.98333333333335</v>
      </c>
      <c r="F261" s="233">
        <v>400.86666666666667</v>
      </c>
      <c r="G261" s="233">
        <v>395.68333333333334</v>
      </c>
      <c r="H261" s="233">
        <v>414.28333333333336</v>
      </c>
      <c r="I261" s="233">
        <v>419.46666666666664</v>
      </c>
      <c r="J261" s="233">
        <v>423.58333333333337</v>
      </c>
      <c r="K261" s="232">
        <v>415.35</v>
      </c>
      <c r="L261" s="232">
        <v>406.05</v>
      </c>
      <c r="M261" s="232">
        <v>5.3358400000000001</v>
      </c>
      <c r="N261" s="1"/>
      <c r="O261" s="1"/>
    </row>
    <row r="262" spans="1:15" ht="12.75" customHeight="1">
      <c r="A262" s="30">
        <v>252</v>
      </c>
      <c r="B262" s="218" t="s">
        <v>399</v>
      </c>
      <c r="C262" s="232">
        <v>71.5</v>
      </c>
      <c r="D262" s="233">
        <v>71.966666666666669</v>
      </c>
      <c r="E262" s="233">
        <v>70.533333333333331</v>
      </c>
      <c r="F262" s="233">
        <v>69.566666666666663</v>
      </c>
      <c r="G262" s="233">
        <v>68.133333333333326</v>
      </c>
      <c r="H262" s="233">
        <v>72.933333333333337</v>
      </c>
      <c r="I262" s="233">
        <v>74.366666666666674</v>
      </c>
      <c r="J262" s="233">
        <v>75.333333333333343</v>
      </c>
      <c r="K262" s="232">
        <v>73.400000000000006</v>
      </c>
      <c r="L262" s="232">
        <v>71</v>
      </c>
      <c r="M262" s="232">
        <v>12.18773</v>
      </c>
      <c r="N262" s="1"/>
      <c r="O262" s="1"/>
    </row>
    <row r="263" spans="1:15" ht="12.75" customHeight="1">
      <c r="A263" s="30">
        <v>253</v>
      </c>
      <c r="B263" s="218" t="s">
        <v>264</v>
      </c>
      <c r="C263" s="232">
        <v>287.60000000000002</v>
      </c>
      <c r="D263" s="233">
        <v>287.83333333333331</v>
      </c>
      <c r="E263" s="233">
        <v>285.76666666666665</v>
      </c>
      <c r="F263" s="233">
        <v>283.93333333333334</v>
      </c>
      <c r="G263" s="233">
        <v>281.86666666666667</v>
      </c>
      <c r="H263" s="233">
        <v>289.66666666666663</v>
      </c>
      <c r="I263" s="233">
        <v>291.73333333333335</v>
      </c>
      <c r="J263" s="233">
        <v>293.56666666666661</v>
      </c>
      <c r="K263" s="232">
        <v>289.89999999999998</v>
      </c>
      <c r="L263" s="232">
        <v>286</v>
      </c>
      <c r="M263" s="232">
        <v>4.6451099999999999</v>
      </c>
      <c r="N263" s="1"/>
      <c r="O263" s="1"/>
    </row>
    <row r="264" spans="1:15" ht="12.75" customHeight="1">
      <c r="A264" s="30">
        <v>254</v>
      </c>
      <c r="B264" s="218" t="s">
        <v>139</v>
      </c>
      <c r="C264" s="232">
        <v>768.05</v>
      </c>
      <c r="D264" s="233">
        <v>770.26666666666677</v>
      </c>
      <c r="E264" s="233">
        <v>763.03333333333353</v>
      </c>
      <c r="F264" s="233">
        <v>758.01666666666677</v>
      </c>
      <c r="G264" s="233">
        <v>750.78333333333353</v>
      </c>
      <c r="H264" s="233">
        <v>775.28333333333353</v>
      </c>
      <c r="I264" s="233">
        <v>782.51666666666688</v>
      </c>
      <c r="J264" s="233">
        <v>787.53333333333353</v>
      </c>
      <c r="K264" s="232">
        <v>777.5</v>
      </c>
      <c r="L264" s="232">
        <v>765.25</v>
      </c>
      <c r="M264" s="232">
        <v>21.909140000000001</v>
      </c>
      <c r="N264" s="1"/>
      <c r="O264" s="1"/>
    </row>
    <row r="265" spans="1:15" ht="12.75" customHeight="1">
      <c r="A265" s="30">
        <v>255</v>
      </c>
      <c r="B265" s="218" t="s">
        <v>400</v>
      </c>
      <c r="C265" s="232">
        <v>104.75</v>
      </c>
      <c r="D265" s="233">
        <v>104.75</v>
      </c>
      <c r="E265" s="233">
        <v>103.75</v>
      </c>
      <c r="F265" s="233">
        <v>102.75</v>
      </c>
      <c r="G265" s="233">
        <v>101.75</v>
      </c>
      <c r="H265" s="233">
        <v>105.75</v>
      </c>
      <c r="I265" s="233">
        <v>106.75</v>
      </c>
      <c r="J265" s="233">
        <v>107.75</v>
      </c>
      <c r="K265" s="232">
        <v>105.75</v>
      </c>
      <c r="L265" s="232">
        <v>103.75</v>
      </c>
      <c r="M265" s="232">
        <v>3.0250400000000002</v>
      </c>
      <c r="N265" s="1"/>
      <c r="O265" s="1"/>
    </row>
    <row r="266" spans="1:15" ht="12.75" customHeight="1">
      <c r="A266" s="30">
        <v>256</v>
      </c>
      <c r="B266" s="218" t="s">
        <v>401</v>
      </c>
      <c r="C266" s="232">
        <v>239.15</v>
      </c>
      <c r="D266" s="233">
        <v>235.13333333333333</v>
      </c>
      <c r="E266" s="233">
        <v>228.41666666666666</v>
      </c>
      <c r="F266" s="233">
        <v>217.68333333333334</v>
      </c>
      <c r="G266" s="233">
        <v>210.96666666666667</v>
      </c>
      <c r="H266" s="233">
        <v>245.86666666666665</v>
      </c>
      <c r="I266" s="233">
        <v>252.58333333333334</v>
      </c>
      <c r="J266" s="233">
        <v>263.31666666666661</v>
      </c>
      <c r="K266" s="232">
        <v>241.85</v>
      </c>
      <c r="L266" s="232">
        <v>224.4</v>
      </c>
      <c r="M266" s="232">
        <v>28.088280000000001</v>
      </c>
      <c r="N266" s="1"/>
      <c r="O266" s="1"/>
    </row>
    <row r="267" spans="1:15" ht="12.75" customHeight="1">
      <c r="A267" s="30">
        <v>257</v>
      </c>
      <c r="B267" s="218" t="s">
        <v>138</v>
      </c>
      <c r="C267" s="232">
        <v>580.6</v>
      </c>
      <c r="D267" s="233">
        <v>584.6</v>
      </c>
      <c r="E267" s="233">
        <v>572.70000000000005</v>
      </c>
      <c r="F267" s="233">
        <v>564.80000000000007</v>
      </c>
      <c r="G267" s="233">
        <v>552.90000000000009</v>
      </c>
      <c r="H267" s="233">
        <v>592.5</v>
      </c>
      <c r="I267" s="233">
        <v>604.39999999999986</v>
      </c>
      <c r="J267" s="233">
        <v>612.29999999999995</v>
      </c>
      <c r="K267" s="232">
        <v>596.5</v>
      </c>
      <c r="L267" s="232">
        <v>576.70000000000005</v>
      </c>
      <c r="M267" s="232">
        <v>35.246299999999998</v>
      </c>
      <c r="N267" s="1"/>
      <c r="O267" s="1"/>
    </row>
    <row r="268" spans="1:15" ht="12.75" customHeight="1">
      <c r="A268" s="30">
        <v>258</v>
      </c>
      <c r="B268" s="218" t="s">
        <v>140</v>
      </c>
      <c r="C268" s="232">
        <v>511.05</v>
      </c>
      <c r="D268" s="233">
        <v>512.36666666666667</v>
      </c>
      <c r="E268" s="233">
        <v>508.33333333333337</v>
      </c>
      <c r="F268" s="233">
        <v>505.61666666666667</v>
      </c>
      <c r="G268" s="233">
        <v>501.58333333333337</v>
      </c>
      <c r="H268" s="233">
        <v>515.08333333333337</v>
      </c>
      <c r="I268" s="233">
        <v>519.11666666666667</v>
      </c>
      <c r="J268" s="233">
        <v>521.83333333333337</v>
      </c>
      <c r="K268" s="232">
        <v>516.4</v>
      </c>
      <c r="L268" s="232">
        <v>509.65</v>
      </c>
      <c r="M268" s="232">
        <v>14.47137</v>
      </c>
      <c r="N268" s="1"/>
      <c r="O268" s="1"/>
    </row>
    <row r="269" spans="1:15" ht="12.75" customHeight="1">
      <c r="A269" s="30">
        <v>259</v>
      </c>
      <c r="B269" s="218" t="s">
        <v>781</v>
      </c>
      <c r="C269" s="232">
        <v>528.54999999999995</v>
      </c>
      <c r="D269" s="233">
        <v>531.5333333333333</v>
      </c>
      <c r="E269" s="233">
        <v>523.06666666666661</v>
      </c>
      <c r="F269" s="233">
        <v>517.58333333333326</v>
      </c>
      <c r="G269" s="233">
        <v>509.11666666666656</v>
      </c>
      <c r="H269" s="233">
        <v>537.01666666666665</v>
      </c>
      <c r="I269" s="233">
        <v>545.48333333333335</v>
      </c>
      <c r="J269" s="233">
        <v>550.9666666666667</v>
      </c>
      <c r="K269" s="232">
        <v>540</v>
      </c>
      <c r="L269" s="232">
        <v>526.04999999999995</v>
      </c>
      <c r="M269" s="232">
        <v>1.72875</v>
      </c>
      <c r="N269" s="1"/>
      <c r="O269" s="1"/>
    </row>
    <row r="270" spans="1:15" ht="12.75" customHeight="1">
      <c r="A270" s="30">
        <v>260</v>
      </c>
      <c r="B270" s="218" t="s">
        <v>782</v>
      </c>
      <c r="C270" s="232">
        <v>374.75</v>
      </c>
      <c r="D270" s="233">
        <v>375.9666666666667</v>
      </c>
      <c r="E270" s="233">
        <v>370.93333333333339</v>
      </c>
      <c r="F270" s="233">
        <v>367.11666666666667</v>
      </c>
      <c r="G270" s="233">
        <v>362.08333333333337</v>
      </c>
      <c r="H270" s="233">
        <v>379.78333333333342</v>
      </c>
      <c r="I270" s="233">
        <v>384.81666666666672</v>
      </c>
      <c r="J270" s="233">
        <v>388.63333333333344</v>
      </c>
      <c r="K270" s="232">
        <v>381</v>
      </c>
      <c r="L270" s="232">
        <v>372.15</v>
      </c>
      <c r="M270" s="232">
        <v>0.74956999999999996</v>
      </c>
      <c r="N270" s="1"/>
      <c r="O270" s="1"/>
    </row>
    <row r="271" spans="1:15" ht="12.75" customHeight="1">
      <c r="A271" s="30">
        <v>261</v>
      </c>
      <c r="B271" s="218" t="s">
        <v>402</v>
      </c>
      <c r="C271" s="232">
        <v>600.9</v>
      </c>
      <c r="D271" s="233">
        <v>598.66666666666663</v>
      </c>
      <c r="E271" s="233">
        <v>592.38333333333321</v>
      </c>
      <c r="F271" s="233">
        <v>583.86666666666656</v>
      </c>
      <c r="G271" s="233">
        <v>577.58333333333314</v>
      </c>
      <c r="H271" s="233">
        <v>607.18333333333328</v>
      </c>
      <c r="I271" s="233">
        <v>613.46666666666681</v>
      </c>
      <c r="J271" s="233">
        <v>621.98333333333335</v>
      </c>
      <c r="K271" s="232">
        <v>604.95000000000005</v>
      </c>
      <c r="L271" s="232">
        <v>590.15</v>
      </c>
      <c r="M271" s="232">
        <v>2.3319399999999999</v>
      </c>
      <c r="N271" s="1"/>
      <c r="O271" s="1"/>
    </row>
    <row r="272" spans="1:15" ht="12.75" customHeight="1">
      <c r="A272" s="30">
        <v>262</v>
      </c>
      <c r="B272" s="218" t="s">
        <v>403</v>
      </c>
      <c r="C272" s="232">
        <v>204.85</v>
      </c>
      <c r="D272" s="233">
        <v>205.41666666666666</v>
      </c>
      <c r="E272" s="233">
        <v>203.23333333333332</v>
      </c>
      <c r="F272" s="233">
        <v>201.61666666666667</v>
      </c>
      <c r="G272" s="233">
        <v>199.43333333333334</v>
      </c>
      <c r="H272" s="233">
        <v>207.0333333333333</v>
      </c>
      <c r="I272" s="233">
        <v>209.21666666666664</v>
      </c>
      <c r="J272" s="233">
        <v>210.83333333333329</v>
      </c>
      <c r="K272" s="232">
        <v>207.6</v>
      </c>
      <c r="L272" s="232">
        <v>203.8</v>
      </c>
      <c r="M272" s="232">
        <v>3.2161</v>
      </c>
      <c r="N272" s="1"/>
      <c r="O272" s="1"/>
    </row>
    <row r="273" spans="1:15" ht="12.75" customHeight="1">
      <c r="A273" s="30">
        <v>263</v>
      </c>
      <c r="B273" s="218" t="s">
        <v>404</v>
      </c>
      <c r="C273" s="232">
        <v>516.75</v>
      </c>
      <c r="D273" s="233">
        <v>520.55000000000007</v>
      </c>
      <c r="E273" s="233">
        <v>511.20000000000016</v>
      </c>
      <c r="F273" s="233">
        <v>505.65000000000009</v>
      </c>
      <c r="G273" s="233">
        <v>496.30000000000018</v>
      </c>
      <c r="H273" s="233">
        <v>526.10000000000014</v>
      </c>
      <c r="I273" s="233">
        <v>535.45000000000005</v>
      </c>
      <c r="J273" s="233">
        <v>541.00000000000011</v>
      </c>
      <c r="K273" s="232">
        <v>529.9</v>
      </c>
      <c r="L273" s="232">
        <v>515</v>
      </c>
      <c r="M273" s="232">
        <v>1.03128</v>
      </c>
      <c r="N273" s="1"/>
      <c r="O273" s="1"/>
    </row>
    <row r="274" spans="1:15" ht="12.75" customHeight="1">
      <c r="A274" s="30">
        <v>264</v>
      </c>
      <c r="B274" s="218" t="s">
        <v>405</v>
      </c>
      <c r="C274" s="232">
        <v>1464.7</v>
      </c>
      <c r="D274" s="233">
        <v>1471.9333333333334</v>
      </c>
      <c r="E274" s="233">
        <v>1443.9166666666667</v>
      </c>
      <c r="F274" s="233">
        <v>1423.1333333333334</v>
      </c>
      <c r="G274" s="233">
        <v>1395.1166666666668</v>
      </c>
      <c r="H274" s="233">
        <v>1492.7166666666667</v>
      </c>
      <c r="I274" s="233">
        <v>1520.7333333333331</v>
      </c>
      <c r="J274" s="233">
        <v>1541.5166666666667</v>
      </c>
      <c r="K274" s="232">
        <v>1499.95</v>
      </c>
      <c r="L274" s="232">
        <v>1451.15</v>
      </c>
      <c r="M274" s="232">
        <v>0.76949999999999996</v>
      </c>
      <c r="N274" s="1"/>
      <c r="O274" s="1"/>
    </row>
    <row r="275" spans="1:15" ht="12.75" customHeight="1">
      <c r="A275" s="30">
        <v>265</v>
      </c>
      <c r="B275" s="218" t="s">
        <v>406</v>
      </c>
      <c r="C275" s="232">
        <v>254.85</v>
      </c>
      <c r="D275" s="233">
        <v>257.14999999999998</v>
      </c>
      <c r="E275" s="233">
        <v>250.59999999999997</v>
      </c>
      <c r="F275" s="233">
        <v>246.35</v>
      </c>
      <c r="G275" s="233">
        <v>239.79999999999998</v>
      </c>
      <c r="H275" s="233">
        <v>261.39999999999998</v>
      </c>
      <c r="I275" s="233">
        <v>267.94999999999993</v>
      </c>
      <c r="J275" s="233">
        <v>272.19999999999993</v>
      </c>
      <c r="K275" s="232">
        <v>263.7</v>
      </c>
      <c r="L275" s="232">
        <v>252.9</v>
      </c>
      <c r="M275" s="232">
        <v>12.20356</v>
      </c>
      <c r="N275" s="1"/>
      <c r="O275" s="1"/>
    </row>
    <row r="276" spans="1:15" ht="12.75" customHeight="1">
      <c r="A276" s="30">
        <v>266</v>
      </c>
      <c r="B276" s="218" t="s">
        <v>407</v>
      </c>
      <c r="C276" s="232">
        <v>704.25</v>
      </c>
      <c r="D276" s="233">
        <v>708.01666666666677</v>
      </c>
      <c r="E276" s="233">
        <v>697.33333333333348</v>
      </c>
      <c r="F276" s="233">
        <v>690.41666666666674</v>
      </c>
      <c r="G276" s="233">
        <v>679.73333333333346</v>
      </c>
      <c r="H276" s="233">
        <v>714.93333333333351</v>
      </c>
      <c r="I276" s="233">
        <v>725.61666666666667</v>
      </c>
      <c r="J276" s="233">
        <v>732.53333333333353</v>
      </c>
      <c r="K276" s="232">
        <v>718.7</v>
      </c>
      <c r="L276" s="232">
        <v>701.1</v>
      </c>
      <c r="M276" s="232">
        <v>6.6264900000000004</v>
      </c>
      <c r="N276" s="1"/>
      <c r="O276" s="1"/>
    </row>
    <row r="277" spans="1:15" ht="12.75" customHeight="1">
      <c r="A277" s="30">
        <v>267</v>
      </c>
      <c r="B277" s="218" t="s">
        <v>408</v>
      </c>
      <c r="C277" s="232">
        <v>391.15</v>
      </c>
      <c r="D277" s="233">
        <v>391.58333333333331</v>
      </c>
      <c r="E277" s="233">
        <v>386.36666666666662</v>
      </c>
      <c r="F277" s="233">
        <v>381.58333333333331</v>
      </c>
      <c r="G277" s="233">
        <v>376.36666666666662</v>
      </c>
      <c r="H277" s="233">
        <v>396.36666666666662</v>
      </c>
      <c r="I277" s="233">
        <v>401.58333333333331</v>
      </c>
      <c r="J277" s="233">
        <v>406.36666666666662</v>
      </c>
      <c r="K277" s="232">
        <v>396.8</v>
      </c>
      <c r="L277" s="232">
        <v>386.8</v>
      </c>
      <c r="M277" s="232">
        <v>2.6796500000000001</v>
      </c>
      <c r="N277" s="1"/>
      <c r="O277" s="1"/>
    </row>
    <row r="278" spans="1:15" ht="12.75" customHeight="1">
      <c r="A278" s="30">
        <v>268</v>
      </c>
      <c r="B278" s="218" t="s">
        <v>409</v>
      </c>
      <c r="C278" s="232">
        <v>1160.2</v>
      </c>
      <c r="D278" s="233">
        <v>1161.2166666666665</v>
      </c>
      <c r="E278" s="233">
        <v>1142.9333333333329</v>
      </c>
      <c r="F278" s="233">
        <v>1125.6666666666665</v>
      </c>
      <c r="G278" s="233">
        <v>1107.383333333333</v>
      </c>
      <c r="H278" s="233">
        <v>1178.4833333333329</v>
      </c>
      <c r="I278" s="233">
        <v>1196.7666666666662</v>
      </c>
      <c r="J278" s="233">
        <v>1214.0333333333328</v>
      </c>
      <c r="K278" s="232">
        <v>1179.5</v>
      </c>
      <c r="L278" s="232">
        <v>1143.95</v>
      </c>
      <c r="M278" s="232">
        <v>0.98550000000000004</v>
      </c>
      <c r="N278" s="1"/>
      <c r="O278" s="1"/>
    </row>
    <row r="279" spans="1:15" ht="12.75" customHeight="1">
      <c r="A279" s="30">
        <v>269</v>
      </c>
      <c r="B279" s="218" t="s">
        <v>410</v>
      </c>
      <c r="C279" s="232">
        <v>558.9</v>
      </c>
      <c r="D279" s="233">
        <v>559.91666666666663</v>
      </c>
      <c r="E279" s="233">
        <v>552.33333333333326</v>
      </c>
      <c r="F279" s="233">
        <v>545.76666666666665</v>
      </c>
      <c r="G279" s="233">
        <v>538.18333333333328</v>
      </c>
      <c r="H279" s="233">
        <v>566.48333333333323</v>
      </c>
      <c r="I279" s="233">
        <v>574.06666666666649</v>
      </c>
      <c r="J279" s="233">
        <v>580.63333333333321</v>
      </c>
      <c r="K279" s="232">
        <v>567.5</v>
      </c>
      <c r="L279" s="232">
        <v>553.35</v>
      </c>
      <c r="M279" s="232">
        <v>4.50725</v>
      </c>
      <c r="N279" s="1"/>
      <c r="O279" s="1"/>
    </row>
    <row r="280" spans="1:15" ht="12.75" customHeight="1">
      <c r="A280" s="30">
        <v>270</v>
      </c>
      <c r="B280" s="218" t="s">
        <v>783</v>
      </c>
      <c r="C280" s="232">
        <v>126.55</v>
      </c>
      <c r="D280" s="233">
        <v>126.95</v>
      </c>
      <c r="E280" s="233">
        <v>125.20000000000002</v>
      </c>
      <c r="F280" s="233">
        <v>123.85000000000001</v>
      </c>
      <c r="G280" s="233">
        <v>122.10000000000002</v>
      </c>
      <c r="H280" s="233">
        <v>128.30000000000001</v>
      </c>
      <c r="I280" s="233">
        <v>130.04999999999998</v>
      </c>
      <c r="J280" s="233">
        <v>131.4</v>
      </c>
      <c r="K280" s="232">
        <v>128.69999999999999</v>
      </c>
      <c r="L280" s="232">
        <v>125.6</v>
      </c>
      <c r="M280" s="232">
        <v>36.593809999999998</v>
      </c>
      <c r="N280" s="1"/>
      <c r="O280" s="1"/>
    </row>
    <row r="281" spans="1:15" ht="12.75" customHeight="1">
      <c r="A281" s="30">
        <v>271</v>
      </c>
      <c r="B281" s="218" t="s">
        <v>411</v>
      </c>
      <c r="C281" s="232">
        <v>439.25</v>
      </c>
      <c r="D281" s="233">
        <v>437.95</v>
      </c>
      <c r="E281" s="233">
        <v>434.9</v>
      </c>
      <c r="F281" s="233">
        <v>430.55</v>
      </c>
      <c r="G281" s="233">
        <v>427.5</v>
      </c>
      <c r="H281" s="233">
        <v>442.29999999999995</v>
      </c>
      <c r="I281" s="233">
        <v>445.35</v>
      </c>
      <c r="J281" s="233">
        <v>449.69999999999993</v>
      </c>
      <c r="K281" s="232">
        <v>441</v>
      </c>
      <c r="L281" s="232">
        <v>433.6</v>
      </c>
      <c r="M281" s="232">
        <v>0.30909999999999999</v>
      </c>
      <c r="N281" s="1"/>
      <c r="O281" s="1"/>
    </row>
    <row r="282" spans="1:15" ht="12.75" customHeight="1">
      <c r="A282" s="30">
        <v>272</v>
      </c>
      <c r="B282" s="218" t="s">
        <v>412</v>
      </c>
      <c r="C282" s="232">
        <v>113.25</v>
      </c>
      <c r="D282" s="233">
        <v>113.41666666666667</v>
      </c>
      <c r="E282" s="233">
        <v>112.03333333333335</v>
      </c>
      <c r="F282" s="233">
        <v>110.81666666666668</v>
      </c>
      <c r="G282" s="233">
        <v>109.43333333333335</v>
      </c>
      <c r="H282" s="233">
        <v>114.63333333333334</v>
      </c>
      <c r="I282" s="233">
        <v>116.01666666666667</v>
      </c>
      <c r="J282" s="233">
        <v>117.23333333333333</v>
      </c>
      <c r="K282" s="232">
        <v>114.8</v>
      </c>
      <c r="L282" s="232">
        <v>112.2</v>
      </c>
      <c r="M282" s="232">
        <v>32.92942</v>
      </c>
      <c r="N282" s="1"/>
      <c r="O282" s="1"/>
    </row>
    <row r="283" spans="1:15" ht="12.75" customHeight="1">
      <c r="A283" s="30">
        <v>273</v>
      </c>
      <c r="B283" s="218" t="s">
        <v>413</v>
      </c>
      <c r="C283" s="232">
        <v>494.45</v>
      </c>
      <c r="D283" s="233">
        <v>498.31666666666661</v>
      </c>
      <c r="E283" s="233">
        <v>488.03333333333319</v>
      </c>
      <c r="F283" s="233">
        <v>481.61666666666656</v>
      </c>
      <c r="G283" s="233">
        <v>471.33333333333314</v>
      </c>
      <c r="H283" s="233">
        <v>504.73333333333323</v>
      </c>
      <c r="I283" s="233">
        <v>515.01666666666665</v>
      </c>
      <c r="J283" s="233">
        <v>521.43333333333328</v>
      </c>
      <c r="K283" s="232">
        <v>508.6</v>
      </c>
      <c r="L283" s="232">
        <v>491.9</v>
      </c>
      <c r="M283" s="232">
        <v>4.9034599999999999</v>
      </c>
      <c r="N283" s="1"/>
      <c r="O283" s="1"/>
    </row>
    <row r="284" spans="1:15" ht="12.75" customHeight="1">
      <c r="A284" s="30">
        <v>274</v>
      </c>
      <c r="B284" s="218" t="s">
        <v>141</v>
      </c>
      <c r="C284" s="232">
        <v>1827.25</v>
      </c>
      <c r="D284" s="233">
        <v>1829.1833333333334</v>
      </c>
      <c r="E284" s="233">
        <v>1820.3666666666668</v>
      </c>
      <c r="F284" s="233">
        <v>1813.4833333333333</v>
      </c>
      <c r="G284" s="233">
        <v>1804.6666666666667</v>
      </c>
      <c r="H284" s="233">
        <v>1836.0666666666668</v>
      </c>
      <c r="I284" s="233">
        <v>1844.8833333333334</v>
      </c>
      <c r="J284" s="233">
        <v>1851.7666666666669</v>
      </c>
      <c r="K284" s="232">
        <v>1838</v>
      </c>
      <c r="L284" s="232">
        <v>1822.3</v>
      </c>
      <c r="M284" s="232">
        <v>26.926880000000001</v>
      </c>
      <c r="N284" s="1"/>
      <c r="O284" s="1"/>
    </row>
    <row r="285" spans="1:15" ht="12.75" customHeight="1">
      <c r="A285" s="30">
        <v>275</v>
      </c>
      <c r="B285" s="218" t="s">
        <v>767</v>
      </c>
      <c r="C285" s="232">
        <v>1547.3</v>
      </c>
      <c r="D285" s="233">
        <v>1541.4333333333334</v>
      </c>
      <c r="E285" s="233">
        <v>1532.8666666666668</v>
      </c>
      <c r="F285" s="233">
        <v>1518.4333333333334</v>
      </c>
      <c r="G285" s="233">
        <v>1509.8666666666668</v>
      </c>
      <c r="H285" s="233">
        <v>1555.8666666666668</v>
      </c>
      <c r="I285" s="233">
        <v>1564.4333333333334</v>
      </c>
      <c r="J285" s="233">
        <v>1578.8666666666668</v>
      </c>
      <c r="K285" s="232">
        <v>1550</v>
      </c>
      <c r="L285" s="232">
        <v>1527</v>
      </c>
      <c r="M285" s="232">
        <v>0.24709999999999999</v>
      </c>
      <c r="N285" s="1"/>
      <c r="O285" s="1"/>
    </row>
    <row r="286" spans="1:15" ht="12.75" customHeight="1">
      <c r="A286" s="30">
        <v>276</v>
      </c>
      <c r="B286" s="218" t="s">
        <v>142</v>
      </c>
      <c r="C286" s="232">
        <v>87.25</v>
      </c>
      <c r="D286" s="233">
        <v>87.3</v>
      </c>
      <c r="E286" s="233">
        <v>86.25</v>
      </c>
      <c r="F286" s="233">
        <v>85.25</v>
      </c>
      <c r="G286" s="233">
        <v>84.2</v>
      </c>
      <c r="H286" s="233">
        <v>88.3</v>
      </c>
      <c r="I286" s="233">
        <v>89.34999999999998</v>
      </c>
      <c r="J286" s="233">
        <v>90.35</v>
      </c>
      <c r="K286" s="232">
        <v>88.35</v>
      </c>
      <c r="L286" s="232">
        <v>86.3</v>
      </c>
      <c r="M286" s="232">
        <v>64.736890000000002</v>
      </c>
      <c r="N286" s="1"/>
      <c r="O286" s="1"/>
    </row>
    <row r="287" spans="1:15" ht="12.75" customHeight="1">
      <c r="A287" s="30">
        <v>277</v>
      </c>
      <c r="B287" s="218" t="s">
        <v>147</v>
      </c>
      <c r="C287" s="232">
        <v>3683.55</v>
      </c>
      <c r="D287" s="233">
        <v>3702.3666666666668</v>
      </c>
      <c r="E287" s="233">
        <v>3649.7333333333336</v>
      </c>
      <c r="F287" s="233">
        <v>3615.916666666667</v>
      </c>
      <c r="G287" s="233">
        <v>3563.2833333333338</v>
      </c>
      <c r="H287" s="233">
        <v>3736.1833333333334</v>
      </c>
      <c r="I287" s="233">
        <v>3788.8166666666666</v>
      </c>
      <c r="J287" s="233">
        <v>3822.6333333333332</v>
      </c>
      <c r="K287" s="232">
        <v>3755</v>
      </c>
      <c r="L287" s="232">
        <v>3668.55</v>
      </c>
      <c r="M287" s="232">
        <v>2.2800199999999999</v>
      </c>
      <c r="N287" s="1"/>
      <c r="O287" s="1"/>
    </row>
    <row r="288" spans="1:15" ht="12.75" customHeight="1">
      <c r="A288" s="30">
        <v>278</v>
      </c>
      <c r="B288" s="218" t="s">
        <v>144</v>
      </c>
      <c r="C288" s="232">
        <v>414.15</v>
      </c>
      <c r="D288" s="233">
        <v>417.3</v>
      </c>
      <c r="E288" s="233">
        <v>409.1</v>
      </c>
      <c r="F288" s="233">
        <v>404.05</v>
      </c>
      <c r="G288" s="233">
        <v>395.85</v>
      </c>
      <c r="H288" s="233">
        <v>422.35</v>
      </c>
      <c r="I288" s="233">
        <v>430.54999999999995</v>
      </c>
      <c r="J288" s="233">
        <v>435.6</v>
      </c>
      <c r="K288" s="232">
        <v>425.5</v>
      </c>
      <c r="L288" s="232">
        <v>412.25</v>
      </c>
      <c r="M288" s="232">
        <v>18.968730000000001</v>
      </c>
      <c r="N288" s="1"/>
      <c r="O288" s="1"/>
    </row>
    <row r="289" spans="1:15" ht="12.75" customHeight="1">
      <c r="A289" s="30">
        <v>279</v>
      </c>
      <c r="B289" s="218" t="s">
        <v>414</v>
      </c>
      <c r="C289" s="232">
        <v>12132.55</v>
      </c>
      <c r="D289" s="233">
        <v>12064.733333333332</v>
      </c>
      <c r="E289" s="233">
        <v>11942.816666666664</v>
      </c>
      <c r="F289" s="233">
        <v>11753.083333333332</v>
      </c>
      <c r="G289" s="233">
        <v>11631.166666666664</v>
      </c>
      <c r="H289" s="233">
        <v>12254.466666666664</v>
      </c>
      <c r="I289" s="233">
        <v>12376.383333333331</v>
      </c>
      <c r="J289" s="233">
        <v>12566.116666666663</v>
      </c>
      <c r="K289" s="232">
        <v>12186.65</v>
      </c>
      <c r="L289" s="232">
        <v>11875</v>
      </c>
      <c r="M289" s="232">
        <v>3.2759999999999997E-2</v>
      </c>
      <c r="N289" s="1"/>
      <c r="O289" s="1"/>
    </row>
    <row r="290" spans="1:15" ht="12.75" customHeight="1">
      <c r="A290" s="30">
        <v>280</v>
      </c>
      <c r="B290" s="218" t="s">
        <v>948</v>
      </c>
      <c r="C290" s="232">
        <v>4365.3999999999996</v>
      </c>
      <c r="D290" s="233">
        <v>4396.4999999999991</v>
      </c>
      <c r="E290" s="233">
        <v>4323.0499999999984</v>
      </c>
      <c r="F290" s="233">
        <v>4280.6999999999989</v>
      </c>
      <c r="G290" s="233">
        <v>4207.2499999999982</v>
      </c>
      <c r="H290" s="233">
        <v>4438.8499999999985</v>
      </c>
      <c r="I290" s="233">
        <v>4512.2999999999993</v>
      </c>
      <c r="J290" s="233">
        <v>4554.6499999999987</v>
      </c>
      <c r="K290" s="232">
        <v>4469.95</v>
      </c>
      <c r="L290" s="232">
        <v>4354.1499999999996</v>
      </c>
      <c r="M290" s="232">
        <v>3.1754699999999998</v>
      </c>
      <c r="N290" s="1"/>
      <c r="O290" s="1"/>
    </row>
    <row r="291" spans="1:15" ht="12.75" customHeight="1">
      <c r="A291" s="30">
        <v>281</v>
      </c>
      <c r="B291" s="218" t="s">
        <v>145</v>
      </c>
      <c r="C291" s="232">
        <v>2085.8000000000002</v>
      </c>
      <c r="D291" s="233">
        <v>2099.9666666666667</v>
      </c>
      <c r="E291" s="233">
        <v>2066.9333333333334</v>
      </c>
      <c r="F291" s="233">
        <v>2048.0666666666666</v>
      </c>
      <c r="G291" s="233">
        <v>2015.0333333333333</v>
      </c>
      <c r="H291" s="233">
        <v>2118.8333333333335</v>
      </c>
      <c r="I291" s="233">
        <v>2151.8666666666672</v>
      </c>
      <c r="J291" s="233">
        <v>2170.7333333333336</v>
      </c>
      <c r="K291" s="232">
        <v>2133</v>
      </c>
      <c r="L291" s="232">
        <v>2081.1</v>
      </c>
      <c r="M291" s="232">
        <v>11.894270000000001</v>
      </c>
      <c r="N291" s="1"/>
      <c r="O291" s="1"/>
    </row>
    <row r="292" spans="1:15" ht="12.75" customHeight="1">
      <c r="A292" s="30">
        <v>282</v>
      </c>
      <c r="B292" s="218" t="s">
        <v>825</v>
      </c>
      <c r="C292" s="232">
        <v>371.2</v>
      </c>
      <c r="D292" s="233">
        <v>372.81666666666666</v>
      </c>
      <c r="E292" s="233">
        <v>368.38333333333333</v>
      </c>
      <c r="F292" s="233">
        <v>365.56666666666666</v>
      </c>
      <c r="G292" s="233">
        <v>361.13333333333333</v>
      </c>
      <c r="H292" s="233">
        <v>375.63333333333333</v>
      </c>
      <c r="I292" s="233">
        <v>380.06666666666661</v>
      </c>
      <c r="J292" s="233">
        <v>382.88333333333333</v>
      </c>
      <c r="K292" s="232">
        <v>377.25</v>
      </c>
      <c r="L292" s="232">
        <v>370</v>
      </c>
      <c r="M292" s="232">
        <v>3.0335100000000002</v>
      </c>
      <c r="N292" s="1"/>
      <c r="O292" s="1"/>
    </row>
    <row r="293" spans="1:15" ht="12.75" customHeight="1">
      <c r="A293" s="30">
        <v>283</v>
      </c>
      <c r="B293" s="218" t="s">
        <v>265</v>
      </c>
      <c r="C293" s="232">
        <v>375.25</v>
      </c>
      <c r="D293" s="233">
        <v>375.15000000000003</v>
      </c>
      <c r="E293" s="233">
        <v>373.15000000000009</v>
      </c>
      <c r="F293" s="233">
        <v>371.05000000000007</v>
      </c>
      <c r="G293" s="233">
        <v>369.05000000000013</v>
      </c>
      <c r="H293" s="233">
        <v>377.25000000000006</v>
      </c>
      <c r="I293" s="233">
        <v>379.24999999999994</v>
      </c>
      <c r="J293" s="233">
        <v>381.35</v>
      </c>
      <c r="K293" s="232">
        <v>377.15</v>
      </c>
      <c r="L293" s="232">
        <v>373.05</v>
      </c>
      <c r="M293" s="232">
        <v>9.1562400000000004</v>
      </c>
      <c r="N293" s="1"/>
      <c r="O293" s="1"/>
    </row>
    <row r="294" spans="1:15" ht="12.75" customHeight="1">
      <c r="A294" s="30">
        <v>284</v>
      </c>
      <c r="B294" s="218" t="s">
        <v>785</v>
      </c>
      <c r="C294" s="232">
        <v>296.89999999999998</v>
      </c>
      <c r="D294" s="233">
        <v>298.25</v>
      </c>
      <c r="E294" s="233">
        <v>293.5</v>
      </c>
      <c r="F294" s="233">
        <v>290.10000000000002</v>
      </c>
      <c r="G294" s="233">
        <v>285.35000000000002</v>
      </c>
      <c r="H294" s="233">
        <v>301.64999999999998</v>
      </c>
      <c r="I294" s="233">
        <v>306.39999999999998</v>
      </c>
      <c r="J294" s="233">
        <v>309.79999999999995</v>
      </c>
      <c r="K294" s="232">
        <v>303</v>
      </c>
      <c r="L294" s="232">
        <v>294.85000000000002</v>
      </c>
      <c r="M294" s="232">
        <v>2.9754800000000001</v>
      </c>
      <c r="N294" s="1"/>
      <c r="O294" s="1"/>
    </row>
    <row r="295" spans="1:15" ht="12.75" customHeight="1">
      <c r="A295" s="30">
        <v>285</v>
      </c>
      <c r="B295" s="218" t="s">
        <v>855</v>
      </c>
      <c r="C295" s="232">
        <v>684.6</v>
      </c>
      <c r="D295" s="233">
        <v>686.71666666666658</v>
      </c>
      <c r="E295" s="233">
        <v>681.18333333333317</v>
      </c>
      <c r="F295" s="233">
        <v>677.76666666666654</v>
      </c>
      <c r="G295" s="233">
        <v>672.23333333333312</v>
      </c>
      <c r="H295" s="233">
        <v>690.13333333333321</v>
      </c>
      <c r="I295" s="233">
        <v>695.66666666666674</v>
      </c>
      <c r="J295" s="233">
        <v>699.08333333333326</v>
      </c>
      <c r="K295" s="232">
        <v>692.25</v>
      </c>
      <c r="L295" s="232">
        <v>683.3</v>
      </c>
      <c r="M295" s="232">
        <v>8.7809299999999997</v>
      </c>
      <c r="N295" s="1"/>
      <c r="O295" s="1"/>
    </row>
    <row r="296" spans="1:15" ht="12.75" customHeight="1">
      <c r="A296" s="30">
        <v>286</v>
      </c>
      <c r="B296" s="218" t="s">
        <v>415</v>
      </c>
      <c r="C296" s="232">
        <v>3434.75</v>
      </c>
      <c r="D296" s="233">
        <v>3448.1</v>
      </c>
      <c r="E296" s="233">
        <v>3377.6499999999996</v>
      </c>
      <c r="F296" s="233">
        <v>3320.5499999999997</v>
      </c>
      <c r="G296" s="233">
        <v>3250.0999999999995</v>
      </c>
      <c r="H296" s="233">
        <v>3505.2</v>
      </c>
      <c r="I296" s="233">
        <v>3575.6499999999996</v>
      </c>
      <c r="J296" s="233">
        <v>3632.75</v>
      </c>
      <c r="K296" s="232">
        <v>3518.55</v>
      </c>
      <c r="L296" s="232">
        <v>3391</v>
      </c>
      <c r="M296" s="232">
        <v>0.45710000000000001</v>
      </c>
      <c r="N296" s="1"/>
      <c r="O296" s="1"/>
    </row>
    <row r="297" spans="1:15" ht="12.75" customHeight="1">
      <c r="A297" s="30">
        <v>287</v>
      </c>
      <c r="B297" s="218" t="s">
        <v>148</v>
      </c>
      <c r="C297" s="232">
        <v>733.7</v>
      </c>
      <c r="D297" s="233">
        <v>736.63333333333333</v>
      </c>
      <c r="E297" s="233">
        <v>728.26666666666665</v>
      </c>
      <c r="F297" s="233">
        <v>722.83333333333337</v>
      </c>
      <c r="G297" s="233">
        <v>714.4666666666667</v>
      </c>
      <c r="H297" s="233">
        <v>742.06666666666661</v>
      </c>
      <c r="I297" s="233">
        <v>750.43333333333317</v>
      </c>
      <c r="J297" s="233">
        <v>755.86666666666656</v>
      </c>
      <c r="K297" s="232">
        <v>745</v>
      </c>
      <c r="L297" s="232">
        <v>731.2</v>
      </c>
      <c r="M297" s="232">
        <v>5.8936700000000002</v>
      </c>
      <c r="N297" s="1"/>
      <c r="O297" s="1"/>
    </row>
    <row r="298" spans="1:15" ht="12.75" customHeight="1">
      <c r="A298" s="30">
        <v>288</v>
      </c>
      <c r="B298" s="218" t="s">
        <v>416</v>
      </c>
      <c r="C298" s="232">
        <v>1642.65</v>
      </c>
      <c r="D298" s="233">
        <v>1653.2166666666665</v>
      </c>
      <c r="E298" s="233">
        <v>1623.0333333333328</v>
      </c>
      <c r="F298" s="233">
        <v>1603.4166666666663</v>
      </c>
      <c r="G298" s="233">
        <v>1573.2333333333327</v>
      </c>
      <c r="H298" s="233">
        <v>1672.833333333333</v>
      </c>
      <c r="I298" s="233">
        <v>1703.0166666666669</v>
      </c>
      <c r="J298" s="233">
        <v>1722.6333333333332</v>
      </c>
      <c r="K298" s="232">
        <v>1683.4</v>
      </c>
      <c r="L298" s="232">
        <v>1633.6</v>
      </c>
      <c r="M298" s="232">
        <v>0.22320000000000001</v>
      </c>
      <c r="N298" s="1"/>
      <c r="O298" s="1"/>
    </row>
    <row r="299" spans="1:15" ht="12.75" customHeight="1">
      <c r="A299" s="30">
        <v>289</v>
      </c>
      <c r="B299" s="218" t="s">
        <v>417</v>
      </c>
      <c r="C299" s="232">
        <v>37.799999999999997</v>
      </c>
      <c r="D299" s="233">
        <v>37.9</v>
      </c>
      <c r="E299" s="233">
        <v>37.349999999999994</v>
      </c>
      <c r="F299" s="233">
        <v>36.9</v>
      </c>
      <c r="G299" s="233">
        <v>36.349999999999994</v>
      </c>
      <c r="H299" s="233">
        <v>38.349999999999994</v>
      </c>
      <c r="I299" s="233">
        <v>38.899999999999991</v>
      </c>
      <c r="J299" s="233">
        <v>39.349999999999994</v>
      </c>
      <c r="K299" s="232">
        <v>38.450000000000003</v>
      </c>
      <c r="L299" s="232">
        <v>37.450000000000003</v>
      </c>
      <c r="M299" s="232">
        <v>14.764849999999999</v>
      </c>
      <c r="N299" s="1"/>
      <c r="O299" s="1"/>
    </row>
    <row r="300" spans="1:15" ht="12.75" customHeight="1">
      <c r="A300" s="30">
        <v>290</v>
      </c>
      <c r="B300" s="218" t="s">
        <v>418</v>
      </c>
      <c r="C300" s="232">
        <v>161.05000000000001</v>
      </c>
      <c r="D300" s="233">
        <v>161.68333333333334</v>
      </c>
      <c r="E300" s="233">
        <v>159.86666666666667</v>
      </c>
      <c r="F300" s="233">
        <v>158.68333333333334</v>
      </c>
      <c r="G300" s="233">
        <v>156.86666666666667</v>
      </c>
      <c r="H300" s="233">
        <v>162.86666666666667</v>
      </c>
      <c r="I300" s="233">
        <v>164.68333333333334</v>
      </c>
      <c r="J300" s="233">
        <v>165.86666666666667</v>
      </c>
      <c r="K300" s="232">
        <v>163.5</v>
      </c>
      <c r="L300" s="232">
        <v>160.5</v>
      </c>
      <c r="M300" s="232">
        <v>1.6545799999999999</v>
      </c>
      <c r="N300" s="1"/>
      <c r="O300" s="1"/>
    </row>
    <row r="301" spans="1:15" ht="12.75" customHeight="1">
      <c r="A301" s="30">
        <v>291</v>
      </c>
      <c r="B301" s="218" t="s">
        <v>159</v>
      </c>
      <c r="C301" s="232">
        <v>88535.45</v>
      </c>
      <c r="D301" s="233">
        <v>88532.566666666666</v>
      </c>
      <c r="E301" s="233">
        <v>87815.133333333331</v>
      </c>
      <c r="F301" s="233">
        <v>87094.816666666666</v>
      </c>
      <c r="G301" s="233">
        <v>86377.383333333331</v>
      </c>
      <c r="H301" s="233">
        <v>89252.883333333331</v>
      </c>
      <c r="I301" s="233">
        <v>89970.316666666651</v>
      </c>
      <c r="J301" s="233">
        <v>90690.633333333331</v>
      </c>
      <c r="K301" s="232">
        <v>89250</v>
      </c>
      <c r="L301" s="232">
        <v>87812.25</v>
      </c>
      <c r="M301" s="232">
        <v>6.7659999999999998E-2</v>
      </c>
      <c r="N301" s="1"/>
      <c r="O301" s="1"/>
    </row>
    <row r="302" spans="1:15" ht="12.75" customHeight="1">
      <c r="A302" s="30">
        <v>292</v>
      </c>
      <c r="B302" s="218" t="s">
        <v>826</v>
      </c>
      <c r="C302" s="232">
        <v>1617.5</v>
      </c>
      <c r="D302" s="233">
        <v>1616.1833333333334</v>
      </c>
      <c r="E302" s="233">
        <v>1603.3666666666668</v>
      </c>
      <c r="F302" s="233">
        <v>1589.2333333333333</v>
      </c>
      <c r="G302" s="233">
        <v>1576.4166666666667</v>
      </c>
      <c r="H302" s="233">
        <v>1630.3166666666668</v>
      </c>
      <c r="I302" s="233">
        <v>1643.1333333333334</v>
      </c>
      <c r="J302" s="233">
        <v>1657.2666666666669</v>
      </c>
      <c r="K302" s="232">
        <v>1629</v>
      </c>
      <c r="L302" s="232">
        <v>1602.05</v>
      </c>
      <c r="M302" s="232">
        <v>0.53100999999999998</v>
      </c>
      <c r="N302" s="1"/>
      <c r="O302" s="1"/>
    </row>
    <row r="303" spans="1:15" ht="12.75" customHeight="1">
      <c r="A303" s="30">
        <v>293</v>
      </c>
      <c r="B303" s="218" t="s">
        <v>784</v>
      </c>
      <c r="C303" s="232">
        <v>1090.8499999999999</v>
      </c>
      <c r="D303" s="233">
        <v>1095.0166666666667</v>
      </c>
      <c r="E303" s="233">
        <v>1076.0333333333333</v>
      </c>
      <c r="F303" s="233">
        <v>1061.2166666666667</v>
      </c>
      <c r="G303" s="233">
        <v>1042.2333333333333</v>
      </c>
      <c r="H303" s="233">
        <v>1109.8333333333333</v>
      </c>
      <c r="I303" s="233">
        <v>1128.8166666666664</v>
      </c>
      <c r="J303" s="233">
        <v>1143.6333333333332</v>
      </c>
      <c r="K303" s="232">
        <v>1114</v>
      </c>
      <c r="L303" s="232">
        <v>1080.2</v>
      </c>
      <c r="M303" s="232">
        <v>1.8915</v>
      </c>
      <c r="N303" s="1"/>
      <c r="O303" s="1"/>
    </row>
    <row r="304" spans="1:15" ht="12.75" customHeight="1">
      <c r="A304" s="30">
        <v>294</v>
      </c>
      <c r="B304" s="218" t="s">
        <v>157</v>
      </c>
      <c r="C304" s="232">
        <v>838.25</v>
      </c>
      <c r="D304" s="233">
        <v>840.65</v>
      </c>
      <c r="E304" s="233">
        <v>831.94999999999993</v>
      </c>
      <c r="F304" s="233">
        <v>825.65</v>
      </c>
      <c r="G304" s="233">
        <v>816.94999999999993</v>
      </c>
      <c r="H304" s="233">
        <v>846.94999999999993</v>
      </c>
      <c r="I304" s="233">
        <v>855.65</v>
      </c>
      <c r="J304" s="233">
        <v>861.94999999999993</v>
      </c>
      <c r="K304" s="232">
        <v>849.35</v>
      </c>
      <c r="L304" s="232">
        <v>834.35</v>
      </c>
      <c r="M304" s="232">
        <v>2.2536299999999998</v>
      </c>
      <c r="N304" s="1"/>
      <c r="O304" s="1"/>
    </row>
    <row r="305" spans="1:15" ht="12.75" customHeight="1">
      <c r="A305" s="30">
        <v>295</v>
      </c>
      <c r="B305" s="218" t="s">
        <v>150</v>
      </c>
      <c r="C305" s="232">
        <v>234.6</v>
      </c>
      <c r="D305" s="233">
        <v>233.75</v>
      </c>
      <c r="E305" s="233">
        <v>229.85</v>
      </c>
      <c r="F305" s="233">
        <v>225.1</v>
      </c>
      <c r="G305" s="233">
        <v>221.2</v>
      </c>
      <c r="H305" s="233">
        <v>238.5</v>
      </c>
      <c r="I305" s="233">
        <v>242.39999999999998</v>
      </c>
      <c r="J305" s="233">
        <v>247.15</v>
      </c>
      <c r="K305" s="232">
        <v>237.65</v>
      </c>
      <c r="L305" s="232">
        <v>229</v>
      </c>
      <c r="M305" s="232">
        <v>38.887749999999997</v>
      </c>
      <c r="N305" s="1"/>
      <c r="O305" s="1"/>
    </row>
    <row r="306" spans="1:15" ht="12.75" customHeight="1">
      <c r="A306" s="30">
        <v>296</v>
      </c>
      <c r="B306" s="218" t="s">
        <v>149</v>
      </c>
      <c r="C306" s="232">
        <v>1249.2</v>
      </c>
      <c r="D306" s="233">
        <v>1253.1833333333334</v>
      </c>
      <c r="E306" s="233">
        <v>1241.0166666666669</v>
      </c>
      <c r="F306" s="233">
        <v>1232.8333333333335</v>
      </c>
      <c r="G306" s="233">
        <v>1220.666666666667</v>
      </c>
      <c r="H306" s="233">
        <v>1261.3666666666668</v>
      </c>
      <c r="I306" s="233">
        <v>1273.5333333333333</v>
      </c>
      <c r="J306" s="233">
        <v>1281.7166666666667</v>
      </c>
      <c r="K306" s="232">
        <v>1265.3499999999999</v>
      </c>
      <c r="L306" s="232">
        <v>1245</v>
      </c>
      <c r="M306" s="232">
        <v>13.7271</v>
      </c>
      <c r="N306" s="1"/>
      <c r="O306" s="1"/>
    </row>
    <row r="307" spans="1:15" ht="12.75" customHeight="1">
      <c r="A307" s="30">
        <v>297</v>
      </c>
      <c r="B307" s="218" t="s">
        <v>419</v>
      </c>
      <c r="C307" s="232">
        <v>344.1</v>
      </c>
      <c r="D307" s="233">
        <v>343.18333333333334</v>
      </c>
      <c r="E307" s="233">
        <v>338.9666666666667</v>
      </c>
      <c r="F307" s="233">
        <v>333.83333333333337</v>
      </c>
      <c r="G307" s="233">
        <v>329.61666666666673</v>
      </c>
      <c r="H307" s="233">
        <v>348.31666666666666</v>
      </c>
      <c r="I307" s="233">
        <v>352.53333333333325</v>
      </c>
      <c r="J307" s="233">
        <v>357.66666666666663</v>
      </c>
      <c r="K307" s="232">
        <v>347.4</v>
      </c>
      <c r="L307" s="232">
        <v>338.05</v>
      </c>
      <c r="M307" s="232">
        <v>14.22649</v>
      </c>
      <c r="N307" s="1"/>
      <c r="O307" s="1"/>
    </row>
    <row r="308" spans="1:15" ht="12.75" customHeight="1">
      <c r="A308" s="30">
        <v>298</v>
      </c>
      <c r="B308" s="218" t="s">
        <v>420</v>
      </c>
      <c r="C308" s="232">
        <v>269.55</v>
      </c>
      <c r="D308" s="233">
        <v>268.33333333333331</v>
      </c>
      <c r="E308" s="233">
        <v>264.96666666666664</v>
      </c>
      <c r="F308" s="233">
        <v>260.38333333333333</v>
      </c>
      <c r="G308" s="233">
        <v>257.01666666666665</v>
      </c>
      <c r="H308" s="233">
        <v>272.91666666666663</v>
      </c>
      <c r="I308" s="233">
        <v>276.2833333333333</v>
      </c>
      <c r="J308" s="233">
        <v>280.86666666666662</v>
      </c>
      <c r="K308" s="232">
        <v>271.7</v>
      </c>
      <c r="L308" s="232">
        <v>263.75</v>
      </c>
      <c r="M308" s="232">
        <v>2.0278399999999999</v>
      </c>
      <c r="N308" s="1"/>
      <c r="O308" s="1"/>
    </row>
    <row r="309" spans="1:15" ht="12.75" customHeight="1">
      <c r="A309" s="30">
        <v>299</v>
      </c>
      <c r="B309" s="218" t="s">
        <v>864</v>
      </c>
      <c r="C309" s="232">
        <v>363.85</v>
      </c>
      <c r="D309" s="233">
        <v>365.73333333333335</v>
      </c>
      <c r="E309" s="233">
        <v>359.36666666666667</v>
      </c>
      <c r="F309" s="233">
        <v>354.88333333333333</v>
      </c>
      <c r="G309" s="233">
        <v>348.51666666666665</v>
      </c>
      <c r="H309" s="233">
        <v>370.2166666666667</v>
      </c>
      <c r="I309" s="233">
        <v>376.58333333333337</v>
      </c>
      <c r="J309" s="233">
        <v>381.06666666666672</v>
      </c>
      <c r="K309" s="232">
        <v>372.1</v>
      </c>
      <c r="L309" s="232">
        <v>361.25</v>
      </c>
      <c r="M309" s="232">
        <v>0.34733000000000003</v>
      </c>
      <c r="N309" s="1"/>
      <c r="O309" s="1"/>
    </row>
    <row r="310" spans="1:15" ht="12.75" customHeight="1">
      <c r="A310" s="30">
        <v>300</v>
      </c>
      <c r="B310" s="218" t="s">
        <v>421</v>
      </c>
      <c r="C310" s="232">
        <v>501.8</v>
      </c>
      <c r="D310" s="233">
        <v>500.01666666666665</v>
      </c>
      <c r="E310" s="233">
        <v>494.7833333333333</v>
      </c>
      <c r="F310" s="233">
        <v>487.76666666666665</v>
      </c>
      <c r="G310" s="233">
        <v>482.5333333333333</v>
      </c>
      <c r="H310" s="233">
        <v>507.0333333333333</v>
      </c>
      <c r="I310" s="233">
        <v>512.26666666666665</v>
      </c>
      <c r="J310" s="233">
        <v>519.2833333333333</v>
      </c>
      <c r="K310" s="232">
        <v>505.25</v>
      </c>
      <c r="L310" s="232">
        <v>493</v>
      </c>
      <c r="M310" s="232">
        <v>1.3085100000000001</v>
      </c>
      <c r="N310" s="1"/>
      <c r="O310" s="1"/>
    </row>
    <row r="311" spans="1:15" ht="12.75" customHeight="1">
      <c r="A311" s="30">
        <v>301</v>
      </c>
      <c r="B311" s="218" t="s">
        <v>151</v>
      </c>
      <c r="C311" s="232">
        <v>116.15</v>
      </c>
      <c r="D311" s="233">
        <v>115.26666666666667</v>
      </c>
      <c r="E311" s="233">
        <v>113.03333333333333</v>
      </c>
      <c r="F311" s="233">
        <v>109.91666666666667</v>
      </c>
      <c r="G311" s="233">
        <v>107.68333333333334</v>
      </c>
      <c r="H311" s="233">
        <v>118.38333333333333</v>
      </c>
      <c r="I311" s="233">
        <v>120.61666666666665</v>
      </c>
      <c r="J311" s="233">
        <v>123.73333333333332</v>
      </c>
      <c r="K311" s="232">
        <v>117.5</v>
      </c>
      <c r="L311" s="232">
        <v>112.15</v>
      </c>
      <c r="M311" s="232">
        <v>105.87623000000001</v>
      </c>
      <c r="N311" s="1"/>
      <c r="O311" s="1"/>
    </row>
    <row r="312" spans="1:15" ht="12.75" customHeight="1">
      <c r="A312" s="30">
        <v>302</v>
      </c>
      <c r="B312" s="218" t="s">
        <v>422</v>
      </c>
      <c r="C312" s="232">
        <v>56.1</v>
      </c>
      <c r="D312" s="233">
        <v>56.266666666666673</v>
      </c>
      <c r="E312" s="233">
        <v>55.333333333333343</v>
      </c>
      <c r="F312" s="233">
        <v>54.56666666666667</v>
      </c>
      <c r="G312" s="233">
        <v>53.63333333333334</v>
      </c>
      <c r="H312" s="233">
        <v>57.033333333333346</v>
      </c>
      <c r="I312" s="233">
        <v>57.966666666666669</v>
      </c>
      <c r="J312" s="233">
        <v>58.733333333333348</v>
      </c>
      <c r="K312" s="232">
        <v>57.2</v>
      </c>
      <c r="L312" s="232">
        <v>55.5</v>
      </c>
      <c r="M312" s="232">
        <v>20.613880000000002</v>
      </c>
      <c r="N312" s="1"/>
      <c r="O312" s="1"/>
    </row>
    <row r="313" spans="1:15" ht="12.75" customHeight="1">
      <c r="A313" s="30">
        <v>303</v>
      </c>
      <c r="B313" s="218" t="s">
        <v>152</v>
      </c>
      <c r="C313" s="232">
        <v>509.85</v>
      </c>
      <c r="D313" s="233">
        <v>512.86666666666667</v>
      </c>
      <c r="E313" s="233">
        <v>505.98333333333335</v>
      </c>
      <c r="F313" s="233">
        <v>502.11666666666667</v>
      </c>
      <c r="G313" s="233">
        <v>495.23333333333335</v>
      </c>
      <c r="H313" s="233">
        <v>516.73333333333335</v>
      </c>
      <c r="I313" s="233">
        <v>523.61666666666679</v>
      </c>
      <c r="J313" s="233">
        <v>527.48333333333335</v>
      </c>
      <c r="K313" s="232">
        <v>519.75</v>
      </c>
      <c r="L313" s="232">
        <v>509</v>
      </c>
      <c r="M313" s="232">
        <v>4.0628299999999999</v>
      </c>
      <c r="N313" s="1"/>
      <c r="O313" s="1"/>
    </row>
    <row r="314" spans="1:15" ht="12.75" customHeight="1">
      <c r="A314" s="30">
        <v>304</v>
      </c>
      <c r="B314" s="218" t="s">
        <v>153</v>
      </c>
      <c r="C314" s="232">
        <v>8394.6</v>
      </c>
      <c r="D314" s="233">
        <v>8415.6166666666668</v>
      </c>
      <c r="E314" s="233">
        <v>8341.2333333333336</v>
      </c>
      <c r="F314" s="233">
        <v>8287.8666666666668</v>
      </c>
      <c r="G314" s="233">
        <v>8213.4833333333336</v>
      </c>
      <c r="H314" s="233">
        <v>8468.9833333333336</v>
      </c>
      <c r="I314" s="233">
        <v>8543.3666666666686</v>
      </c>
      <c r="J314" s="233">
        <v>8596.7333333333336</v>
      </c>
      <c r="K314" s="232">
        <v>8490</v>
      </c>
      <c r="L314" s="232">
        <v>8362.25</v>
      </c>
      <c r="M314" s="232">
        <v>4.3397600000000001</v>
      </c>
      <c r="N314" s="1"/>
      <c r="O314" s="1"/>
    </row>
    <row r="315" spans="1:15" ht="12.75" customHeight="1">
      <c r="A315" s="30">
        <v>305</v>
      </c>
      <c r="B315" s="218" t="s">
        <v>786</v>
      </c>
      <c r="C315" s="232">
        <v>1709.1</v>
      </c>
      <c r="D315" s="233">
        <v>1705.5</v>
      </c>
      <c r="E315" s="233">
        <v>1691</v>
      </c>
      <c r="F315" s="233">
        <v>1672.9</v>
      </c>
      <c r="G315" s="233">
        <v>1658.4</v>
      </c>
      <c r="H315" s="233">
        <v>1723.6</v>
      </c>
      <c r="I315" s="233">
        <v>1738.1</v>
      </c>
      <c r="J315" s="233">
        <v>1756.1999999999998</v>
      </c>
      <c r="K315" s="232">
        <v>1720</v>
      </c>
      <c r="L315" s="232">
        <v>1687.4</v>
      </c>
      <c r="M315" s="232">
        <v>0.45485999999999999</v>
      </c>
      <c r="N315" s="1"/>
      <c r="O315" s="1"/>
    </row>
    <row r="316" spans="1:15" ht="12.75" customHeight="1">
      <c r="A316" s="30">
        <v>306</v>
      </c>
      <c r="B316" s="218" t="s">
        <v>156</v>
      </c>
      <c r="C316" s="232">
        <v>677.5</v>
      </c>
      <c r="D316" s="233">
        <v>678.58333333333337</v>
      </c>
      <c r="E316" s="233">
        <v>672.91666666666674</v>
      </c>
      <c r="F316" s="233">
        <v>668.33333333333337</v>
      </c>
      <c r="G316" s="233">
        <v>662.66666666666674</v>
      </c>
      <c r="H316" s="233">
        <v>683.16666666666674</v>
      </c>
      <c r="I316" s="233">
        <v>688.83333333333348</v>
      </c>
      <c r="J316" s="233">
        <v>693.41666666666674</v>
      </c>
      <c r="K316" s="232">
        <v>684.25</v>
      </c>
      <c r="L316" s="232">
        <v>674</v>
      </c>
      <c r="M316" s="232">
        <v>6.2644700000000002</v>
      </c>
      <c r="N316" s="1"/>
      <c r="O316" s="1"/>
    </row>
    <row r="317" spans="1:15" ht="12.75" customHeight="1">
      <c r="A317" s="30">
        <v>307</v>
      </c>
      <c r="B317" s="218" t="s">
        <v>423</v>
      </c>
      <c r="C317" s="232">
        <v>439.55</v>
      </c>
      <c r="D317" s="233">
        <v>443.95</v>
      </c>
      <c r="E317" s="233">
        <v>430.95</v>
      </c>
      <c r="F317" s="233">
        <v>422.35</v>
      </c>
      <c r="G317" s="233">
        <v>409.35</v>
      </c>
      <c r="H317" s="233">
        <v>452.54999999999995</v>
      </c>
      <c r="I317" s="233">
        <v>465.54999999999995</v>
      </c>
      <c r="J317" s="233">
        <v>474.14999999999992</v>
      </c>
      <c r="K317" s="232">
        <v>456.95</v>
      </c>
      <c r="L317" s="232">
        <v>435.35</v>
      </c>
      <c r="M317" s="232">
        <v>14.065569999999999</v>
      </c>
      <c r="N317" s="1"/>
      <c r="O317" s="1"/>
    </row>
    <row r="318" spans="1:15" ht="12.75" customHeight="1">
      <c r="A318" s="30">
        <v>308</v>
      </c>
      <c r="B318" s="218" t="s">
        <v>424</v>
      </c>
      <c r="C318" s="232">
        <v>793.15</v>
      </c>
      <c r="D318" s="233">
        <v>800.55000000000007</v>
      </c>
      <c r="E318" s="233">
        <v>778.35000000000014</v>
      </c>
      <c r="F318" s="233">
        <v>763.55000000000007</v>
      </c>
      <c r="G318" s="233">
        <v>741.35000000000014</v>
      </c>
      <c r="H318" s="233">
        <v>815.35000000000014</v>
      </c>
      <c r="I318" s="233">
        <v>837.55000000000018</v>
      </c>
      <c r="J318" s="233">
        <v>852.35000000000014</v>
      </c>
      <c r="K318" s="232">
        <v>822.75</v>
      </c>
      <c r="L318" s="232">
        <v>785.75</v>
      </c>
      <c r="M318" s="232">
        <v>33.746400000000001</v>
      </c>
      <c r="N318" s="1"/>
      <c r="O318" s="1"/>
    </row>
    <row r="319" spans="1:15" ht="12.75" customHeight="1">
      <c r="A319" s="30">
        <v>309</v>
      </c>
      <c r="B319" s="218" t="s">
        <v>827</v>
      </c>
      <c r="C319" s="232">
        <v>613.6</v>
      </c>
      <c r="D319" s="233">
        <v>617.25</v>
      </c>
      <c r="E319" s="233">
        <v>606.35</v>
      </c>
      <c r="F319" s="233">
        <v>599.1</v>
      </c>
      <c r="G319" s="233">
        <v>588.20000000000005</v>
      </c>
      <c r="H319" s="233">
        <v>624.5</v>
      </c>
      <c r="I319" s="233">
        <v>635.40000000000009</v>
      </c>
      <c r="J319" s="233">
        <v>642.65</v>
      </c>
      <c r="K319" s="232">
        <v>628.15</v>
      </c>
      <c r="L319" s="232">
        <v>610</v>
      </c>
      <c r="M319" s="232">
        <v>0.84419</v>
      </c>
      <c r="N319" s="1"/>
      <c r="O319" s="1"/>
    </row>
    <row r="320" spans="1:15" ht="12.75" customHeight="1">
      <c r="A320" s="30">
        <v>310</v>
      </c>
      <c r="B320" s="218" t="s">
        <v>828</v>
      </c>
      <c r="C320" s="232">
        <v>883.5</v>
      </c>
      <c r="D320" s="233">
        <v>884.88333333333333</v>
      </c>
      <c r="E320" s="233">
        <v>856.76666666666665</v>
      </c>
      <c r="F320" s="233">
        <v>830.0333333333333</v>
      </c>
      <c r="G320" s="233">
        <v>801.91666666666663</v>
      </c>
      <c r="H320" s="233">
        <v>911.61666666666667</v>
      </c>
      <c r="I320" s="233">
        <v>939.73333333333323</v>
      </c>
      <c r="J320" s="233">
        <v>966.4666666666667</v>
      </c>
      <c r="K320" s="232">
        <v>913</v>
      </c>
      <c r="L320" s="232">
        <v>858.15</v>
      </c>
      <c r="M320" s="232">
        <v>7.3031199999999998</v>
      </c>
      <c r="N320" s="1"/>
      <c r="O320" s="1"/>
    </row>
    <row r="321" spans="1:15" ht="12.75" customHeight="1">
      <c r="A321" s="30">
        <v>311</v>
      </c>
      <c r="B321" s="218" t="s">
        <v>155</v>
      </c>
      <c r="C321" s="232">
        <v>1327.5</v>
      </c>
      <c r="D321" s="233">
        <v>1324.8166666666666</v>
      </c>
      <c r="E321" s="233">
        <v>1314.2833333333333</v>
      </c>
      <c r="F321" s="233">
        <v>1301.0666666666666</v>
      </c>
      <c r="G321" s="233">
        <v>1290.5333333333333</v>
      </c>
      <c r="H321" s="233">
        <v>1338.0333333333333</v>
      </c>
      <c r="I321" s="233">
        <v>1348.5666666666666</v>
      </c>
      <c r="J321" s="233">
        <v>1361.7833333333333</v>
      </c>
      <c r="K321" s="232">
        <v>1335.35</v>
      </c>
      <c r="L321" s="232">
        <v>1311.6</v>
      </c>
      <c r="M321" s="232">
        <v>1.20103</v>
      </c>
      <c r="N321" s="1"/>
      <c r="O321" s="1"/>
    </row>
    <row r="322" spans="1:15" ht="12.75" customHeight="1">
      <c r="A322" s="30">
        <v>312</v>
      </c>
      <c r="B322" s="218" t="s">
        <v>856</v>
      </c>
      <c r="C322" s="232">
        <v>58.3</v>
      </c>
      <c r="D322" s="233">
        <v>58.4</v>
      </c>
      <c r="E322" s="233">
        <v>57.9</v>
      </c>
      <c r="F322" s="233">
        <v>57.5</v>
      </c>
      <c r="G322" s="233">
        <v>57</v>
      </c>
      <c r="H322" s="233">
        <v>58.8</v>
      </c>
      <c r="I322" s="233">
        <v>59.3</v>
      </c>
      <c r="J322" s="233">
        <v>59.699999999999996</v>
      </c>
      <c r="K322" s="232">
        <v>58.9</v>
      </c>
      <c r="L322" s="232">
        <v>58</v>
      </c>
      <c r="M322" s="232">
        <v>16.023720000000001</v>
      </c>
      <c r="N322" s="1"/>
      <c r="O322" s="1"/>
    </row>
    <row r="323" spans="1:15" ht="12.75" customHeight="1">
      <c r="A323" s="30">
        <v>313</v>
      </c>
      <c r="B323" s="218" t="s">
        <v>426</v>
      </c>
      <c r="C323" s="232">
        <v>686.35</v>
      </c>
      <c r="D323" s="233">
        <v>689.05000000000007</v>
      </c>
      <c r="E323" s="233">
        <v>682.20000000000016</v>
      </c>
      <c r="F323" s="233">
        <v>678.05000000000007</v>
      </c>
      <c r="G323" s="233">
        <v>671.20000000000016</v>
      </c>
      <c r="H323" s="233">
        <v>693.20000000000016</v>
      </c>
      <c r="I323" s="233">
        <v>700.05000000000007</v>
      </c>
      <c r="J323" s="233">
        <v>704.20000000000016</v>
      </c>
      <c r="K323" s="232">
        <v>695.9</v>
      </c>
      <c r="L323" s="232">
        <v>684.9</v>
      </c>
      <c r="M323" s="232">
        <v>0.47721999999999998</v>
      </c>
      <c r="N323" s="1"/>
      <c r="O323" s="1"/>
    </row>
    <row r="324" spans="1:15" ht="12.75" customHeight="1">
      <c r="A324" s="30">
        <v>314</v>
      </c>
      <c r="B324" s="218" t="s">
        <v>158</v>
      </c>
      <c r="C324" s="232">
        <v>1972.8</v>
      </c>
      <c r="D324" s="233">
        <v>1974.8999999999999</v>
      </c>
      <c r="E324" s="233">
        <v>1947.8999999999996</v>
      </c>
      <c r="F324" s="233">
        <v>1922.9999999999998</v>
      </c>
      <c r="G324" s="233">
        <v>1895.9999999999995</v>
      </c>
      <c r="H324" s="233">
        <v>1999.7999999999997</v>
      </c>
      <c r="I324" s="233">
        <v>2026.8000000000002</v>
      </c>
      <c r="J324" s="233">
        <v>2051.6999999999998</v>
      </c>
      <c r="K324" s="232">
        <v>2001.9</v>
      </c>
      <c r="L324" s="232">
        <v>1950</v>
      </c>
      <c r="M324" s="232">
        <v>6.5230399999999999</v>
      </c>
      <c r="N324" s="1"/>
      <c r="O324" s="1"/>
    </row>
    <row r="325" spans="1:15" ht="12.75" customHeight="1">
      <c r="A325" s="30">
        <v>315</v>
      </c>
      <c r="B325" s="218" t="s">
        <v>427</v>
      </c>
      <c r="C325" s="232">
        <v>1554.2</v>
      </c>
      <c r="D325" s="233">
        <v>1560.5</v>
      </c>
      <c r="E325" s="233">
        <v>1544.7</v>
      </c>
      <c r="F325" s="233">
        <v>1535.2</v>
      </c>
      <c r="G325" s="233">
        <v>1519.4</v>
      </c>
      <c r="H325" s="233">
        <v>1570</v>
      </c>
      <c r="I325" s="233">
        <v>1585.8000000000002</v>
      </c>
      <c r="J325" s="233">
        <v>1595.3</v>
      </c>
      <c r="K325" s="232">
        <v>1576.3</v>
      </c>
      <c r="L325" s="232">
        <v>1551</v>
      </c>
      <c r="M325" s="232">
        <v>0.90741000000000005</v>
      </c>
      <c r="N325" s="1"/>
      <c r="O325" s="1"/>
    </row>
    <row r="326" spans="1:15" ht="12.75" customHeight="1">
      <c r="A326" s="30">
        <v>316</v>
      </c>
      <c r="B326" s="218" t="s">
        <v>160</v>
      </c>
      <c r="C326" s="232">
        <v>1063.05</v>
      </c>
      <c r="D326" s="233">
        <v>1067.4166666666667</v>
      </c>
      <c r="E326" s="233">
        <v>1055.6333333333334</v>
      </c>
      <c r="F326" s="233">
        <v>1048.2166666666667</v>
      </c>
      <c r="G326" s="233">
        <v>1036.4333333333334</v>
      </c>
      <c r="H326" s="233">
        <v>1074.8333333333335</v>
      </c>
      <c r="I326" s="233">
        <v>1086.6166666666668</v>
      </c>
      <c r="J326" s="233">
        <v>1094.0333333333335</v>
      </c>
      <c r="K326" s="232">
        <v>1079.2</v>
      </c>
      <c r="L326" s="232">
        <v>1060</v>
      </c>
      <c r="M326" s="232">
        <v>3.5718200000000002</v>
      </c>
      <c r="N326" s="1"/>
      <c r="O326" s="1"/>
    </row>
    <row r="327" spans="1:15" ht="12.75" customHeight="1">
      <c r="A327" s="30">
        <v>317</v>
      </c>
      <c r="B327" s="218" t="s">
        <v>266</v>
      </c>
      <c r="C327" s="232">
        <v>561.65</v>
      </c>
      <c r="D327" s="233">
        <v>559.31666666666672</v>
      </c>
      <c r="E327" s="233">
        <v>553.63333333333344</v>
      </c>
      <c r="F327" s="233">
        <v>545.61666666666667</v>
      </c>
      <c r="G327" s="233">
        <v>539.93333333333339</v>
      </c>
      <c r="H327" s="233">
        <v>567.33333333333348</v>
      </c>
      <c r="I327" s="233">
        <v>573.01666666666665</v>
      </c>
      <c r="J327" s="233">
        <v>581.03333333333353</v>
      </c>
      <c r="K327" s="232">
        <v>565</v>
      </c>
      <c r="L327" s="232">
        <v>551.29999999999995</v>
      </c>
      <c r="M327" s="232">
        <v>2.1670400000000001</v>
      </c>
      <c r="N327" s="1"/>
      <c r="O327" s="1"/>
    </row>
    <row r="328" spans="1:15" ht="12.75" customHeight="1">
      <c r="A328" s="30">
        <v>318</v>
      </c>
      <c r="B328" s="218" t="s">
        <v>428</v>
      </c>
      <c r="C328" s="232">
        <v>38.799999999999997</v>
      </c>
      <c r="D328" s="233">
        <v>38.766666666666666</v>
      </c>
      <c r="E328" s="233">
        <v>38.033333333333331</v>
      </c>
      <c r="F328" s="233">
        <v>37.266666666666666</v>
      </c>
      <c r="G328" s="233">
        <v>36.533333333333331</v>
      </c>
      <c r="H328" s="233">
        <v>39.533333333333331</v>
      </c>
      <c r="I328" s="233">
        <v>40.266666666666666</v>
      </c>
      <c r="J328" s="233">
        <v>41.033333333333331</v>
      </c>
      <c r="K328" s="232">
        <v>39.5</v>
      </c>
      <c r="L328" s="232">
        <v>38</v>
      </c>
      <c r="M328" s="232">
        <v>71.666690000000003</v>
      </c>
      <c r="N328" s="1"/>
      <c r="O328" s="1"/>
    </row>
    <row r="329" spans="1:15" ht="12.75" customHeight="1">
      <c r="A329" s="30">
        <v>319</v>
      </c>
      <c r="B329" s="218" t="s">
        <v>429</v>
      </c>
      <c r="C329" s="232">
        <v>83.9</v>
      </c>
      <c r="D329" s="233">
        <v>84.183333333333323</v>
      </c>
      <c r="E329" s="233">
        <v>82.566666666666649</v>
      </c>
      <c r="F329" s="233">
        <v>81.23333333333332</v>
      </c>
      <c r="G329" s="233">
        <v>79.616666666666646</v>
      </c>
      <c r="H329" s="233">
        <v>85.516666666666652</v>
      </c>
      <c r="I329" s="233">
        <v>87.133333333333326</v>
      </c>
      <c r="J329" s="233">
        <v>88.466666666666654</v>
      </c>
      <c r="K329" s="232">
        <v>85.8</v>
      </c>
      <c r="L329" s="232">
        <v>82.85</v>
      </c>
      <c r="M329" s="232">
        <v>47.929400000000001</v>
      </c>
      <c r="N329" s="1"/>
      <c r="O329" s="1"/>
    </row>
    <row r="330" spans="1:15" ht="12.75" customHeight="1">
      <c r="A330" s="30">
        <v>320</v>
      </c>
      <c r="B330" s="218" t="s">
        <v>430</v>
      </c>
      <c r="C330" s="232">
        <v>39.75</v>
      </c>
      <c r="D330" s="233">
        <v>39.883333333333333</v>
      </c>
      <c r="E330" s="233">
        <v>39.266666666666666</v>
      </c>
      <c r="F330" s="233">
        <v>38.783333333333331</v>
      </c>
      <c r="G330" s="233">
        <v>38.166666666666664</v>
      </c>
      <c r="H330" s="233">
        <v>40.366666666666667</v>
      </c>
      <c r="I330" s="233">
        <v>40.983333333333327</v>
      </c>
      <c r="J330" s="233">
        <v>41.466666666666669</v>
      </c>
      <c r="K330" s="232">
        <v>40.5</v>
      </c>
      <c r="L330" s="232">
        <v>39.4</v>
      </c>
      <c r="M330" s="232">
        <v>88.809520000000006</v>
      </c>
      <c r="N330" s="1"/>
      <c r="O330" s="1"/>
    </row>
    <row r="331" spans="1:15" ht="12.75" customHeight="1">
      <c r="A331" s="30">
        <v>321</v>
      </c>
      <c r="B331" s="218" t="s">
        <v>865</v>
      </c>
      <c r="C331" s="232">
        <v>312.2</v>
      </c>
      <c r="D331" s="233">
        <v>311.26666666666671</v>
      </c>
      <c r="E331" s="233">
        <v>307.78333333333342</v>
      </c>
      <c r="F331" s="233">
        <v>303.36666666666673</v>
      </c>
      <c r="G331" s="233">
        <v>299.88333333333344</v>
      </c>
      <c r="H331" s="233">
        <v>315.68333333333339</v>
      </c>
      <c r="I331" s="233">
        <v>319.16666666666663</v>
      </c>
      <c r="J331" s="233">
        <v>323.58333333333337</v>
      </c>
      <c r="K331" s="232">
        <v>314.75</v>
      </c>
      <c r="L331" s="232">
        <v>306.85000000000002</v>
      </c>
      <c r="M331" s="232">
        <v>2.7685399999999998</v>
      </c>
      <c r="N331" s="1"/>
      <c r="O331" s="1"/>
    </row>
    <row r="332" spans="1:15" ht="12.75" customHeight="1">
      <c r="A332" s="30">
        <v>322</v>
      </c>
      <c r="B332" s="218" t="s">
        <v>431</v>
      </c>
      <c r="C332" s="232">
        <v>86.1</v>
      </c>
      <c r="D332" s="233">
        <v>86.616666666666674</v>
      </c>
      <c r="E332" s="233">
        <v>85.033333333333346</v>
      </c>
      <c r="F332" s="233">
        <v>83.966666666666669</v>
      </c>
      <c r="G332" s="233">
        <v>82.38333333333334</v>
      </c>
      <c r="H332" s="233">
        <v>87.683333333333351</v>
      </c>
      <c r="I332" s="233">
        <v>89.266666666666666</v>
      </c>
      <c r="J332" s="233">
        <v>90.333333333333357</v>
      </c>
      <c r="K332" s="232">
        <v>88.2</v>
      </c>
      <c r="L332" s="232">
        <v>85.55</v>
      </c>
      <c r="M332" s="232">
        <v>25.726310000000002</v>
      </c>
      <c r="N332" s="1"/>
      <c r="O332" s="1"/>
    </row>
    <row r="333" spans="1:15" ht="12.75" customHeight="1">
      <c r="A333" s="30">
        <v>323</v>
      </c>
      <c r="B333" s="218" t="s">
        <v>432</v>
      </c>
      <c r="C333" s="232">
        <v>233</v>
      </c>
      <c r="D333" s="233">
        <v>234.06666666666669</v>
      </c>
      <c r="E333" s="233">
        <v>230.68333333333339</v>
      </c>
      <c r="F333" s="233">
        <v>228.3666666666667</v>
      </c>
      <c r="G333" s="233">
        <v>224.98333333333341</v>
      </c>
      <c r="H333" s="233">
        <v>236.38333333333338</v>
      </c>
      <c r="I333" s="233">
        <v>239.76666666666665</v>
      </c>
      <c r="J333" s="233">
        <v>242.08333333333337</v>
      </c>
      <c r="K333" s="232">
        <v>237.45</v>
      </c>
      <c r="L333" s="232">
        <v>231.75</v>
      </c>
      <c r="M333" s="232">
        <v>2.4556100000000001</v>
      </c>
      <c r="N333" s="1"/>
      <c r="O333" s="1"/>
    </row>
    <row r="334" spans="1:15" ht="12.75" customHeight="1">
      <c r="A334" s="30">
        <v>324</v>
      </c>
      <c r="B334" s="218" t="s">
        <v>168</v>
      </c>
      <c r="C334" s="232">
        <v>166.45</v>
      </c>
      <c r="D334" s="233">
        <v>166.75</v>
      </c>
      <c r="E334" s="233">
        <v>165.7</v>
      </c>
      <c r="F334" s="233">
        <v>164.95</v>
      </c>
      <c r="G334" s="233">
        <v>163.89999999999998</v>
      </c>
      <c r="H334" s="233">
        <v>167.5</v>
      </c>
      <c r="I334" s="233">
        <v>168.55</v>
      </c>
      <c r="J334" s="233">
        <v>169.3</v>
      </c>
      <c r="K334" s="232">
        <v>167.8</v>
      </c>
      <c r="L334" s="232">
        <v>166</v>
      </c>
      <c r="M334" s="232">
        <v>86.262910000000005</v>
      </c>
      <c r="N334" s="1"/>
      <c r="O334" s="1"/>
    </row>
    <row r="335" spans="1:15" ht="12.75" customHeight="1">
      <c r="A335" s="30">
        <v>325</v>
      </c>
      <c r="B335" s="218" t="s">
        <v>433</v>
      </c>
      <c r="C335" s="232">
        <v>760.45</v>
      </c>
      <c r="D335" s="233">
        <v>761.85</v>
      </c>
      <c r="E335" s="233">
        <v>754.6</v>
      </c>
      <c r="F335" s="233">
        <v>748.75</v>
      </c>
      <c r="G335" s="233">
        <v>741.5</v>
      </c>
      <c r="H335" s="233">
        <v>767.7</v>
      </c>
      <c r="I335" s="233">
        <v>774.95</v>
      </c>
      <c r="J335" s="233">
        <v>780.80000000000007</v>
      </c>
      <c r="K335" s="232">
        <v>769.1</v>
      </c>
      <c r="L335" s="232">
        <v>756</v>
      </c>
      <c r="M335" s="232">
        <v>0.56098000000000003</v>
      </c>
      <c r="N335" s="1"/>
      <c r="O335" s="1"/>
    </row>
    <row r="336" spans="1:15" ht="12.75" customHeight="1">
      <c r="A336" s="30">
        <v>326</v>
      </c>
      <c r="B336" s="218" t="s">
        <v>162</v>
      </c>
      <c r="C336" s="232">
        <v>80.400000000000006</v>
      </c>
      <c r="D336" s="233">
        <v>80.933333333333337</v>
      </c>
      <c r="E336" s="233">
        <v>79.366666666666674</v>
      </c>
      <c r="F336" s="233">
        <v>78.333333333333343</v>
      </c>
      <c r="G336" s="233">
        <v>76.76666666666668</v>
      </c>
      <c r="H336" s="233">
        <v>81.966666666666669</v>
      </c>
      <c r="I336" s="233">
        <v>83.533333333333331</v>
      </c>
      <c r="J336" s="233">
        <v>84.566666666666663</v>
      </c>
      <c r="K336" s="232">
        <v>82.5</v>
      </c>
      <c r="L336" s="232">
        <v>79.900000000000006</v>
      </c>
      <c r="M336" s="232">
        <v>247.00907000000001</v>
      </c>
      <c r="N336" s="1"/>
      <c r="O336" s="1"/>
    </row>
    <row r="337" spans="1:15" ht="12.75" customHeight="1">
      <c r="A337" s="30">
        <v>327</v>
      </c>
      <c r="B337" s="218" t="s">
        <v>164</v>
      </c>
      <c r="C337" s="232">
        <v>4069.25</v>
      </c>
      <c r="D337" s="233">
        <v>4088.3833333333332</v>
      </c>
      <c r="E337" s="233">
        <v>4045.8666666666668</v>
      </c>
      <c r="F337" s="233">
        <v>4022.4833333333336</v>
      </c>
      <c r="G337" s="233">
        <v>3979.9666666666672</v>
      </c>
      <c r="H337" s="233">
        <v>4111.7666666666664</v>
      </c>
      <c r="I337" s="233">
        <v>4154.2833333333328</v>
      </c>
      <c r="J337" s="233">
        <v>4177.6666666666661</v>
      </c>
      <c r="K337" s="232">
        <v>4130.8999999999996</v>
      </c>
      <c r="L337" s="232">
        <v>4065</v>
      </c>
      <c r="M337" s="232">
        <v>0.83592</v>
      </c>
      <c r="N337" s="1"/>
      <c r="O337" s="1"/>
    </row>
    <row r="338" spans="1:15" ht="12.75" customHeight="1">
      <c r="A338" s="30">
        <v>328</v>
      </c>
      <c r="B338" s="218" t="s">
        <v>787</v>
      </c>
      <c r="C338" s="232">
        <v>580.70000000000005</v>
      </c>
      <c r="D338" s="233">
        <v>578.94999999999993</v>
      </c>
      <c r="E338" s="233">
        <v>573.89999999999986</v>
      </c>
      <c r="F338" s="233">
        <v>567.09999999999991</v>
      </c>
      <c r="G338" s="233">
        <v>562.04999999999984</v>
      </c>
      <c r="H338" s="233">
        <v>585.74999999999989</v>
      </c>
      <c r="I338" s="233">
        <v>590.79999999999984</v>
      </c>
      <c r="J338" s="233">
        <v>597.59999999999991</v>
      </c>
      <c r="K338" s="232">
        <v>584</v>
      </c>
      <c r="L338" s="232">
        <v>572.15</v>
      </c>
      <c r="M338" s="232">
        <v>1.3126599999999999</v>
      </c>
      <c r="N338" s="1"/>
      <c r="O338" s="1"/>
    </row>
    <row r="339" spans="1:15" ht="12.75" customHeight="1">
      <c r="A339" s="30">
        <v>329</v>
      </c>
      <c r="B339" s="218" t="s">
        <v>165</v>
      </c>
      <c r="C339" s="232">
        <v>19606</v>
      </c>
      <c r="D339" s="233">
        <v>19685.95</v>
      </c>
      <c r="E339" s="233">
        <v>19481.900000000001</v>
      </c>
      <c r="F339" s="233">
        <v>19357.8</v>
      </c>
      <c r="G339" s="233">
        <v>19153.75</v>
      </c>
      <c r="H339" s="233">
        <v>19810.050000000003</v>
      </c>
      <c r="I339" s="233">
        <v>20014.099999999999</v>
      </c>
      <c r="J339" s="233">
        <v>20138.200000000004</v>
      </c>
      <c r="K339" s="232">
        <v>19890</v>
      </c>
      <c r="L339" s="232">
        <v>19561.849999999999</v>
      </c>
      <c r="M339" s="232">
        <v>0.42643999999999999</v>
      </c>
      <c r="N339" s="1"/>
      <c r="O339" s="1"/>
    </row>
    <row r="340" spans="1:15" ht="12.75" customHeight="1">
      <c r="A340" s="30">
        <v>330</v>
      </c>
      <c r="B340" s="218" t="s">
        <v>434</v>
      </c>
      <c r="C340" s="232">
        <v>66.099999999999994</v>
      </c>
      <c r="D340" s="233">
        <v>66.316666666666663</v>
      </c>
      <c r="E340" s="233">
        <v>65.48333333333332</v>
      </c>
      <c r="F340" s="233">
        <v>64.86666666666666</v>
      </c>
      <c r="G340" s="233">
        <v>64.033333333333317</v>
      </c>
      <c r="H340" s="233">
        <v>66.933333333333323</v>
      </c>
      <c r="I340" s="233">
        <v>67.766666666666666</v>
      </c>
      <c r="J340" s="233">
        <v>68.383333333333326</v>
      </c>
      <c r="K340" s="232">
        <v>67.150000000000006</v>
      </c>
      <c r="L340" s="232">
        <v>65.7</v>
      </c>
      <c r="M340" s="232">
        <v>8.3399699999999992</v>
      </c>
      <c r="N340" s="1"/>
      <c r="O340" s="1"/>
    </row>
    <row r="341" spans="1:15" ht="12.75" customHeight="1">
      <c r="A341" s="30">
        <v>331</v>
      </c>
      <c r="B341" s="218" t="s">
        <v>161</v>
      </c>
      <c r="C341" s="232">
        <v>249.15</v>
      </c>
      <c r="D341" s="233">
        <v>249.91666666666666</v>
      </c>
      <c r="E341" s="233">
        <v>247.93333333333331</v>
      </c>
      <c r="F341" s="233">
        <v>246.71666666666664</v>
      </c>
      <c r="G341" s="233">
        <v>244.73333333333329</v>
      </c>
      <c r="H341" s="233">
        <v>251.13333333333333</v>
      </c>
      <c r="I341" s="233">
        <v>253.11666666666667</v>
      </c>
      <c r="J341" s="233">
        <v>254.33333333333334</v>
      </c>
      <c r="K341" s="232">
        <v>251.9</v>
      </c>
      <c r="L341" s="232">
        <v>248.7</v>
      </c>
      <c r="M341" s="232">
        <v>5.99552</v>
      </c>
      <c r="N341" s="1"/>
      <c r="O341" s="1"/>
    </row>
    <row r="342" spans="1:15" ht="12.75" customHeight="1">
      <c r="A342" s="30">
        <v>332</v>
      </c>
      <c r="B342" s="218" t="s">
        <v>829</v>
      </c>
      <c r="C342" s="232">
        <v>365.05</v>
      </c>
      <c r="D342" s="233">
        <v>365.95</v>
      </c>
      <c r="E342" s="233">
        <v>361.9</v>
      </c>
      <c r="F342" s="233">
        <v>358.75</v>
      </c>
      <c r="G342" s="233">
        <v>354.7</v>
      </c>
      <c r="H342" s="233">
        <v>369.09999999999997</v>
      </c>
      <c r="I342" s="233">
        <v>373.15000000000003</v>
      </c>
      <c r="J342" s="233">
        <v>376.29999999999995</v>
      </c>
      <c r="K342" s="232">
        <v>370</v>
      </c>
      <c r="L342" s="232">
        <v>362.8</v>
      </c>
      <c r="M342" s="232">
        <v>1.96231</v>
      </c>
      <c r="N342" s="1"/>
      <c r="O342" s="1"/>
    </row>
    <row r="343" spans="1:15" ht="12.75" customHeight="1">
      <c r="A343" s="30">
        <v>333</v>
      </c>
      <c r="B343" s="218" t="s">
        <v>267</v>
      </c>
      <c r="C343" s="232">
        <v>867.95</v>
      </c>
      <c r="D343" s="233">
        <v>866.6</v>
      </c>
      <c r="E343" s="233">
        <v>852.25</v>
      </c>
      <c r="F343" s="233">
        <v>836.55</v>
      </c>
      <c r="G343" s="233">
        <v>822.19999999999993</v>
      </c>
      <c r="H343" s="233">
        <v>882.30000000000007</v>
      </c>
      <c r="I343" s="233">
        <v>896.6500000000002</v>
      </c>
      <c r="J343" s="233">
        <v>912.35000000000014</v>
      </c>
      <c r="K343" s="232">
        <v>880.95</v>
      </c>
      <c r="L343" s="232">
        <v>850.9</v>
      </c>
      <c r="M343" s="232">
        <v>5.1027800000000001</v>
      </c>
      <c r="N343" s="1"/>
      <c r="O343" s="1"/>
    </row>
    <row r="344" spans="1:15" ht="12.75" customHeight="1">
      <c r="A344" s="30">
        <v>334</v>
      </c>
      <c r="B344" s="218" t="s">
        <v>169</v>
      </c>
      <c r="C344" s="232">
        <v>146.75</v>
      </c>
      <c r="D344" s="233">
        <v>146.68333333333334</v>
      </c>
      <c r="E344" s="233">
        <v>144.61666666666667</v>
      </c>
      <c r="F344" s="233">
        <v>142.48333333333335</v>
      </c>
      <c r="G344" s="233">
        <v>140.41666666666669</v>
      </c>
      <c r="H344" s="233">
        <v>148.81666666666666</v>
      </c>
      <c r="I344" s="233">
        <v>150.88333333333333</v>
      </c>
      <c r="J344" s="233">
        <v>153.01666666666665</v>
      </c>
      <c r="K344" s="232">
        <v>148.75</v>
      </c>
      <c r="L344" s="232">
        <v>144.55000000000001</v>
      </c>
      <c r="M344" s="232">
        <v>96.449979999999996</v>
      </c>
      <c r="N344" s="1"/>
      <c r="O344" s="1"/>
    </row>
    <row r="345" spans="1:15" ht="12.75" customHeight="1">
      <c r="A345" s="30">
        <v>335</v>
      </c>
      <c r="B345" s="218" t="s">
        <v>268</v>
      </c>
      <c r="C345" s="232">
        <v>208.2</v>
      </c>
      <c r="D345" s="233">
        <v>208.48333333333335</v>
      </c>
      <c r="E345" s="233">
        <v>207.26666666666671</v>
      </c>
      <c r="F345" s="233">
        <v>206.33333333333337</v>
      </c>
      <c r="G345" s="233">
        <v>205.11666666666673</v>
      </c>
      <c r="H345" s="233">
        <v>209.41666666666669</v>
      </c>
      <c r="I345" s="233">
        <v>210.63333333333333</v>
      </c>
      <c r="J345" s="233">
        <v>211.56666666666666</v>
      </c>
      <c r="K345" s="232">
        <v>209.7</v>
      </c>
      <c r="L345" s="232">
        <v>207.55</v>
      </c>
      <c r="M345" s="232">
        <v>3.484</v>
      </c>
      <c r="N345" s="1"/>
      <c r="O345" s="1"/>
    </row>
    <row r="346" spans="1:15" ht="12.75" customHeight="1">
      <c r="A346" s="30">
        <v>336</v>
      </c>
      <c r="B346" s="218" t="s">
        <v>866</v>
      </c>
      <c r="C346" s="232">
        <v>494.95</v>
      </c>
      <c r="D346" s="233">
        <v>496.81666666666666</v>
      </c>
      <c r="E346" s="233">
        <v>488.63333333333333</v>
      </c>
      <c r="F346" s="233">
        <v>482.31666666666666</v>
      </c>
      <c r="G346" s="233">
        <v>474.13333333333333</v>
      </c>
      <c r="H346" s="233">
        <v>503.13333333333333</v>
      </c>
      <c r="I346" s="233">
        <v>511.31666666666661</v>
      </c>
      <c r="J346" s="233">
        <v>517.63333333333333</v>
      </c>
      <c r="K346" s="232">
        <v>505</v>
      </c>
      <c r="L346" s="232">
        <v>490.5</v>
      </c>
      <c r="M346" s="232">
        <v>0.91798000000000002</v>
      </c>
      <c r="N346" s="1"/>
      <c r="O346" s="1"/>
    </row>
    <row r="347" spans="1:15" ht="12.75" customHeight="1">
      <c r="A347" s="30">
        <v>337</v>
      </c>
      <c r="B347" s="218" t="s">
        <v>811</v>
      </c>
      <c r="C347" s="232">
        <v>531</v>
      </c>
      <c r="D347" s="233">
        <v>533.33333333333337</v>
      </c>
      <c r="E347" s="233">
        <v>525.66666666666674</v>
      </c>
      <c r="F347" s="233">
        <v>520.33333333333337</v>
      </c>
      <c r="G347" s="233">
        <v>512.66666666666674</v>
      </c>
      <c r="H347" s="233">
        <v>538.66666666666674</v>
      </c>
      <c r="I347" s="233">
        <v>546.33333333333348</v>
      </c>
      <c r="J347" s="233">
        <v>551.66666666666674</v>
      </c>
      <c r="K347" s="232">
        <v>541</v>
      </c>
      <c r="L347" s="232">
        <v>528</v>
      </c>
      <c r="M347" s="232">
        <v>17.582149999999999</v>
      </c>
      <c r="N347" s="1"/>
      <c r="O347" s="1"/>
    </row>
    <row r="348" spans="1:15" ht="12.75" customHeight="1">
      <c r="A348" s="30">
        <v>338</v>
      </c>
      <c r="B348" s="218" t="s">
        <v>435</v>
      </c>
      <c r="C348" s="232">
        <v>3023.35</v>
      </c>
      <c r="D348" s="233">
        <v>3022.35</v>
      </c>
      <c r="E348" s="233">
        <v>3005.7</v>
      </c>
      <c r="F348" s="233">
        <v>2988.0499999999997</v>
      </c>
      <c r="G348" s="233">
        <v>2971.3999999999996</v>
      </c>
      <c r="H348" s="233">
        <v>3040</v>
      </c>
      <c r="I348" s="233">
        <v>3056.6500000000005</v>
      </c>
      <c r="J348" s="233">
        <v>3074.3</v>
      </c>
      <c r="K348" s="232">
        <v>3039</v>
      </c>
      <c r="L348" s="232">
        <v>3004.7</v>
      </c>
      <c r="M348" s="232">
        <v>0.35457</v>
      </c>
      <c r="N348" s="1"/>
      <c r="O348" s="1"/>
    </row>
    <row r="349" spans="1:15" ht="12.75" customHeight="1">
      <c r="A349" s="30">
        <v>339</v>
      </c>
      <c r="B349" s="218" t="s">
        <v>436</v>
      </c>
      <c r="C349" s="232">
        <v>263.60000000000002</v>
      </c>
      <c r="D349" s="233">
        <v>263.31666666666666</v>
      </c>
      <c r="E349" s="233">
        <v>259.38333333333333</v>
      </c>
      <c r="F349" s="233">
        <v>255.16666666666669</v>
      </c>
      <c r="G349" s="233">
        <v>251.23333333333335</v>
      </c>
      <c r="H349" s="233">
        <v>267.5333333333333</v>
      </c>
      <c r="I349" s="233">
        <v>271.46666666666658</v>
      </c>
      <c r="J349" s="233">
        <v>275.68333333333328</v>
      </c>
      <c r="K349" s="232">
        <v>267.25</v>
      </c>
      <c r="L349" s="232">
        <v>259.10000000000002</v>
      </c>
      <c r="M349" s="232">
        <v>0.78090000000000004</v>
      </c>
      <c r="N349" s="1"/>
      <c r="O349" s="1"/>
    </row>
    <row r="350" spans="1:15" ht="12.75" customHeight="1">
      <c r="A350" s="30">
        <v>340</v>
      </c>
      <c r="B350" s="218" t="s">
        <v>812</v>
      </c>
      <c r="C350" s="232">
        <v>448.3</v>
      </c>
      <c r="D350" s="233">
        <v>450.95</v>
      </c>
      <c r="E350" s="233">
        <v>439.7</v>
      </c>
      <c r="F350" s="233">
        <v>431.1</v>
      </c>
      <c r="G350" s="233">
        <v>419.85</v>
      </c>
      <c r="H350" s="233">
        <v>459.54999999999995</v>
      </c>
      <c r="I350" s="233">
        <v>470.79999999999995</v>
      </c>
      <c r="J350" s="233">
        <v>479.39999999999992</v>
      </c>
      <c r="K350" s="232">
        <v>462.2</v>
      </c>
      <c r="L350" s="232">
        <v>442.35</v>
      </c>
      <c r="M350" s="232">
        <v>9.3870100000000001</v>
      </c>
      <c r="N350" s="1"/>
      <c r="O350" s="1"/>
    </row>
    <row r="351" spans="1:15" ht="12.75" customHeight="1">
      <c r="A351" s="30">
        <v>341</v>
      </c>
      <c r="B351" s="218" t="s">
        <v>801</v>
      </c>
      <c r="C351" s="232">
        <v>129.65</v>
      </c>
      <c r="D351" s="233">
        <v>130.35</v>
      </c>
      <c r="E351" s="233">
        <v>128.29999999999998</v>
      </c>
      <c r="F351" s="233">
        <v>126.94999999999999</v>
      </c>
      <c r="G351" s="233">
        <v>124.89999999999998</v>
      </c>
      <c r="H351" s="233">
        <v>131.69999999999999</v>
      </c>
      <c r="I351" s="233">
        <v>133.75</v>
      </c>
      <c r="J351" s="233">
        <v>135.1</v>
      </c>
      <c r="K351" s="232">
        <v>132.4</v>
      </c>
      <c r="L351" s="232">
        <v>129</v>
      </c>
      <c r="M351" s="232">
        <v>5.4655399999999998</v>
      </c>
      <c r="N351" s="1"/>
      <c r="O351" s="1"/>
    </row>
    <row r="352" spans="1:15" ht="12.75" customHeight="1">
      <c r="A352" s="30">
        <v>342</v>
      </c>
      <c r="B352" s="218" t="s">
        <v>176</v>
      </c>
      <c r="C352" s="232">
        <v>3419.9</v>
      </c>
      <c r="D352" s="233">
        <v>3428.15</v>
      </c>
      <c r="E352" s="233">
        <v>3397.9500000000003</v>
      </c>
      <c r="F352" s="233">
        <v>3376</v>
      </c>
      <c r="G352" s="233">
        <v>3345.8</v>
      </c>
      <c r="H352" s="233">
        <v>3450.1000000000004</v>
      </c>
      <c r="I352" s="233">
        <v>3480.3</v>
      </c>
      <c r="J352" s="233">
        <v>3502.2500000000005</v>
      </c>
      <c r="K352" s="232">
        <v>3458.35</v>
      </c>
      <c r="L352" s="232">
        <v>3406.2</v>
      </c>
      <c r="M352" s="232">
        <v>1.19554</v>
      </c>
      <c r="N352" s="1"/>
      <c r="O352" s="1"/>
    </row>
    <row r="353" spans="1:15" ht="12.75" customHeight="1">
      <c r="A353" s="30">
        <v>343</v>
      </c>
      <c r="B353" s="218" t="s">
        <v>438</v>
      </c>
      <c r="C353" s="232">
        <v>533.54999999999995</v>
      </c>
      <c r="D353" s="233">
        <v>526.01666666666677</v>
      </c>
      <c r="E353" s="233">
        <v>511.43333333333351</v>
      </c>
      <c r="F353" s="233">
        <v>489.31666666666672</v>
      </c>
      <c r="G353" s="233">
        <v>474.73333333333346</v>
      </c>
      <c r="H353" s="233">
        <v>548.13333333333355</v>
      </c>
      <c r="I353" s="233">
        <v>562.71666666666681</v>
      </c>
      <c r="J353" s="233">
        <v>584.8333333333336</v>
      </c>
      <c r="K353" s="232">
        <v>540.6</v>
      </c>
      <c r="L353" s="232">
        <v>503.9</v>
      </c>
      <c r="M353" s="232">
        <v>27.432860000000002</v>
      </c>
      <c r="N353" s="1"/>
      <c r="O353" s="1"/>
    </row>
    <row r="354" spans="1:15" ht="12.75" customHeight="1">
      <c r="A354" s="30">
        <v>344</v>
      </c>
      <c r="B354" s="218" t="s">
        <v>439</v>
      </c>
      <c r="C354" s="232">
        <v>288.35000000000002</v>
      </c>
      <c r="D354" s="233">
        <v>288.05</v>
      </c>
      <c r="E354" s="233">
        <v>281.3</v>
      </c>
      <c r="F354" s="233">
        <v>274.25</v>
      </c>
      <c r="G354" s="233">
        <v>267.5</v>
      </c>
      <c r="H354" s="233">
        <v>295.10000000000002</v>
      </c>
      <c r="I354" s="233">
        <v>301.85000000000002</v>
      </c>
      <c r="J354" s="233">
        <v>308.90000000000003</v>
      </c>
      <c r="K354" s="232">
        <v>294.8</v>
      </c>
      <c r="L354" s="232">
        <v>281</v>
      </c>
      <c r="M354" s="232">
        <v>14.45185</v>
      </c>
      <c r="N354" s="1"/>
      <c r="O354" s="1"/>
    </row>
    <row r="355" spans="1:15" ht="12.75" customHeight="1">
      <c r="A355" s="30">
        <v>345</v>
      </c>
      <c r="B355" s="218" t="s">
        <v>180</v>
      </c>
      <c r="C355" s="232">
        <v>1720.15</v>
      </c>
      <c r="D355" s="233">
        <v>1716.5666666666666</v>
      </c>
      <c r="E355" s="233">
        <v>1701.1333333333332</v>
      </c>
      <c r="F355" s="233">
        <v>1682.1166666666666</v>
      </c>
      <c r="G355" s="233">
        <v>1666.6833333333332</v>
      </c>
      <c r="H355" s="233">
        <v>1735.5833333333333</v>
      </c>
      <c r="I355" s="233">
        <v>1751.0166666666667</v>
      </c>
      <c r="J355" s="233">
        <v>1770.0333333333333</v>
      </c>
      <c r="K355" s="232">
        <v>1732</v>
      </c>
      <c r="L355" s="232">
        <v>1697.55</v>
      </c>
      <c r="M355" s="232">
        <v>2.2703099999999998</v>
      </c>
      <c r="N355" s="1"/>
      <c r="O355" s="1"/>
    </row>
    <row r="356" spans="1:15" ht="12.75" customHeight="1">
      <c r="A356" s="30">
        <v>346</v>
      </c>
      <c r="B356" s="218" t="s">
        <v>170</v>
      </c>
      <c r="C356" s="232">
        <v>42836.7</v>
      </c>
      <c r="D356" s="233">
        <v>43124.566666666666</v>
      </c>
      <c r="E356" s="233">
        <v>42454.133333333331</v>
      </c>
      <c r="F356" s="233">
        <v>42071.566666666666</v>
      </c>
      <c r="G356" s="233">
        <v>41401.133333333331</v>
      </c>
      <c r="H356" s="233">
        <v>43507.133333333331</v>
      </c>
      <c r="I356" s="233">
        <v>44177.566666666666</v>
      </c>
      <c r="J356" s="233">
        <v>44560.133333333331</v>
      </c>
      <c r="K356" s="232">
        <v>43795</v>
      </c>
      <c r="L356" s="232">
        <v>42742</v>
      </c>
      <c r="M356" s="232">
        <v>0.21609</v>
      </c>
      <c r="N356" s="1"/>
      <c r="O356" s="1"/>
    </row>
    <row r="357" spans="1:15" ht="12.75" customHeight="1">
      <c r="A357" s="30">
        <v>347</v>
      </c>
      <c r="B357" s="218" t="s">
        <v>857</v>
      </c>
      <c r="C357" s="232">
        <v>1193.4000000000001</v>
      </c>
      <c r="D357" s="233">
        <v>1190.4666666666667</v>
      </c>
      <c r="E357" s="233">
        <v>1175.9333333333334</v>
      </c>
      <c r="F357" s="233">
        <v>1158.4666666666667</v>
      </c>
      <c r="G357" s="233">
        <v>1143.9333333333334</v>
      </c>
      <c r="H357" s="233">
        <v>1207.9333333333334</v>
      </c>
      <c r="I357" s="233">
        <v>1222.4666666666667</v>
      </c>
      <c r="J357" s="233">
        <v>1239.9333333333334</v>
      </c>
      <c r="K357" s="232">
        <v>1205</v>
      </c>
      <c r="L357" s="232">
        <v>1173</v>
      </c>
      <c r="M357" s="232">
        <v>1.5275799999999999</v>
      </c>
      <c r="N357" s="1"/>
      <c r="O357" s="1"/>
    </row>
    <row r="358" spans="1:15" ht="12.75" customHeight="1">
      <c r="A358" s="30">
        <v>348</v>
      </c>
      <c r="B358" s="218" t="s">
        <v>440</v>
      </c>
      <c r="C358" s="232">
        <v>3870.9</v>
      </c>
      <c r="D358" s="233">
        <v>3892.9166666666665</v>
      </c>
      <c r="E358" s="233">
        <v>3837.9833333333331</v>
      </c>
      <c r="F358" s="233">
        <v>3805.0666666666666</v>
      </c>
      <c r="G358" s="233">
        <v>3750.1333333333332</v>
      </c>
      <c r="H358" s="233">
        <v>3925.833333333333</v>
      </c>
      <c r="I358" s="233">
        <v>3980.7666666666664</v>
      </c>
      <c r="J358" s="233">
        <v>4013.6833333333329</v>
      </c>
      <c r="K358" s="232">
        <v>3947.85</v>
      </c>
      <c r="L358" s="232">
        <v>3860</v>
      </c>
      <c r="M358" s="232">
        <v>2.6468799999999999</v>
      </c>
      <c r="N358" s="1"/>
      <c r="O358" s="1"/>
    </row>
    <row r="359" spans="1:15" ht="12.75" customHeight="1">
      <c r="A359" s="30">
        <v>349</v>
      </c>
      <c r="B359" s="218" t="s">
        <v>172</v>
      </c>
      <c r="C359" s="232">
        <v>215.45</v>
      </c>
      <c r="D359" s="233">
        <v>216.18333333333331</v>
      </c>
      <c r="E359" s="233">
        <v>213.71666666666661</v>
      </c>
      <c r="F359" s="233">
        <v>211.98333333333329</v>
      </c>
      <c r="G359" s="233">
        <v>209.51666666666659</v>
      </c>
      <c r="H359" s="233">
        <v>217.91666666666663</v>
      </c>
      <c r="I359" s="233">
        <v>220.38333333333333</v>
      </c>
      <c r="J359" s="233">
        <v>222.11666666666665</v>
      </c>
      <c r="K359" s="232">
        <v>218.65</v>
      </c>
      <c r="L359" s="232">
        <v>214.45</v>
      </c>
      <c r="M359" s="232">
        <v>30.707319999999999</v>
      </c>
      <c r="N359" s="1"/>
      <c r="O359" s="1"/>
    </row>
    <row r="360" spans="1:15" ht="12.75" customHeight="1">
      <c r="A360" s="30">
        <v>350</v>
      </c>
      <c r="B360" s="218" t="s">
        <v>174</v>
      </c>
      <c r="C360" s="232">
        <v>4431.7</v>
      </c>
      <c r="D360" s="233">
        <v>4448.3833333333332</v>
      </c>
      <c r="E360" s="233">
        <v>4404.3166666666666</v>
      </c>
      <c r="F360" s="233">
        <v>4376.9333333333334</v>
      </c>
      <c r="G360" s="233">
        <v>4332.8666666666668</v>
      </c>
      <c r="H360" s="233">
        <v>4475.7666666666664</v>
      </c>
      <c r="I360" s="233">
        <v>4519.8333333333321</v>
      </c>
      <c r="J360" s="233">
        <v>4547.2166666666662</v>
      </c>
      <c r="K360" s="232">
        <v>4492.45</v>
      </c>
      <c r="L360" s="232">
        <v>4421</v>
      </c>
      <c r="M360" s="232">
        <v>6.479E-2</v>
      </c>
      <c r="N360" s="1"/>
      <c r="O360" s="1"/>
    </row>
    <row r="361" spans="1:15" ht="12.75" customHeight="1">
      <c r="A361" s="30">
        <v>351</v>
      </c>
      <c r="B361" s="218" t="s">
        <v>442</v>
      </c>
      <c r="C361" s="232">
        <v>1422.5</v>
      </c>
      <c r="D361" s="233">
        <v>1414.45</v>
      </c>
      <c r="E361" s="233">
        <v>1390.2</v>
      </c>
      <c r="F361" s="233">
        <v>1357.9</v>
      </c>
      <c r="G361" s="233">
        <v>1333.65</v>
      </c>
      <c r="H361" s="233">
        <v>1446.75</v>
      </c>
      <c r="I361" s="233">
        <v>1471</v>
      </c>
      <c r="J361" s="233">
        <v>1503.3</v>
      </c>
      <c r="K361" s="232">
        <v>1438.7</v>
      </c>
      <c r="L361" s="232">
        <v>1382.15</v>
      </c>
      <c r="M361" s="232">
        <v>0.95625000000000004</v>
      </c>
      <c r="N361" s="1"/>
      <c r="O361" s="1"/>
    </row>
    <row r="362" spans="1:15" ht="12.75" customHeight="1">
      <c r="A362" s="30">
        <v>352</v>
      </c>
      <c r="B362" s="218" t="s">
        <v>175</v>
      </c>
      <c r="C362" s="232">
        <v>2550.15</v>
      </c>
      <c r="D362" s="233">
        <v>2567.15</v>
      </c>
      <c r="E362" s="233">
        <v>2524.3000000000002</v>
      </c>
      <c r="F362" s="233">
        <v>2498.4500000000003</v>
      </c>
      <c r="G362" s="233">
        <v>2455.6000000000004</v>
      </c>
      <c r="H362" s="233">
        <v>2593</v>
      </c>
      <c r="I362" s="233">
        <v>2635.8499999999995</v>
      </c>
      <c r="J362" s="233">
        <v>2661.7</v>
      </c>
      <c r="K362" s="232">
        <v>2610</v>
      </c>
      <c r="L362" s="232">
        <v>2541.3000000000002</v>
      </c>
      <c r="M362" s="232">
        <v>2.0506600000000001</v>
      </c>
      <c r="N362" s="1"/>
      <c r="O362" s="1"/>
    </row>
    <row r="363" spans="1:15" ht="12.75" customHeight="1">
      <c r="A363" s="30">
        <v>353</v>
      </c>
      <c r="B363" s="218" t="s">
        <v>443</v>
      </c>
      <c r="C363" s="232">
        <v>897.85</v>
      </c>
      <c r="D363" s="233">
        <v>903.25</v>
      </c>
      <c r="E363" s="233">
        <v>887.6</v>
      </c>
      <c r="F363" s="233">
        <v>877.35</v>
      </c>
      <c r="G363" s="233">
        <v>861.7</v>
      </c>
      <c r="H363" s="233">
        <v>913.5</v>
      </c>
      <c r="I363" s="233">
        <v>929.15000000000009</v>
      </c>
      <c r="J363" s="233">
        <v>939.4</v>
      </c>
      <c r="K363" s="232">
        <v>918.9</v>
      </c>
      <c r="L363" s="232">
        <v>893</v>
      </c>
      <c r="M363" s="232">
        <v>0.1938</v>
      </c>
      <c r="N363" s="1"/>
      <c r="O363" s="1"/>
    </row>
    <row r="364" spans="1:15" ht="12.75" customHeight="1">
      <c r="A364" s="30">
        <v>354</v>
      </c>
      <c r="B364" s="218" t="s">
        <v>269</v>
      </c>
      <c r="C364" s="232">
        <v>2569.1</v>
      </c>
      <c r="D364" s="233">
        <v>2575.1333333333337</v>
      </c>
      <c r="E364" s="233">
        <v>2555.2666666666673</v>
      </c>
      <c r="F364" s="233">
        <v>2541.4333333333338</v>
      </c>
      <c r="G364" s="233">
        <v>2521.5666666666675</v>
      </c>
      <c r="H364" s="233">
        <v>2588.9666666666672</v>
      </c>
      <c r="I364" s="233">
        <v>2608.833333333333</v>
      </c>
      <c r="J364" s="233">
        <v>2622.666666666667</v>
      </c>
      <c r="K364" s="232">
        <v>2595</v>
      </c>
      <c r="L364" s="232">
        <v>2561.3000000000002</v>
      </c>
      <c r="M364" s="232">
        <v>1.27701</v>
      </c>
      <c r="N364" s="1"/>
      <c r="O364" s="1"/>
    </row>
    <row r="365" spans="1:15" ht="12.75" customHeight="1">
      <c r="A365" s="30">
        <v>355</v>
      </c>
      <c r="B365" s="218" t="s">
        <v>444</v>
      </c>
      <c r="C365" s="232">
        <v>1593.1</v>
      </c>
      <c r="D365" s="233">
        <v>1599.0333333333335</v>
      </c>
      <c r="E365" s="233">
        <v>1579.0666666666671</v>
      </c>
      <c r="F365" s="233">
        <v>1565.0333333333335</v>
      </c>
      <c r="G365" s="233">
        <v>1545.0666666666671</v>
      </c>
      <c r="H365" s="233">
        <v>1613.0666666666671</v>
      </c>
      <c r="I365" s="233">
        <v>1633.0333333333338</v>
      </c>
      <c r="J365" s="233">
        <v>1647.0666666666671</v>
      </c>
      <c r="K365" s="232">
        <v>1619</v>
      </c>
      <c r="L365" s="232">
        <v>1585</v>
      </c>
      <c r="M365" s="232">
        <v>0.47023999999999999</v>
      </c>
      <c r="N365" s="1"/>
      <c r="O365" s="1"/>
    </row>
    <row r="366" spans="1:15" ht="12.75" customHeight="1">
      <c r="A366" s="30">
        <v>356</v>
      </c>
      <c r="B366" s="218" t="s">
        <v>788</v>
      </c>
      <c r="C366" s="232">
        <v>308.3</v>
      </c>
      <c r="D366" s="233">
        <v>308.15000000000003</v>
      </c>
      <c r="E366" s="233">
        <v>305.40000000000009</v>
      </c>
      <c r="F366" s="233">
        <v>302.50000000000006</v>
      </c>
      <c r="G366" s="233">
        <v>299.75000000000011</v>
      </c>
      <c r="H366" s="233">
        <v>311.05000000000007</v>
      </c>
      <c r="I366" s="233">
        <v>313.79999999999995</v>
      </c>
      <c r="J366" s="233">
        <v>316.70000000000005</v>
      </c>
      <c r="K366" s="232">
        <v>310.89999999999998</v>
      </c>
      <c r="L366" s="232">
        <v>305.25</v>
      </c>
      <c r="M366" s="232">
        <v>43.652320000000003</v>
      </c>
      <c r="N366" s="1"/>
      <c r="O366" s="1"/>
    </row>
    <row r="367" spans="1:15" ht="12.75" customHeight="1">
      <c r="A367" s="30">
        <v>357</v>
      </c>
      <c r="B367" s="218" t="s">
        <v>173</v>
      </c>
      <c r="C367" s="232">
        <v>141.15</v>
      </c>
      <c r="D367" s="233">
        <v>140.86666666666667</v>
      </c>
      <c r="E367" s="233">
        <v>138.53333333333336</v>
      </c>
      <c r="F367" s="233">
        <v>135.91666666666669</v>
      </c>
      <c r="G367" s="233">
        <v>133.58333333333337</v>
      </c>
      <c r="H367" s="233">
        <v>143.48333333333335</v>
      </c>
      <c r="I367" s="233">
        <v>145.81666666666666</v>
      </c>
      <c r="J367" s="233">
        <v>148.43333333333334</v>
      </c>
      <c r="K367" s="232">
        <v>143.19999999999999</v>
      </c>
      <c r="L367" s="232">
        <v>138.25</v>
      </c>
      <c r="M367" s="232">
        <v>52.775469999999999</v>
      </c>
      <c r="N367" s="1"/>
      <c r="O367" s="1"/>
    </row>
    <row r="368" spans="1:15" ht="12.75" customHeight="1">
      <c r="A368" s="30">
        <v>358</v>
      </c>
      <c r="B368" s="218" t="s">
        <v>178</v>
      </c>
      <c r="C368" s="232">
        <v>213.7</v>
      </c>
      <c r="D368" s="233">
        <v>214.56666666666669</v>
      </c>
      <c r="E368" s="233">
        <v>212.38333333333338</v>
      </c>
      <c r="F368" s="233">
        <v>211.06666666666669</v>
      </c>
      <c r="G368" s="233">
        <v>208.88333333333338</v>
      </c>
      <c r="H368" s="233">
        <v>215.88333333333338</v>
      </c>
      <c r="I368" s="233">
        <v>218.06666666666672</v>
      </c>
      <c r="J368" s="233">
        <v>219.38333333333338</v>
      </c>
      <c r="K368" s="232">
        <v>216.75</v>
      </c>
      <c r="L368" s="232">
        <v>213.25</v>
      </c>
      <c r="M368" s="232">
        <v>34.823509999999999</v>
      </c>
      <c r="N368" s="1"/>
      <c r="O368" s="1"/>
    </row>
    <row r="369" spans="1:15" ht="12.75" customHeight="1">
      <c r="A369" s="30">
        <v>359</v>
      </c>
      <c r="B369" s="218" t="s">
        <v>789</v>
      </c>
      <c r="C369" s="232">
        <v>356.15</v>
      </c>
      <c r="D369" s="233">
        <v>357.26666666666665</v>
      </c>
      <c r="E369" s="233">
        <v>353.0333333333333</v>
      </c>
      <c r="F369" s="233">
        <v>349.91666666666663</v>
      </c>
      <c r="G369" s="233">
        <v>345.68333333333328</v>
      </c>
      <c r="H369" s="233">
        <v>360.38333333333333</v>
      </c>
      <c r="I369" s="233">
        <v>364.61666666666667</v>
      </c>
      <c r="J369" s="233">
        <v>367.73333333333335</v>
      </c>
      <c r="K369" s="232">
        <v>361.5</v>
      </c>
      <c r="L369" s="232">
        <v>354.15</v>
      </c>
      <c r="M369" s="232">
        <v>5.3726799999999999</v>
      </c>
      <c r="N369" s="1"/>
      <c r="O369" s="1"/>
    </row>
    <row r="370" spans="1:15" ht="12.75" customHeight="1">
      <c r="A370" s="30">
        <v>360</v>
      </c>
      <c r="B370" s="218" t="s">
        <v>270</v>
      </c>
      <c r="C370" s="232">
        <v>463.55</v>
      </c>
      <c r="D370" s="233">
        <v>461</v>
      </c>
      <c r="E370" s="233">
        <v>455.55</v>
      </c>
      <c r="F370" s="233">
        <v>447.55</v>
      </c>
      <c r="G370" s="233">
        <v>442.1</v>
      </c>
      <c r="H370" s="233">
        <v>469</v>
      </c>
      <c r="I370" s="233">
        <v>474.45000000000005</v>
      </c>
      <c r="J370" s="233">
        <v>482.45</v>
      </c>
      <c r="K370" s="232">
        <v>466.45</v>
      </c>
      <c r="L370" s="232">
        <v>453</v>
      </c>
      <c r="M370" s="232">
        <v>2.7591700000000001</v>
      </c>
      <c r="N370" s="1"/>
      <c r="O370" s="1"/>
    </row>
    <row r="371" spans="1:15" ht="12.75" customHeight="1">
      <c r="A371" s="30">
        <v>361</v>
      </c>
      <c r="B371" s="218" t="s">
        <v>445</v>
      </c>
      <c r="C371" s="232">
        <v>596.25</v>
      </c>
      <c r="D371" s="233">
        <v>594.81666666666672</v>
      </c>
      <c r="E371" s="233">
        <v>585.63333333333344</v>
      </c>
      <c r="F371" s="233">
        <v>575.01666666666677</v>
      </c>
      <c r="G371" s="233">
        <v>565.83333333333348</v>
      </c>
      <c r="H371" s="233">
        <v>605.43333333333339</v>
      </c>
      <c r="I371" s="233">
        <v>614.61666666666656</v>
      </c>
      <c r="J371" s="233">
        <v>625.23333333333335</v>
      </c>
      <c r="K371" s="232">
        <v>604</v>
      </c>
      <c r="L371" s="232">
        <v>584.20000000000005</v>
      </c>
      <c r="M371" s="232">
        <v>1.19485</v>
      </c>
      <c r="N371" s="1"/>
      <c r="O371" s="1"/>
    </row>
    <row r="372" spans="1:15" ht="12.75" customHeight="1">
      <c r="A372" s="30">
        <v>362</v>
      </c>
      <c r="B372" s="218" t="s">
        <v>446</v>
      </c>
      <c r="C372" s="232">
        <v>104.35</v>
      </c>
      <c r="D372" s="233">
        <v>104.35000000000001</v>
      </c>
      <c r="E372" s="233">
        <v>102.95000000000002</v>
      </c>
      <c r="F372" s="233">
        <v>101.55000000000001</v>
      </c>
      <c r="G372" s="233">
        <v>100.15000000000002</v>
      </c>
      <c r="H372" s="233">
        <v>105.75000000000001</v>
      </c>
      <c r="I372" s="233">
        <v>107.15000000000002</v>
      </c>
      <c r="J372" s="233">
        <v>108.55000000000001</v>
      </c>
      <c r="K372" s="232">
        <v>105.75</v>
      </c>
      <c r="L372" s="232">
        <v>102.95</v>
      </c>
      <c r="M372" s="232">
        <v>2.26126</v>
      </c>
      <c r="N372" s="1"/>
      <c r="O372" s="1"/>
    </row>
    <row r="373" spans="1:15" ht="12.75" customHeight="1">
      <c r="A373" s="30">
        <v>363</v>
      </c>
      <c r="B373" s="218" t="s">
        <v>830</v>
      </c>
      <c r="C373" s="232">
        <v>1143.3499999999999</v>
      </c>
      <c r="D373" s="233">
        <v>1144.45</v>
      </c>
      <c r="E373" s="233">
        <v>1118.9000000000001</v>
      </c>
      <c r="F373" s="233">
        <v>1094.45</v>
      </c>
      <c r="G373" s="233">
        <v>1068.9000000000001</v>
      </c>
      <c r="H373" s="233">
        <v>1168.9000000000001</v>
      </c>
      <c r="I373" s="233">
        <v>1194.4499999999998</v>
      </c>
      <c r="J373" s="233">
        <v>1218.9000000000001</v>
      </c>
      <c r="K373" s="232">
        <v>1170</v>
      </c>
      <c r="L373" s="232">
        <v>1120</v>
      </c>
      <c r="M373" s="232">
        <v>0.17693</v>
      </c>
      <c r="N373" s="1"/>
      <c r="O373" s="1"/>
    </row>
    <row r="374" spans="1:15" ht="12.75" customHeight="1">
      <c r="A374" s="30">
        <v>364</v>
      </c>
      <c r="B374" s="218" t="s">
        <v>447</v>
      </c>
      <c r="C374" s="232">
        <v>3953</v>
      </c>
      <c r="D374" s="233">
        <v>4019.7166666666667</v>
      </c>
      <c r="E374" s="233">
        <v>3803.3833333333332</v>
      </c>
      <c r="F374" s="233">
        <v>3653.7666666666664</v>
      </c>
      <c r="G374" s="233">
        <v>3437.4333333333329</v>
      </c>
      <c r="H374" s="233">
        <v>4169.3333333333339</v>
      </c>
      <c r="I374" s="233">
        <v>4385.6666666666661</v>
      </c>
      <c r="J374" s="233">
        <v>4535.2833333333338</v>
      </c>
      <c r="K374" s="232">
        <v>4236.05</v>
      </c>
      <c r="L374" s="232">
        <v>3870.1</v>
      </c>
      <c r="M374" s="232">
        <v>0.59948999999999997</v>
      </c>
      <c r="N374" s="1"/>
      <c r="O374" s="1"/>
    </row>
    <row r="375" spans="1:15" ht="12.75" customHeight="1">
      <c r="A375" s="30">
        <v>365</v>
      </c>
      <c r="B375" s="218" t="s">
        <v>271</v>
      </c>
      <c r="C375" s="232">
        <v>14535.95</v>
      </c>
      <c r="D375" s="233">
        <v>14461.333333333334</v>
      </c>
      <c r="E375" s="233">
        <v>14324.766666666668</v>
      </c>
      <c r="F375" s="233">
        <v>14113.583333333334</v>
      </c>
      <c r="G375" s="233">
        <v>13977.016666666668</v>
      </c>
      <c r="H375" s="233">
        <v>14672.516666666668</v>
      </c>
      <c r="I375" s="233">
        <v>14809.083333333334</v>
      </c>
      <c r="J375" s="233">
        <v>15020.266666666668</v>
      </c>
      <c r="K375" s="232">
        <v>14597.9</v>
      </c>
      <c r="L375" s="232">
        <v>14250.15</v>
      </c>
      <c r="M375" s="232">
        <v>3.4569999999999997E-2</v>
      </c>
      <c r="N375" s="1"/>
      <c r="O375" s="1"/>
    </row>
    <row r="376" spans="1:15" ht="12.75" customHeight="1">
      <c r="A376" s="30">
        <v>366</v>
      </c>
      <c r="B376" s="218" t="s">
        <v>177</v>
      </c>
      <c r="C376" s="232">
        <v>56.45</v>
      </c>
      <c r="D376" s="233">
        <v>56.516666666666673</v>
      </c>
      <c r="E376" s="233">
        <v>55.733333333333348</v>
      </c>
      <c r="F376" s="233">
        <v>55.016666666666673</v>
      </c>
      <c r="G376" s="233">
        <v>54.233333333333348</v>
      </c>
      <c r="H376" s="233">
        <v>57.233333333333348</v>
      </c>
      <c r="I376" s="233">
        <v>58.016666666666666</v>
      </c>
      <c r="J376" s="233">
        <v>58.733333333333348</v>
      </c>
      <c r="K376" s="232">
        <v>57.3</v>
      </c>
      <c r="L376" s="232">
        <v>55.8</v>
      </c>
      <c r="M376" s="232">
        <v>1152.5153800000001</v>
      </c>
      <c r="N376" s="1"/>
      <c r="O376" s="1"/>
    </row>
    <row r="377" spans="1:15" ht="12.75" customHeight="1">
      <c r="A377" s="30">
        <v>367</v>
      </c>
      <c r="B377" s="218" t="s">
        <v>448</v>
      </c>
      <c r="C377" s="232">
        <v>411.85</v>
      </c>
      <c r="D377" s="233">
        <v>413.88333333333338</v>
      </c>
      <c r="E377" s="233">
        <v>407.96666666666675</v>
      </c>
      <c r="F377" s="233">
        <v>404.08333333333337</v>
      </c>
      <c r="G377" s="233">
        <v>398.16666666666674</v>
      </c>
      <c r="H377" s="233">
        <v>417.76666666666677</v>
      </c>
      <c r="I377" s="233">
        <v>423.68333333333339</v>
      </c>
      <c r="J377" s="233">
        <v>427.56666666666678</v>
      </c>
      <c r="K377" s="232">
        <v>419.8</v>
      </c>
      <c r="L377" s="232">
        <v>410</v>
      </c>
      <c r="M377" s="232">
        <v>0.82503000000000004</v>
      </c>
      <c r="N377" s="1"/>
      <c r="O377" s="1"/>
    </row>
    <row r="378" spans="1:15" ht="12.75" customHeight="1">
      <c r="A378" s="30">
        <v>368</v>
      </c>
      <c r="B378" s="218" t="s">
        <v>182</v>
      </c>
      <c r="C378" s="232">
        <v>179.4</v>
      </c>
      <c r="D378" s="233">
        <v>180.85</v>
      </c>
      <c r="E378" s="233">
        <v>176.29999999999998</v>
      </c>
      <c r="F378" s="233">
        <v>173.2</v>
      </c>
      <c r="G378" s="233">
        <v>168.64999999999998</v>
      </c>
      <c r="H378" s="233">
        <v>183.95</v>
      </c>
      <c r="I378" s="233">
        <v>188.5</v>
      </c>
      <c r="J378" s="233">
        <v>191.6</v>
      </c>
      <c r="K378" s="232">
        <v>185.4</v>
      </c>
      <c r="L378" s="232">
        <v>177.75</v>
      </c>
      <c r="M378" s="232">
        <v>252.83686</v>
      </c>
      <c r="N378" s="1"/>
      <c r="O378" s="1"/>
    </row>
    <row r="379" spans="1:15" ht="12.75" customHeight="1">
      <c r="A379" s="30">
        <v>369</v>
      </c>
      <c r="B379" s="218" t="s">
        <v>183</v>
      </c>
      <c r="C379" s="232">
        <v>116.5</v>
      </c>
      <c r="D379" s="233">
        <v>116.2</v>
      </c>
      <c r="E379" s="233">
        <v>113.9</v>
      </c>
      <c r="F379" s="233">
        <v>111.3</v>
      </c>
      <c r="G379" s="233">
        <v>109</v>
      </c>
      <c r="H379" s="233">
        <v>118.80000000000001</v>
      </c>
      <c r="I379" s="233">
        <v>121.1</v>
      </c>
      <c r="J379" s="233">
        <v>123.70000000000002</v>
      </c>
      <c r="K379" s="232">
        <v>118.5</v>
      </c>
      <c r="L379" s="232">
        <v>113.6</v>
      </c>
      <c r="M379" s="232">
        <v>163.50601</v>
      </c>
      <c r="N379" s="1"/>
      <c r="O379" s="1"/>
    </row>
    <row r="380" spans="1:15" ht="12.75" customHeight="1">
      <c r="A380" s="30">
        <v>370</v>
      </c>
      <c r="B380" s="218" t="s">
        <v>790</v>
      </c>
      <c r="C380" s="232">
        <v>839.6</v>
      </c>
      <c r="D380" s="233">
        <v>843.08333333333337</v>
      </c>
      <c r="E380" s="233">
        <v>826.51666666666677</v>
      </c>
      <c r="F380" s="233">
        <v>813.43333333333339</v>
      </c>
      <c r="G380" s="233">
        <v>796.86666666666679</v>
      </c>
      <c r="H380" s="233">
        <v>856.16666666666674</v>
      </c>
      <c r="I380" s="233">
        <v>872.73333333333335</v>
      </c>
      <c r="J380" s="233">
        <v>885.81666666666672</v>
      </c>
      <c r="K380" s="232">
        <v>859.65</v>
      </c>
      <c r="L380" s="232">
        <v>830</v>
      </c>
      <c r="M380" s="232">
        <v>5.3056099999999997</v>
      </c>
      <c r="N380" s="1"/>
      <c r="O380" s="1"/>
    </row>
    <row r="381" spans="1:15" ht="12.75" customHeight="1">
      <c r="A381" s="30">
        <v>371</v>
      </c>
      <c r="B381" s="218" t="s">
        <v>449</v>
      </c>
      <c r="C381" s="232">
        <v>339.25</v>
      </c>
      <c r="D381" s="233">
        <v>341.18333333333334</v>
      </c>
      <c r="E381" s="233">
        <v>334.76666666666665</v>
      </c>
      <c r="F381" s="233">
        <v>330.2833333333333</v>
      </c>
      <c r="G381" s="233">
        <v>323.86666666666662</v>
      </c>
      <c r="H381" s="233">
        <v>345.66666666666669</v>
      </c>
      <c r="I381" s="233">
        <v>352.08333333333331</v>
      </c>
      <c r="J381" s="233">
        <v>356.56666666666672</v>
      </c>
      <c r="K381" s="232">
        <v>347.6</v>
      </c>
      <c r="L381" s="232">
        <v>336.7</v>
      </c>
      <c r="M381" s="232">
        <v>5.0254700000000003</v>
      </c>
      <c r="N381" s="1"/>
      <c r="O381" s="1"/>
    </row>
    <row r="382" spans="1:15" ht="12.75" customHeight="1">
      <c r="A382" s="30">
        <v>372</v>
      </c>
      <c r="B382" s="218" t="s">
        <v>450</v>
      </c>
      <c r="C382" s="232">
        <v>1012.4</v>
      </c>
      <c r="D382" s="233">
        <v>1010.5166666666668</v>
      </c>
      <c r="E382" s="233">
        <v>996.03333333333353</v>
      </c>
      <c r="F382" s="233">
        <v>979.66666666666674</v>
      </c>
      <c r="G382" s="233">
        <v>965.18333333333351</v>
      </c>
      <c r="H382" s="233">
        <v>1026.8833333333337</v>
      </c>
      <c r="I382" s="233">
        <v>1041.3666666666668</v>
      </c>
      <c r="J382" s="233">
        <v>1057.7333333333336</v>
      </c>
      <c r="K382" s="232">
        <v>1025</v>
      </c>
      <c r="L382" s="232">
        <v>994.15</v>
      </c>
      <c r="M382" s="232">
        <v>4.83005</v>
      </c>
      <c r="N382" s="1"/>
      <c r="O382" s="1"/>
    </row>
    <row r="383" spans="1:15" ht="12.75" customHeight="1">
      <c r="A383" s="30">
        <v>373</v>
      </c>
      <c r="B383" s="218" t="s">
        <v>451</v>
      </c>
      <c r="C383" s="232">
        <v>68.25</v>
      </c>
      <c r="D383" s="233">
        <v>68.566666666666677</v>
      </c>
      <c r="E383" s="233">
        <v>67.333333333333357</v>
      </c>
      <c r="F383" s="233">
        <v>66.416666666666686</v>
      </c>
      <c r="G383" s="233">
        <v>65.183333333333366</v>
      </c>
      <c r="H383" s="233">
        <v>69.483333333333348</v>
      </c>
      <c r="I383" s="233">
        <v>70.716666666666669</v>
      </c>
      <c r="J383" s="233">
        <v>71.63333333333334</v>
      </c>
      <c r="K383" s="232">
        <v>69.8</v>
      </c>
      <c r="L383" s="232">
        <v>67.650000000000006</v>
      </c>
      <c r="M383" s="232">
        <v>66.225960000000001</v>
      </c>
      <c r="N383" s="1"/>
      <c r="O383" s="1"/>
    </row>
    <row r="384" spans="1:15" ht="12.75" customHeight="1">
      <c r="A384" s="30">
        <v>374</v>
      </c>
      <c r="B384" s="218" t="s">
        <v>452</v>
      </c>
      <c r="C384" s="232">
        <v>170.7</v>
      </c>
      <c r="D384" s="233">
        <v>171.54999999999998</v>
      </c>
      <c r="E384" s="233">
        <v>168.84999999999997</v>
      </c>
      <c r="F384" s="233">
        <v>166.99999999999997</v>
      </c>
      <c r="G384" s="233">
        <v>164.29999999999995</v>
      </c>
      <c r="H384" s="233">
        <v>173.39999999999998</v>
      </c>
      <c r="I384" s="233">
        <v>176.09999999999997</v>
      </c>
      <c r="J384" s="233">
        <v>177.95</v>
      </c>
      <c r="K384" s="232">
        <v>174.25</v>
      </c>
      <c r="L384" s="232">
        <v>169.7</v>
      </c>
      <c r="M384" s="232">
        <v>11.46613</v>
      </c>
      <c r="N384" s="1"/>
      <c r="O384" s="1"/>
    </row>
    <row r="385" spans="1:15" ht="12.75" customHeight="1">
      <c r="A385" s="30">
        <v>375</v>
      </c>
      <c r="B385" s="218" t="s">
        <v>453</v>
      </c>
      <c r="C385" s="232">
        <v>731.7</v>
      </c>
      <c r="D385" s="233">
        <v>728.25</v>
      </c>
      <c r="E385" s="233">
        <v>714.5</v>
      </c>
      <c r="F385" s="233">
        <v>697.3</v>
      </c>
      <c r="G385" s="233">
        <v>683.55</v>
      </c>
      <c r="H385" s="233">
        <v>745.45</v>
      </c>
      <c r="I385" s="233">
        <v>759.2</v>
      </c>
      <c r="J385" s="233">
        <v>776.40000000000009</v>
      </c>
      <c r="K385" s="232">
        <v>742</v>
      </c>
      <c r="L385" s="232">
        <v>711.05</v>
      </c>
      <c r="M385" s="232">
        <v>2.5402100000000001</v>
      </c>
      <c r="N385" s="1"/>
      <c r="O385" s="1"/>
    </row>
    <row r="386" spans="1:15" ht="12.75" customHeight="1">
      <c r="A386" s="30">
        <v>376</v>
      </c>
      <c r="B386" s="218" t="s">
        <v>454</v>
      </c>
      <c r="C386" s="232">
        <v>242.35</v>
      </c>
      <c r="D386" s="233">
        <v>241.20000000000002</v>
      </c>
      <c r="E386" s="233">
        <v>234.40000000000003</v>
      </c>
      <c r="F386" s="233">
        <v>226.45000000000002</v>
      </c>
      <c r="G386" s="233">
        <v>219.65000000000003</v>
      </c>
      <c r="H386" s="233">
        <v>249.15000000000003</v>
      </c>
      <c r="I386" s="233">
        <v>255.95000000000005</v>
      </c>
      <c r="J386" s="233">
        <v>263.90000000000003</v>
      </c>
      <c r="K386" s="232">
        <v>248</v>
      </c>
      <c r="L386" s="232">
        <v>233.25</v>
      </c>
      <c r="M386" s="232">
        <v>11.64669</v>
      </c>
      <c r="N386" s="1"/>
      <c r="O386" s="1"/>
    </row>
    <row r="387" spans="1:15" ht="12.75" customHeight="1">
      <c r="A387" s="30">
        <v>377</v>
      </c>
      <c r="B387" s="218" t="s">
        <v>455</v>
      </c>
      <c r="C387" s="232">
        <v>134.55000000000001</v>
      </c>
      <c r="D387" s="233">
        <v>136.15</v>
      </c>
      <c r="E387" s="233">
        <v>130.80000000000001</v>
      </c>
      <c r="F387" s="233">
        <v>127.05000000000001</v>
      </c>
      <c r="G387" s="233">
        <v>121.70000000000002</v>
      </c>
      <c r="H387" s="233">
        <v>139.9</v>
      </c>
      <c r="I387" s="233">
        <v>145.24999999999997</v>
      </c>
      <c r="J387" s="233">
        <v>149</v>
      </c>
      <c r="K387" s="232">
        <v>141.5</v>
      </c>
      <c r="L387" s="232">
        <v>132.4</v>
      </c>
      <c r="M387" s="232">
        <v>259.46188999999998</v>
      </c>
      <c r="N387" s="1"/>
      <c r="O387" s="1"/>
    </row>
    <row r="388" spans="1:15" ht="12.75" customHeight="1">
      <c r="A388" s="30">
        <v>378</v>
      </c>
      <c r="B388" s="218" t="s">
        <v>456</v>
      </c>
      <c r="C388" s="232">
        <v>1956.05</v>
      </c>
      <c r="D388" s="233">
        <v>1966.5833333333333</v>
      </c>
      <c r="E388" s="233">
        <v>1934.1666666666665</v>
      </c>
      <c r="F388" s="233">
        <v>1912.2833333333333</v>
      </c>
      <c r="G388" s="233">
        <v>1879.8666666666666</v>
      </c>
      <c r="H388" s="233">
        <v>1988.4666666666665</v>
      </c>
      <c r="I388" s="233">
        <v>2020.883333333333</v>
      </c>
      <c r="J388" s="233">
        <v>2042.7666666666664</v>
      </c>
      <c r="K388" s="232">
        <v>1999</v>
      </c>
      <c r="L388" s="232">
        <v>1944.7</v>
      </c>
      <c r="M388" s="232">
        <v>0.10607999999999999</v>
      </c>
      <c r="N388" s="1"/>
      <c r="O388" s="1"/>
    </row>
    <row r="389" spans="1:15" ht="12.75" customHeight="1">
      <c r="A389" s="30">
        <v>379</v>
      </c>
      <c r="B389" s="218" t="s">
        <v>831</v>
      </c>
      <c r="C389" s="232">
        <v>42.3</v>
      </c>
      <c r="D389" s="233">
        <v>42.449999999999996</v>
      </c>
      <c r="E389" s="233">
        <v>41.899999999999991</v>
      </c>
      <c r="F389" s="233">
        <v>41.499999999999993</v>
      </c>
      <c r="G389" s="233">
        <v>40.949999999999989</v>
      </c>
      <c r="H389" s="233">
        <v>42.849999999999994</v>
      </c>
      <c r="I389" s="233">
        <v>43.399999999999991</v>
      </c>
      <c r="J389" s="233">
        <v>43.8</v>
      </c>
      <c r="K389" s="232">
        <v>43</v>
      </c>
      <c r="L389" s="232">
        <v>42.05</v>
      </c>
      <c r="M389" s="232">
        <v>8.2461800000000007</v>
      </c>
      <c r="N389" s="1"/>
      <c r="O389" s="1"/>
    </row>
    <row r="390" spans="1:15" ht="12.75" customHeight="1">
      <c r="A390" s="30">
        <v>380</v>
      </c>
      <c r="B390" s="218" t="s">
        <v>867</v>
      </c>
      <c r="C390" s="232">
        <v>1470.7</v>
      </c>
      <c r="D390" s="233">
        <v>1469.2</v>
      </c>
      <c r="E390" s="233">
        <v>1434.5</v>
      </c>
      <c r="F390" s="233">
        <v>1398.3</v>
      </c>
      <c r="G390" s="233">
        <v>1363.6</v>
      </c>
      <c r="H390" s="233">
        <v>1505.4</v>
      </c>
      <c r="I390" s="233">
        <v>1540.1000000000004</v>
      </c>
      <c r="J390" s="233">
        <v>1576.3000000000002</v>
      </c>
      <c r="K390" s="232">
        <v>1503.9</v>
      </c>
      <c r="L390" s="232">
        <v>1433</v>
      </c>
      <c r="M390" s="232">
        <v>8.0703800000000001</v>
      </c>
      <c r="N390" s="1"/>
      <c r="O390" s="1"/>
    </row>
    <row r="391" spans="1:15" ht="12.75" customHeight="1">
      <c r="A391" s="30">
        <v>381</v>
      </c>
      <c r="B391" s="218" t="s">
        <v>457</v>
      </c>
      <c r="C391" s="232">
        <v>180.8</v>
      </c>
      <c r="D391" s="233">
        <v>181.56666666666669</v>
      </c>
      <c r="E391" s="233">
        <v>179.23333333333338</v>
      </c>
      <c r="F391" s="233">
        <v>177.66666666666669</v>
      </c>
      <c r="G391" s="233">
        <v>175.33333333333337</v>
      </c>
      <c r="H391" s="233">
        <v>183.13333333333338</v>
      </c>
      <c r="I391" s="233">
        <v>185.4666666666667</v>
      </c>
      <c r="J391" s="233">
        <v>187.03333333333339</v>
      </c>
      <c r="K391" s="232">
        <v>183.9</v>
      </c>
      <c r="L391" s="232">
        <v>180</v>
      </c>
      <c r="M391" s="232">
        <v>13.968310000000001</v>
      </c>
      <c r="N391" s="1"/>
      <c r="O391" s="1"/>
    </row>
    <row r="392" spans="1:15" ht="12.75" customHeight="1">
      <c r="A392" s="30">
        <v>382</v>
      </c>
      <c r="B392" s="218" t="s">
        <v>458</v>
      </c>
      <c r="C392" s="232">
        <v>910.05</v>
      </c>
      <c r="D392" s="233">
        <v>913.05000000000007</v>
      </c>
      <c r="E392" s="233">
        <v>902.00000000000011</v>
      </c>
      <c r="F392" s="233">
        <v>893.95</v>
      </c>
      <c r="G392" s="233">
        <v>882.90000000000009</v>
      </c>
      <c r="H392" s="233">
        <v>921.10000000000014</v>
      </c>
      <c r="I392" s="233">
        <v>932.15000000000009</v>
      </c>
      <c r="J392" s="233">
        <v>940.20000000000016</v>
      </c>
      <c r="K392" s="232">
        <v>924.1</v>
      </c>
      <c r="L392" s="232">
        <v>905</v>
      </c>
      <c r="M392" s="232">
        <v>0.59072000000000002</v>
      </c>
      <c r="N392" s="1"/>
      <c r="O392" s="1"/>
    </row>
    <row r="393" spans="1:15" ht="12.75" customHeight="1">
      <c r="A393" s="30">
        <v>383</v>
      </c>
      <c r="B393" s="218" t="s">
        <v>184</v>
      </c>
      <c r="C393" s="232">
        <v>2547.1999999999998</v>
      </c>
      <c r="D393" s="233">
        <v>2555.1</v>
      </c>
      <c r="E393" s="233">
        <v>2533.1999999999998</v>
      </c>
      <c r="F393" s="233">
        <v>2519.1999999999998</v>
      </c>
      <c r="G393" s="233">
        <v>2497.2999999999997</v>
      </c>
      <c r="H393" s="233">
        <v>2569.1</v>
      </c>
      <c r="I393" s="233">
        <v>2591.0000000000005</v>
      </c>
      <c r="J393" s="233">
        <v>2605</v>
      </c>
      <c r="K393" s="232">
        <v>2577</v>
      </c>
      <c r="L393" s="232">
        <v>2541.1</v>
      </c>
      <c r="M393" s="232">
        <v>33.640920000000001</v>
      </c>
      <c r="N393" s="1"/>
      <c r="O393" s="1"/>
    </row>
    <row r="394" spans="1:15" ht="12.75" customHeight="1">
      <c r="A394" s="30">
        <v>384</v>
      </c>
      <c r="B394" s="218" t="s">
        <v>802</v>
      </c>
      <c r="C394" s="232">
        <v>111.75</v>
      </c>
      <c r="D394" s="233">
        <v>111.7</v>
      </c>
      <c r="E394" s="233">
        <v>111.05000000000001</v>
      </c>
      <c r="F394" s="233">
        <v>110.35000000000001</v>
      </c>
      <c r="G394" s="233">
        <v>109.70000000000002</v>
      </c>
      <c r="H394" s="233">
        <v>112.4</v>
      </c>
      <c r="I394" s="233">
        <v>113.05000000000001</v>
      </c>
      <c r="J394" s="233">
        <v>113.75</v>
      </c>
      <c r="K394" s="232">
        <v>112.35</v>
      </c>
      <c r="L394" s="232">
        <v>111</v>
      </c>
      <c r="M394" s="232">
        <v>2.38761</v>
      </c>
      <c r="N394" s="1"/>
      <c r="O394" s="1"/>
    </row>
    <row r="395" spans="1:15" ht="12.75" customHeight="1">
      <c r="A395" s="30">
        <v>385</v>
      </c>
      <c r="B395" s="218" t="s">
        <v>459</v>
      </c>
      <c r="C395" s="232">
        <v>727.15</v>
      </c>
      <c r="D395" s="233">
        <v>732.18333333333339</v>
      </c>
      <c r="E395" s="233">
        <v>719.96666666666681</v>
      </c>
      <c r="F395" s="233">
        <v>712.78333333333342</v>
      </c>
      <c r="G395" s="233">
        <v>700.56666666666683</v>
      </c>
      <c r="H395" s="233">
        <v>739.36666666666679</v>
      </c>
      <c r="I395" s="233">
        <v>751.58333333333348</v>
      </c>
      <c r="J395" s="233">
        <v>758.76666666666677</v>
      </c>
      <c r="K395" s="232">
        <v>744.4</v>
      </c>
      <c r="L395" s="232">
        <v>725</v>
      </c>
      <c r="M395" s="232">
        <v>0.35421000000000002</v>
      </c>
      <c r="N395" s="1"/>
      <c r="O395" s="1"/>
    </row>
    <row r="396" spans="1:15" ht="12.75" customHeight="1">
      <c r="A396" s="30">
        <v>386</v>
      </c>
      <c r="B396" s="218" t="s">
        <v>460</v>
      </c>
      <c r="C396" s="232">
        <v>1215.5999999999999</v>
      </c>
      <c r="D396" s="233">
        <v>1216.8666666666666</v>
      </c>
      <c r="E396" s="233">
        <v>1203.7333333333331</v>
      </c>
      <c r="F396" s="233">
        <v>1191.8666666666666</v>
      </c>
      <c r="G396" s="233">
        <v>1178.7333333333331</v>
      </c>
      <c r="H396" s="233">
        <v>1228.7333333333331</v>
      </c>
      <c r="I396" s="233">
        <v>1241.8666666666668</v>
      </c>
      <c r="J396" s="233">
        <v>1253.7333333333331</v>
      </c>
      <c r="K396" s="232">
        <v>1230</v>
      </c>
      <c r="L396" s="232">
        <v>1205</v>
      </c>
      <c r="M396" s="232">
        <v>0.45422000000000001</v>
      </c>
      <c r="N396" s="1"/>
      <c r="O396" s="1"/>
    </row>
    <row r="397" spans="1:15" ht="12.75" customHeight="1">
      <c r="A397" s="30">
        <v>387</v>
      </c>
      <c r="B397" s="218" t="s">
        <v>272</v>
      </c>
      <c r="C397" s="232">
        <v>795.5</v>
      </c>
      <c r="D397" s="233">
        <v>795.41666666666663</v>
      </c>
      <c r="E397" s="233">
        <v>791.13333333333321</v>
      </c>
      <c r="F397" s="233">
        <v>786.76666666666654</v>
      </c>
      <c r="G397" s="233">
        <v>782.48333333333312</v>
      </c>
      <c r="H397" s="233">
        <v>799.7833333333333</v>
      </c>
      <c r="I397" s="233">
        <v>804.06666666666683</v>
      </c>
      <c r="J397" s="233">
        <v>808.43333333333339</v>
      </c>
      <c r="K397" s="232">
        <v>799.7</v>
      </c>
      <c r="L397" s="232">
        <v>791.05</v>
      </c>
      <c r="M397" s="232">
        <v>6.5713800000000004</v>
      </c>
      <c r="N397" s="1"/>
      <c r="O397" s="1"/>
    </row>
    <row r="398" spans="1:15" ht="12.75" customHeight="1">
      <c r="A398" s="30">
        <v>388</v>
      </c>
      <c r="B398" s="218" t="s">
        <v>186</v>
      </c>
      <c r="C398" s="232">
        <v>1231.3</v>
      </c>
      <c r="D398" s="233">
        <v>1241.3</v>
      </c>
      <c r="E398" s="233">
        <v>1218.8</v>
      </c>
      <c r="F398" s="233">
        <v>1206.3</v>
      </c>
      <c r="G398" s="233">
        <v>1183.8</v>
      </c>
      <c r="H398" s="233">
        <v>1253.8</v>
      </c>
      <c r="I398" s="233">
        <v>1276.3</v>
      </c>
      <c r="J398" s="233">
        <v>1288.8</v>
      </c>
      <c r="K398" s="232">
        <v>1263.8</v>
      </c>
      <c r="L398" s="232">
        <v>1228.8</v>
      </c>
      <c r="M398" s="232">
        <v>10.52741</v>
      </c>
      <c r="N398" s="1"/>
      <c r="O398" s="1"/>
    </row>
    <row r="399" spans="1:15" ht="12.75" customHeight="1">
      <c r="A399" s="30">
        <v>389</v>
      </c>
      <c r="B399" s="218" t="s">
        <v>461</v>
      </c>
      <c r="C399" s="232">
        <v>392.8</v>
      </c>
      <c r="D399" s="233">
        <v>392.61666666666662</v>
      </c>
      <c r="E399" s="233">
        <v>385.73333333333323</v>
      </c>
      <c r="F399" s="233">
        <v>378.66666666666663</v>
      </c>
      <c r="G399" s="233">
        <v>371.78333333333325</v>
      </c>
      <c r="H399" s="233">
        <v>399.68333333333322</v>
      </c>
      <c r="I399" s="233">
        <v>406.56666666666655</v>
      </c>
      <c r="J399" s="233">
        <v>413.63333333333321</v>
      </c>
      <c r="K399" s="232">
        <v>399.5</v>
      </c>
      <c r="L399" s="232">
        <v>385.55</v>
      </c>
      <c r="M399" s="232">
        <v>1.95601</v>
      </c>
      <c r="N399" s="1"/>
      <c r="O399" s="1"/>
    </row>
    <row r="400" spans="1:15" ht="12.75" customHeight="1">
      <c r="A400" s="30">
        <v>390</v>
      </c>
      <c r="B400" s="218" t="s">
        <v>462</v>
      </c>
      <c r="C400" s="232">
        <v>34.25</v>
      </c>
      <c r="D400" s="233">
        <v>34.450000000000003</v>
      </c>
      <c r="E400" s="233">
        <v>34.000000000000007</v>
      </c>
      <c r="F400" s="233">
        <v>33.750000000000007</v>
      </c>
      <c r="G400" s="233">
        <v>33.300000000000011</v>
      </c>
      <c r="H400" s="233">
        <v>34.700000000000003</v>
      </c>
      <c r="I400" s="233">
        <v>35.149999999999991</v>
      </c>
      <c r="J400" s="233">
        <v>35.4</v>
      </c>
      <c r="K400" s="232">
        <v>34.9</v>
      </c>
      <c r="L400" s="232">
        <v>34.200000000000003</v>
      </c>
      <c r="M400" s="232">
        <v>49.078499999999998</v>
      </c>
      <c r="N400" s="1"/>
      <c r="O400" s="1"/>
    </row>
    <row r="401" spans="1:15" ht="12.75" customHeight="1">
      <c r="A401" s="30">
        <v>391</v>
      </c>
      <c r="B401" s="218" t="s">
        <v>463</v>
      </c>
      <c r="C401" s="232">
        <v>4499.1000000000004</v>
      </c>
      <c r="D401" s="233">
        <v>4521.1333333333341</v>
      </c>
      <c r="E401" s="233">
        <v>4467.2666666666682</v>
      </c>
      <c r="F401" s="233">
        <v>4435.4333333333343</v>
      </c>
      <c r="G401" s="233">
        <v>4381.5666666666684</v>
      </c>
      <c r="H401" s="233">
        <v>4552.9666666666681</v>
      </c>
      <c r="I401" s="233">
        <v>4606.8333333333348</v>
      </c>
      <c r="J401" s="233">
        <v>4638.6666666666679</v>
      </c>
      <c r="K401" s="232">
        <v>4575</v>
      </c>
      <c r="L401" s="232">
        <v>4489.3</v>
      </c>
      <c r="M401" s="232">
        <v>0.24732000000000001</v>
      </c>
      <c r="N401" s="1"/>
      <c r="O401" s="1"/>
    </row>
    <row r="402" spans="1:15" ht="12.75" customHeight="1">
      <c r="A402" s="30">
        <v>392</v>
      </c>
      <c r="B402" s="218" t="s">
        <v>190</v>
      </c>
      <c r="C402" s="232">
        <v>2290.35</v>
      </c>
      <c r="D402" s="233">
        <v>2296.2333333333331</v>
      </c>
      <c r="E402" s="233">
        <v>2278.1166666666663</v>
      </c>
      <c r="F402" s="233">
        <v>2265.8833333333332</v>
      </c>
      <c r="G402" s="233">
        <v>2247.7666666666664</v>
      </c>
      <c r="H402" s="233">
        <v>2308.4666666666662</v>
      </c>
      <c r="I402" s="233">
        <v>2326.583333333333</v>
      </c>
      <c r="J402" s="233">
        <v>2338.8166666666662</v>
      </c>
      <c r="K402" s="232">
        <v>2314.35</v>
      </c>
      <c r="L402" s="232">
        <v>2284</v>
      </c>
      <c r="M402" s="232">
        <v>2.3211900000000001</v>
      </c>
      <c r="N402" s="1"/>
      <c r="O402" s="1"/>
    </row>
    <row r="403" spans="1:15" ht="12.75" customHeight="1">
      <c r="A403" s="30">
        <v>393</v>
      </c>
      <c r="B403" s="218" t="s">
        <v>808</v>
      </c>
      <c r="C403" s="232">
        <v>74.150000000000006</v>
      </c>
      <c r="D403" s="233">
        <v>74.383333333333326</v>
      </c>
      <c r="E403" s="233">
        <v>73.716666666666654</v>
      </c>
      <c r="F403" s="233">
        <v>73.283333333333331</v>
      </c>
      <c r="G403" s="233">
        <v>72.61666666666666</v>
      </c>
      <c r="H403" s="233">
        <v>74.816666666666649</v>
      </c>
      <c r="I403" s="233">
        <v>75.483333333333334</v>
      </c>
      <c r="J403" s="233">
        <v>75.916666666666643</v>
      </c>
      <c r="K403" s="232">
        <v>75.05</v>
      </c>
      <c r="L403" s="232">
        <v>73.95</v>
      </c>
      <c r="M403" s="232">
        <v>106.95283999999999</v>
      </c>
      <c r="N403" s="1"/>
      <c r="O403" s="1"/>
    </row>
    <row r="404" spans="1:15" ht="12.75" customHeight="1">
      <c r="A404" s="30">
        <v>394</v>
      </c>
      <c r="B404" s="218" t="s">
        <v>273</v>
      </c>
      <c r="C404" s="232">
        <v>5853.05</v>
      </c>
      <c r="D404" s="233">
        <v>5875.666666666667</v>
      </c>
      <c r="E404" s="233">
        <v>5803.5333333333338</v>
      </c>
      <c r="F404" s="233">
        <v>5754.0166666666664</v>
      </c>
      <c r="G404" s="233">
        <v>5681.8833333333332</v>
      </c>
      <c r="H404" s="233">
        <v>5925.1833333333343</v>
      </c>
      <c r="I404" s="233">
        <v>5997.3166666666675</v>
      </c>
      <c r="J404" s="233">
        <v>6046.8333333333348</v>
      </c>
      <c r="K404" s="232">
        <v>5947.8</v>
      </c>
      <c r="L404" s="232">
        <v>5826.15</v>
      </c>
      <c r="M404" s="232">
        <v>9.7909999999999997E-2</v>
      </c>
      <c r="N404" s="1"/>
      <c r="O404" s="1"/>
    </row>
    <row r="405" spans="1:15" ht="12.75" customHeight="1">
      <c r="A405" s="30">
        <v>395</v>
      </c>
      <c r="B405" s="218" t="s">
        <v>832</v>
      </c>
      <c r="C405" s="232">
        <v>1337.3</v>
      </c>
      <c r="D405" s="233">
        <v>1351.2666666666667</v>
      </c>
      <c r="E405" s="233">
        <v>1307.5333333333333</v>
      </c>
      <c r="F405" s="233">
        <v>1277.7666666666667</v>
      </c>
      <c r="G405" s="233">
        <v>1234.0333333333333</v>
      </c>
      <c r="H405" s="233">
        <v>1381.0333333333333</v>
      </c>
      <c r="I405" s="233">
        <v>1424.7666666666664</v>
      </c>
      <c r="J405" s="233">
        <v>1454.5333333333333</v>
      </c>
      <c r="K405" s="232">
        <v>1395</v>
      </c>
      <c r="L405" s="232">
        <v>1321.5</v>
      </c>
      <c r="M405" s="232">
        <v>1.3632200000000001</v>
      </c>
      <c r="N405" s="1"/>
      <c r="O405" s="1"/>
    </row>
    <row r="406" spans="1:15" ht="12.75" customHeight="1">
      <c r="A406" s="30">
        <v>396</v>
      </c>
      <c r="B406" s="218" t="s">
        <v>833</v>
      </c>
      <c r="C406" s="232">
        <v>385.4</v>
      </c>
      <c r="D406" s="233">
        <v>385.51666666666665</v>
      </c>
      <c r="E406" s="233">
        <v>376.7833333333333</v>
      </c>
      <c r="F406" s="233">
        <v>368.16666666666663</v>
      </c>
      <c r="G406" s="233">
        <v>359.43333333333328</v>
      </c>
      <c r="H406" s="233">
        <v>394.13333333333333</v>
      </c>
      <c r="I406" s="233">
        <v>402.86666666666667</v>
      </c>
      <c r="J406" s="233">
        <v>411.48333333333335</v>
      </c>
      <c r="K406" s="232">
        <v>394.25</v>
      </c>
      <c r="L406" s="232">
        <v>376.9</v>
      </c>
      <c r="M406" s="232">
        <v>1.43625</v>
      </c>
      <c r="N406" s="1"/>
      <c r="O406" s="1"/>
    </row>
    <row r="407" spans="1:15" ht="12.75" customHeight="1">
      <c r="A407" s="30">
        <v>397</v>
      </c>
      <c r="B407" s="218" t="s">
        <v>464</v>
      </c>
      <c r="C407" s="232">
        <v>2746.65</v>
      </c>
      <c r="D407" s="233">
        <v>2749.5833333333335</v>
      </c>
      <c r="E407" s="233">
        <v>2722.0666666666671</v>
      </c>
      <c r="F407" s="233">
        <v>2697.4833333333336</v>
      </c>
      <c r="G407" s="233">
        <v>2669.9666666666672</v>
      </c>
      <c r="H407" s="233">
        <v>2774.166666666667</v>
      </c>
      <c r="I407" s="233">
        <v>2801.6833333333334</v>
      </c>
      <c r="J407" s="233">
        <v>2826.2666666666669</v>
      </c>
      <c r="K407" s="232">
        <v>2777.1</v>
      </c>
      <c r="L407" s="232">
        <v>2725</v>
      </c>
      <c r="M407" s="232">
        <v>0.68181999999999998</v>
      </c>
      <c r="N407" s="1"/>
      <c r="O407" s="1"/>
    </row>
    <row r="408" spans="1:15" ht="12.75" customHeight="1">
      <c r="A408" s="30">
        <v>398</v>
      </c>
      <c r="B408" s="218" t="s">
        <v>868</v>
      </c>
      <c r="C408" s="232">
        <v>514.95000000000005</v>
      </c>
      <c r="D408" s="233">
        <v>513.88333333333333</v>
      </c>
      <c r="E408" s="233">
        <v>503.06666666666661</v>
      </c>
      <c r="F408" s="233">
        <v>491.18333333333328</v>
      </c>
      <c r="G408" s="233">
        <v>480.36666666666656</v>
      </c>
      <c r="H408" s="233">
        <v>525.76666666666665</v>
      </c>
      <c r="I408" s="233">
        <v>536.58333333333348</v>
      </c>
      <c r="J408" s="233">
        <v>548.4666666666667</v>
      </c>
      <c r="K408" s="232">
        <v>524.70000000000005</v>
      </c>
      <c r="L408" s="232">
        <v>502</v>
      </c>
      <c r="M408" s="232">
        <v>14.263809999999999</v>
      </c>
      <c r="N408" s="1"/>
      <c r="O408" s="1"/>
    </row>
    <row r="409" spans="1:15" ht="12.75" customHeight="1">
      <c r="A409" s="30">
        <v>399</v>
      </c>
      <c r="B409" s="218" t="s">
        <v>465</v>
      </c>
      <c r="C409" s="232">
        <v>1298.55</v>
      </c>
      <c r="D409" s="233">
        <v>1302.3666666666666</v>
      </c>
      <c r="E409" s="233">
        <v>1291.1333333333332</v>
      </c>
      <c r="F409" s="233">
        <v>1283.7166666666667</v>
      </c>
      <c r="G409" s="233">
        <v>1272.4833333333333</v>
      </c>
      <c r="H409" s="233">
        <v>1309.7833333333331</v>
      </c>
      <c r="I409" s="233">
        <v>1321.0166666666662</v>
      </c>
      <c r="J409" s="233">
        <v>1328.4333333333329</v>
      </c>
      <c r="K409" s="232">
        <v>1313.6</v>
      </c>
      <c r="L409" s="232">
        <v>1294.95</v>
      </c>
      <c r="M409" s="232">
        <v>0.74065000000000003</v>
      </c>
      <c r="N409" s="1"/>
      <c r="O409" s="1"/>
    </row>
    <row r="410" spans="1:15" ht="12.75" customHeight="1">
      <c r="A410" s="30">
        <v>400</v>
      </c>
      <c r="B410" s="218" t="s">
        <v>466</v>
      </c>
      <c r="C410" s="232">
        <v>278.35000000000002</v>
      </c>
      <c r="D410" s="233">
        <v>279.28333333333336</v>
      </c>
      <c r="E410" s="233">
        <v>276.4666666666667</v>
      </c>
      <c r="F410" s="233">
        <v>274.58333333333331</v>
      </c>
      <c r="G410" s="233">
        <v>271.76666666666665</v>
      </c>
      <c r="H410" s="233">
        <v>281.16666666666674</v>
      </c>
      <c r="I410" s="233">
        <v>283.98333333333346</v>
      </c>
      <c r="J410" s="233">
        <v>285.86666666666679</v>
      </c>
      <c r="K410" s="232">
        <v>282.10000000000002</v>
      </c>
      <c r="L410" s="232">
        <v>277.39999999999998</v>
      </c>
      <c r="M410" s="232">
        <v>0.64771999999999996</v>
      </c>
      <c r="N410" s="1"/>
      <c r="O410" s="1"/>
    </row>
    <row r="411" spans="1:15" ht="12.75" customHeight="1">
      <c r="A411" s="30">
        <v>401</v>
      </c>
      <c r="B411" s="218" t="s">
        <v>467</v>
      </c>
      <c r="C411" s="232">
        <v>135.94999999999999</v>
      </c>
      <c r="D411" s="233">
        <v>136.48333333333335</v>
      </c>
      <c r="E411" s="233">
        <v>134.56666666666669</v>
      </c>
      <c r="F411" s="233">
        <v>133.18333333333334</v>
      </c>
      <c r="G411" s="233">
        <v>131.26666666666668</v>
      </c>
      <c r="H411" s="233">
        <v>137.8666666666667</v>
      </c>
      <c r="I411" s="233">
        <v>139.78333333333333</v>
      </c>
      <c r="J411" s="233">
        <v>141.16666666666671</v>
      </c>
      <c r="K411" s="232">
        <v>138.4</v>
      </c>
      <c r="L411" s="232">
        <v>135.1</v>
      </c>
      <c r="M411" s="232">
        <v>25.317419999999998</v>
      </c>
      <c r="N411" s="1"/>
      <c r="O411" s="1"/>
    </row>
    <row r="412" spans="1:15" ht="12.75" customHeight="1">
      <c r="A412" s="30">
        <v>402</v>
      </c>
      <c r="B412" s="218" t="s">
        <v>869</v>
      </c>
      <c r="C412" s="232">
        <v>709.35</v>
      </c>
      <c r="D412" s="233">
        <v>705.15</v>
      </c>
      <c r="E412" s="233">
        <v>697.9</v>
      </c>
      <c r="F412" s="233">
        <v>686.45</v>
      </c>
      <c r="G412" s="233">
        <v>679.2</v>
      </c>
      <c r="H412" s="233">
        <v>716.59999999999991</v>
      </c>
      <c r="I412" s="233">
        <v>723.84999999999991</v>
      </c>
      <c r="J412" s="233">
        <v>735.29999999999984</v>
      </c>
      <c r="K412" s="232">
        <v>712.4</v>
      </c>
      <c r="L412" s="232">
        <v>693.7</v>
      </c>
      <c r="M412" s="232">
        <v>0.72092999999999996</v>
      </c>
      <c r="N412" s="1"/>
      <c r="O412" s="1"/>
    </row>
    <row r="413" spans="1:15" ht="12.75" customHeight="1">
      <c r="A413" s="30">
        <v>403</v>
      </c>
      <c r="B413" s="218" t="s">
        <v>188</v>
      </c>
      <c r="C413" s="232">
        <v>23289.45</v>
      </c>
      <c r="D413" s="233">
        <v>23254.95</v>
      </c>
      <c r="E413" s="233">
        <v>23089.9</v>
      </c>
      <c r="F413" s="233">
        <v>22890.350000000002</v>
      </c>
      <c r="G413" s="233">
        <v>22725.300000000003</v>
      </c>
      <c r="H413" s="233">
        <v>23454.5</v>
      </c>
      <c r="I413" s="233">
        <v>23619.549999999996</v>
      </c>
      <c r="J413" s="233">
        <v>23819.1</v>
      </c>
      <c r="K413" s="232">
        <v>23420</v>
      </c>
      <c r="L413" s="232">
        <v>23055.4</v>
      </c>
      <c r="M413" s="232">
        <v>0.56762999999999997</v>
      </c>
      <c r="N413" s="1"/>
      <c r="O413" s="1"/>
    </row>
    <row r="414" spans="1:15" ht="12.75" customHeight="1">
      <c r="A414" s="30">
        <v>404</v>
      </c>
      <c r="B414" s="218" t="s">
        <v>834</v>
      </c>
      <c r="C414" s="232">
        <v>58.15</v>
      </c>
      <c r="D414" s="233">
        <v>58.4</v>
      </c>
      <c r="E414" s="233">
        <v>57.65</v>
      </c>
      <c r="F414" s="233">
        <v>57.15</v>
      </c>
      <c r="G414" s="233">
        <v>56.4</v>
      </c>
      <c r="H414" s="233">
        <v>58.9</v>
      </c>
      <c r="I414" s="233">
        <v>59.65</v>
      </c>
      <c r="J414" s="233">
        <v>60.15</v>
      </c>
      <c r="K414" s="232">
        <v>59.15</v>
      </c>
      <c r="L414" s="232">
        <v>57.9</v>
      </c>
      <c r="M414" s="232">
        <v>95.126249999999999</v>
      </c>
      <c r="N414" s="1"/>
      <c r="O414" s="1"/>
    </row>
    <row r="415" spans="1:15" ht="12.75" customHeight="1">
      <c r="A415" s="30">
        <v>405</v>
      </c>
      <c r="B415" s="218" t="s">
        <v>191</v>
      </c>
      <c r="C415" s="232" t="e">
        <v>#N/A</v>
      </c>
      <c r="D415" s="233" t="e">
        <v>#N/A</v>
      </c>
      <c r="E415" s="233" t="e">
        <v>#N/A</v>
      </c>
      <c r="F415" s="233" t="e">
        <v>#N/A</v>
      </c>
      <c r="G415" s="233" t="e">
        <v>#N/A</v>
      </c>
      <c r="H415" s="233" t="e">
        <v>#N/A</v>
      </c>
      <c r="I415" s="233" t="e">
        <v>#N/A</v>
      </c>
      <c r="J415" s="233" t="e">
        <v>#N/A</v>
      </c>
      <c r="K415" s="232" t="e">
        <v>#N/A</v>
      </c>
      <c r="L415" s="232" t="e">
        <v>#N/A</v>
      </c>
      <c r="M415" s="232" t="e">
        <v>#N/A</v>
      </c>
      <c r="N415" s="1"/>
      <c r="O415" s="1"/>
    </row>
    <row r="416" spans="1:15" ht="12.75" customHeight="1">
      <c r="A416" s="30">
        <v>406</v>
      </c>
      <c r="B416" s="218" t="s">
        <v>835</v>
      </c>
      <c r="C416" s="232">
        <v>313.60000000000002</v>
      </c>
      <c r="D416" s="233">
        <v>311.90000000000003</v>
      </c>
      <c r="E416" s="233">
        <v>307.80000000000007</v>
      </c>
      <c r="F416" s="233">
        <v>302.00000000000006</v>
      </c>
      <c r="G416" s="233">
        <v>297.90000000000009</v>
      </c>
      <c r="H416" s="233">
        <v>317.70000000000005</v>
      </c>
      <c r="I416" s="233">
        <v>321.80000000000007</v>
      </c>
      <c r="J416" s="233">
        <v>327.60000000000002</v>
      </c>
      <c r="K416" s="232">
        <v>316</v>
      </c>
      <c r="L416" s="232">
        <v>306.10000000000002</v>
      </c>
      <c r="M416" s="232">
        <v>1.89625</v>
      </c>
      <c r="N416" s="1"/>
      <c r="O416" s="1"/>
    </row>
    <row r="417" spans="1:15" ht="12.75" customHeight="1">
      <c r="A417" s="30">
        <v>407</v>
      </c>
      <c r="B417" s="218" t="s">
        <v>189</v>
      </c>
      <c r="C417" s="232">
        <v>2826.4</v>
      </c>
      <c r="D417" s="233">
        <v>2837.1166666666668</v>
      </c>
      <c r="E417" s="233">
        <v>2809.2833333333338</v>
      </c>
      <c r="F417" s="233">
        <v>2792.166666666667</v>
      </c>
      <c r="G417" s="233">
        <v>2764.3333333333339</v>
      </c>
      <c r="H417" s="233">
        <v>2854.2333333333336</v>
      </c>
      <c r="I417" s="233">
        <v>2882.0666666666666</v>
      </c>
      <c r="J417" s="233">
        <v>2899.1833333333334</v>
      </c>
      <c r="K417" s="232">
        <v>2864.95</v>
      </c>
      <c r="L417" s="232">
        <v>2820</v>
      </c>
      <c r="M417" s="232">
        <v>1.38947</v>
      </c>
      <c r="N417" s="1"/>
      <c r="O417" s="1"/>
    </row>
    <row r="418" spans="1:15" ht="12.75" customHeight="1">
      <c r="A418" s="30">
        <v>408</v>
      </c>
      <c r="B418" s="218" t="s">
        <v>468</v>
      </c>
      <c r="C418" s="232">
        <v>576.1</v>
      </c>
      <c r="D418" s="233">
        <v>575.23333333333323</v>
      </c>
      <c r="E418" s="233">
        <v>557.46666666666647</v>
      </c>
      <c r="F418" s="233">
        <v>538.83333333333326</v>
      </c>
      <c r="G418" s="233">
        <v>521.06666666666649</v>
      </c>
      <c r="H418" s="233">
        <v>593.86666666666645</v>
      </c>
      <c r="I418" s="233">
        <v>611.6333333333331</v>
      </c>
      <c r="J418" s="233">
        <v>630.26666666666642</v>
      </c>
      <c r="K418" s="232">
        <v>593</v>
      </c>
      <c r="L418" s="232">
        <v>556.6</v>
      </c>
      <c r="M418" s="232">
        <v>4.5608300000000002</v>
      </c>
      <c r="N418" s="1"/>
      <c r="O418" s="1"/>
    </row>
    <row r="419" spans="1:15" ht="12.75" customHeight="1">
      <c r="A419" s="30">
        <v>409</v>
      </c>
      <c r="B419" s="218" t="s">
        <v>469</v>
      </c>
      <c r="C419" s="232">
        <v>4384.55</v>
      </c>
      <c r="D419" s="233">
        <v>4336.5166666666664</v>
      </c>
      <c r="E419" s="233">
        <v>4238.0333333333328</v>
      </c>
      <c r="F419" s="233">
        <v>4091.5166666666664</v>
      </c>
      <c r="G419" s="233">
        <v>3993.0333333333328</v>
      </c>
      <c r="H419" s="233">
        <v>4483.0333333333328</v>
      </c>
      <c r="I419" s="233">
        <v>4581.5166666666664</v>
      </c>
      <c r="J419" s="233">
        <v>4728.0333333333328</v>
      </c>
      <c r="K419" s="232">
        <v>4435</v>
      </c>
      <c r="L419" s="232">
        <v>4190</v>
      </c>
      <c r="M419" s="232">
        <v>2.0560700000000001</v>
      </c>
      <c r="N419" s="1"/>
      <c r="O419" s="1"/>
    </row>
    <row r="420" spans="1:15" ht="12.75" customHeight="1">
      <c r="A420" s="30">
        <v>410</v>
      </c>
      <c r="B420" s="218" t="s">
        <v>803</v>
      </c>
      <c r="C420" s="232">
        <v>419.5</v>
      </c>
      <c r="D420" s="233">
        <v>421.51666666666665</v>
      </c>
      <c r="E420" s="233">
        <v>414.63333333333333</v>
      </c>
      <c r="F420" s="233">
        <v>409.76666666666665</v>
      </c>
      <c r="G420" s="233">
        <v>402.88333333333333</v>
      </c>
      <c r="H420" s="233">
        <v>426.38333333333333</v>
      </c>
      <c r="I420" s="233">
        <v>433.26666666666665</v>
      </c>
      <c r="J420" s="233">
        <v>438.13333333333333</v>
      </c>
      <c r="K420" s="232">
        <v>428.4</v>
      </c>
      <c r="L420" s="232">
        <v>416.65</v>
      </c>
      <c r="M420" s="232">
        <v>6.2409699999999999</v>
      </c>
      <c r="N420" s="1"/>
      <c r="O420" s="1"/>
    </row>
    <row r="421" spans="1:15" ht="12.75" customHeight="1">
      <c r="A421" s="30">
        <v>411</v>
      </c>
      <c r="B421" s="218" t="s">
        <v>470</v>
      </c>
      <c r="C421" s="232">
        <v>563.70000000000005</v>
      </c>
      <c r="D421" s="233">
        <v>567.43333333333328</v>
      </c>
      <c r="E421" s="233">
        <v>556.46666666666658</v>
      </c>
      <c r="F421" s="233">
        <v>549.23333333333335</v>
      </c>
      <c r="G421" s="233">
        <v>538.26666666666665</v>
      </c>
      <c r="H421" s="233">
        <v>574.66666666666652</v>
      </c>
      <c r="I421" s="233">
        <v>585.63333333333321</v>
      </c>
      <c r="J421" s="233">
        <v>592.86666666666645</v>
      </c>
      <c r="K421" s="232">
        <v>578.4</v>
      </c>
      <c r="L421" s="232">
        <v>560.20000000000005</v>
      </c>
      <c r="M421" s="232">
        <v>1.35988</v>
      </c>
      <c r="N421" s="1"/>
      <c r="O421" s="1"/>
    </row>
    <row r="422" spans="1:15" ht="12.75" customHeight="1">
      <c r="A422" s="30">
        <v>412</v>
      </c>
      <c r="B422" s="218" t="s">
        <v>836</v>
      </c>
      <c r="C422" s="232">
        <v>566.29999999999995</v>
      </c>
      <c r="D422" s="233">
        <v>570.65</v>
      </c>
      <c r="E422" s="233">
        <v>560.09999999999991</v>
      </c>
      <c r="F422" s="233">
        <v>553.9</v>
      </c>
      <c r="G422" s="233">
        <v>543.34999999999991</v>
      </c>
      <c r="H422" s="233">
        <v>576.84999999999991</v>
      </c>
      <c r="I422" s="233">
        <v>587.39999999999986</v>
      </c>
      <c r="J422" s="233">
        <v>593.59999999999991</v>
      </c>
      <c r="K422" s="232">
        <v>581.20000000000005</v>
      </c>
      <c r="L422" s="232">
        <v>564.45000000000005</v>
      </c>
      <c r="M422" s="232">
        <v>1.5642100000000001</v>
      </c>
      <c r="N422" s="1"/>
      <c r="O422" s="1"/>
    </row>
    <row r="423" spans="1:15" ht="12.75" customHeight="1">
      <c r="A423" s="30">
        <v>413</v>
      </c>
      <c r="B423" s="218" t="s">
        <v>187</v>
      </c>
      <c r="C423" s="232">
        <v>613.70000000000005</v>
      </c>
      <c r="D423" s="233">
        <v>615.19999999999993</v>
      </c>
      <c r="E423" s="233">
        <v>609.84999999999991</v>
      </c>
      <c r="F423" s="233">
        <v>606</v>
      </c>
      <c r="G423" s="233">
        <v>600.65</v>
      </c>
      <c r="H423" s="233">
        <v>619.04999999999984</v>
      </c>
      <c r="I423" s="233">
        <v>624.4</v>
      </c>
      <c r="J423" s="233">
        <v>628.24999999999977</v>
      </c>
      <c r="K423" s="232">
        <v>620.54999999999995</v>
      </c>
      <c r="L423" s="232">
        <v>611.35</v>
      </c>
      <c r="M423" s="232">
        <v>130.52895000000001</v>
      </c>
      <c r="N423" s="1"/>
      <c r="O423" s="1"/>
    </row>
    <row r="424" spans="1:15" ht="12.75" customHeight="1">
      <c r="A424" s="30">
        <v>414</v>
      </c>
      <c r="B424" s="218" t="s">
        <v>185</v>
      </c>
      <c r="C424" s="232">
        <v>82.65</v>
      </c>
      <c r="D424" s="233">
        <v>83.066666666666677</v>
      </c>
      <c r="E424" s="233">
        <v>81.683333333333351</v>
      </c>
      <c r="F424" s="233">
        <v>80.716666666666669</v>
      </c>
      <c r="G424" s="233">
        <v>79.333333333333343</v>
      </c>
      <c r="H424" s="233">
        <v>84.03333333333336</v>
      </c>
      <c r="I424" s="233">
        <v>85.416666666666686</v>
      </c>
      <c r="J424" s="233">
        <v>86.383333333333368</v>
      </c>
      <c r="K424" s="232">
        <v>84.45</v>
      </c>
      <c r="L424" s="232">
        <v>82.1</v>
      </c>
      <c r="M424" s="232">
        <v>297.57458000000003</v>
      </c>
      <c r="N424" s="1"/>
      <c r="O424" s="1"/>
    </row>
    <row r="425" spans="1:15" ht="12.75" customHeight="1">
      <c r="A425" s="30">
        <v>415</v>
      </c>
      <c r="B425" s="218" t="s">
        <v>471</v>
      </c>
      <c r="C425" s="232">
        <v>267.25</v>
      </c>
      <c r="D425" s="233">
        <v>268.05</v>
      </c>
      <c r="E425" s="233">
        <v>265.70000000000005</v>
      </c>
      <c r="F425" s="233">
        <v>264.15000000000003</v>
      </c>
      <c r="G425" s="233">
        <v>261.80000000000007</v>
      </c>
      <c r="H425" s="233">
        <v>269.60000000000002</v>
      </c>
      <c r="I425" s="233">
        <v>271.95000000000005</v>
      </c>
      <c r="J425" s="233">
        <v>273.5</v>
      </c>
      <c r="K425" s="232">
        <v>270.39999999999998</v>
      </c>
      <c r="L425" s="232">
        <v>266.5</v>
      </c>
      <c r="M425" s="232">
        <v>1.4543299999999999</v>
      </c>
      <c r="N425" s="1"/>
      <c r="O425" s="1"/>
    </row>
    <row r="426" spans="1:15" ht="12.75" customHeight="1">
      <c r="A426" s="30">
        <v>416</v>
      </c>
      <c r="B426" s="218" t="s">
        <v>472</v>
      </c>
      <c r="C426" s="232">
        <v>175.75</v>
      </c>
      <c r="D426" s="233">
        <v>176.41666666666666</v>
      </c>
      <c r="E426" s="233">
        <v>174.13333333333333</v>
      </c>
      <c r="F426" s="233">
        <v>172.51666666666668</v>
      </c>
      <c r="G426" s="233">
        <v>170.23333333333335</v>
      </c>
      <c r="H426" s="233">
        <v>178.0333333333333</v>
      </c>
      <c r="I426" s="233">
        <v>180.31666666666666</v>
      </c>
      <c r="J426" s="233">
        <v>181.93333333333328</v>
      </c>
      <c r="K426" s="232">
        <v>178.7</v>
      </c>
      <c r="L426" s="232">
        <v>174.8</v>
      </c>
      <c r="M426" s="232">
        <v>6.3125999999999998</v>
      </c>
      <c r="N426" s="1"/>
      <c r="O426" s="1"/>
    </row>
    <row r="427" spans="1:15" ht="12.75" customHeight="1">
      <c r="A427" s="30">
        <v>417</v>
      </c>
      <c r="B427" s="218" t="s">
        <v>473</v>
      </c>
      <c r="C427" s="232">
        <v>389.7</v>
      </c>
      <c r="D427" s="233">
        <v>389.88333333333338</v>
      </c>
      <c r="E427" s="233">
        <v>383.81666666666678</v>
      </c>
      <c r="F427" s="233">
        <v>377.93333333333339</v>
      </c>
      <c r="G427" s="233">
        <v>371.86666666666679</v>
      </c>
      <c r="H427" s="233">
        <v>395.76666666666677</v>
      </c>
      <c r="I427" s="233">
        <v>401.83333333333337</v>
      </c>
      <c r="J427" s="233">
        <v>407.71666666666675</v>
      </c>
      <c r="K427" s="232">
        <v>395.95</v>
      </c>
      <c r="L427" s="232">
        <v>384</v>
      </c>
      <c r="M427" s="232">
        <v>0.78922999999999999</v>
      </c>
      <c r="N427" s="1"/>
      <c r="O427" s="1"/>
    </row>
    <row r="428" spans="1:15" ht="12.75" customHeight="1">
      <c r="A428" s="30">
        <v>418</v>
      </c>
      <c r="B428" s="218" t="s">
        <v>474</v>
      </c>
      <c r="C428" s="232">
        <v>488.2</v>
      </c>
      <c r="D428" s="233">
        <v>485.0333333333333</v>
      </c>
      <c r="E428" s="233">
        <v>475.16666666666663</v>
      </c>
      <c r="F428" s="233">
        <v>462.13333333333333</v>
      </c>
      <c r="G428" s="233">
        <v>452.26666666666665</v>
      </c>
      <c r="H428" s="233">
        <v>498.06666666666661</v>
      </c>
      <c r="I428" s="233">
        <v>507.93333333333328</v>
      </c>
      <c r="J428" s="233">
        <v>520.96666666666658</v>
      </c>
      <c r="K428" s="232">
        <v>494.9</v>
      </c>
      <c r="L428" s="232">
        <v>472</v>
      </c>
      <c r="M428" s="232">
        <v>4.87324</v>
      </c>
      <c r="N428" s="1"/>
      <c r="O428" s="1"/>
    </row>
    <row r="429" spans="1:15" ht="12.75" customHeight="1">
      <c r="A429" s="30">
        <v>419</v>
      </c>
      <c r="B429" s="218" t="s">
        <v>475</v>
      </c>
      <c r="C429" s="232">
        <v>208.6</v>
      </c>
      <c r="D429" s="233">
        <v>209.83333333333334</v>
      </c>
      <c r="E429" s="233">
        <v>206.86666666666667</v>
      </c>
      <c r="F429" s="233">
        <v>205.13333333333333</v>
      </c>
      <c r="G429" s="233">
        <v>202.16666666666666</v>
      </c>
      <c r="H429" s="233">
        <v>211.56666666666669</v>
      </c>
      <c r="I429" s="233">
        <v>214.53333333333333</v>
      </c>
      <c r="J429" s="233">
        <v>216.26666666666671</v>
      </c>
      <c r="K429" s="232">
        <v>212.8</v>
      </c>
      <c r="L429" s="232">
        <v>208.1</v>
      </c>
      <c r="M429" s="232">
        <v>1.9523999999999999</v>
      </c>
      <c r="N429" s="1"/>
      <c r="O429" s="1"/>
    </row>
    <row r="430" spans="1:15" ht="12.75" customHeight="1">
      <c r="A430" s="30">
        <v>420</v>
      </c>
      <c r="B430" s="218" t="s">
        <v>192</v>
      </c>
      <c r="C430" s="232">
        <v>1001.4</v>
      </c>
      <c r="D430" s="233">
        <v>1000.65</v>
      </c>
      <c r="E430" s="233">
        <v>994.5</v>
      </c>
      <c r="F430" s="233">
        <v>987.6</v>
      </c>
      <c r="G430" s="233">
        <v>981.45</v>
      </c>
      <c r="H430" s="233">
        <v>1007.55</v>
      </c>
      <c r="I430" s="233">
        <v>1013.6999999999998</v>
      </c>
      <c r="J430" s="233">
        <v>1020.5999999999999</v>
      </c>
      <c r="K430" s="232">
        <v>1006.8</v>
      </c>
      <c r="L430" s="232">
        <v>993.75</v>
      </c>
      <c r="M430" s="232">
        <v>16.291620000000002</v>
      </c>
      <c r="N430" s="1"/>
      <c r="O430" s="1"/>
    </row>
    <row r="431" spans="1:15" ht="12.75" customHeight="1">
      <c r="A431" s="30">
        <v>421</v>
      </c>
      <c r="B431" s="218" t="s">
        <v>193</v>
      </c>
      <c r="C431" s="232">
        <v>486.65</v>
      </c>
      <c r="D431" s="233">
        <v>488.31666666666666</v>
      </c>
      <c r="E431" s="233">
        <v>483.38333333333333</v>
      </c>
      <c r="F431" s="233">
        <v>480.11666666666667</v>
      </c>
      <c r="G431" s="233">
        <v>475.18333333333334</v>
      </c>
      <c r="H431" s="233">
        <v>491.58333333333331</v>
      </c>
      <c r="I431" s="233">
        <v>496.51666666666659</v>
      </c>
      <c r="J431" s="233">
        <v>499.7833333333333</v>
      </c>
      <c r="K431" s="232">
        <v>493.25</v>
      </c>
      <c r="L431" s="232">
        <v>485.05</v>
      </c>
      <c r="M431" s="232">
        <v>4.5225499999999998</v>
      </c>
      <c r="N431" s="1"/>
      <c r="O431" s="1"/>
    </row>
    <row r="432" spans="1:15" ht="12.75" customHeight="1">
      <c r="A432" s="30">
        <v>422</v>
      </c>
      <c r="B432" s="218" t="s">
        <v>476</v>
      </c>
      <c r="C432" s="232">
        <v>2305.1</v>
      </c>
      <c r="D432" s="233">
        <v>2313.2999999999997</v>
      </c>
      <c r="E432" s="233">
        <v>2289.7999999999993</v>
      </c>
      <c r="F432" s="233">
        <v>2274.4999999999995</v>
      </c>
      <c r="G432" s="233">
        <v>2250.9999999999991</v>
      </c>
      <c r="H432" s="233">
        <v>2328.5999999999995</v>
      </c>
      <c r="I432" s="233">
        <v>2352.1000000000004</v>
      </c>
      <c r="J432" s="233">
        <v>2367.3999999999996</v>
      </c>
      <c r="K432" s="232">
        <v>2336.8000000000002</v>
      </c>
      <c r="L432" s="232">
        <v>2298</v>
      </c>
      <c r="M432" s="232">
        <v>7.1319999999999995E-2</v>
      </c>
      <c r="N432" s="1"/>
      <c r="O432" s="1"/>
    </row>
    <row r="433" spans="1:15" ht="12.75" customHeight="1">
      <c r="A433" s="30">
        <v>423</v>
      </c>
      <c r="B433" s="218" t="s">
        <v>477</v>
      </c>
      <c r="C433" s="232">
        <v>971.7</v>
      </c>
      <c r="D433" s="233">
        <v>968.66666666666663</v>
      </c>
      <c r="E433" s="233">
        <v>958.33333333333326</v>
      </c>
      <c r="F433" s="233">
        <v>944.96666666666658</v>
      </c>
      <c r="G433" s="233">
        <v>934.63333333333321</v>
      </c>
      <c r="H433" s="233">
        <v>982.0333333333333</v>
      </c>
      <c r="I433" s="233">
        <v>992.36666666666656</v>
      </c>
      <c r="J433" s="233">
        <v>1005.7333333333333</v>
      </c>
      <c r="K433" s="232">
        <v>979</v>
      </c>
      <c r="L433" s="232">
        <v>955.3</v>
      </c>
      <c r="M433" s="232">
        <v>0.43863000000000002</v>
      </c>
      <c r="N433" s="1"/>
      <c r="O433" s="1"/>
    </row>
    <row r="434" spans="1:15" ht="12.75" customHeight="1">
      <c r="A434" s="30">
        <v>424</v>
      </c>
      <c r="B434" s="218" t="s">
        <v>478</v>
      </c>
      <c r="C434" s="232">
        <v>329.8</v>
      </c>
      <c r="D434" s="233">
        <v>332.2166666666667</v>
      </c>
      <c r="E434" s="233">
        <v>324.88333333333338</v>
      </c>
      <c r="F434" s="233">
        <v>319.9666666666667</v>
      </c>
      <c r="G434" s="233">
        <v>312.63333333333338</v>
      </c>
      <c r="H434" s="233">
        <v>337.13333333333338</v>
      </c>
      <c r="I434" s="233">
        <v>344.46666666666664</v>
      </c>
      <c r="J434" s="233">
        <v>349.38333333333338</v>
      </c>
      <c r="K434" s="232">
        <v>339.55</v>
      </c>
      <c r="L434" s="232">
        <v>327.3</v>
      </c>
      <c r="M434" s="232">
        <v>5.3904500000000004</v>
      </c>
      <c r="N434" s="1"/>
      <c r="O434" s="1"/>
    </row>
    <row r="435" spans="1:15" ht="12.75" customHeight="1">
      <c r="A435" s="30">
        <v>425</v>
      </c>
      <c r="B435" s="218" t="s">
        <v>479</v>
      </c>
      <c r="C435" s="232">
        <v>330</v>
      </c>
      <c r="D435" s="233">
        <v>331.63333333333333</v>
      </c>
      <c r="E435" s="233">
        <v>327.46666666666664</v>
      </c>
      <c r="F435" s="233">
        <v>324.93333333333334</v>
      </c>
      <c r="G435" s="233">
        <v>320.76666666666665</v>
      </c>
      <c r="H435" s="233">
        <v>334.16666666666663</v>
      </c>
      <c r="I435" s="233">
        <v>338.33333333333337</v>
      </c>
      <c r="J435" s="233">
        <v>340.86666666666662</v>
      </c>
      <c r="K435" s="232">
        <v>335.8</v>
      </c>
      <c r="L435" s="232">
        <v>329.1</v>
      </c>
      <c r="M435" s="232">
        <v>2.63809</v>
      </c>
      <c r="N435" s="1"/>
      <c r="O435" s="1"/>
    </row>
    <row r="436" spans="1:15" ht="12.75" customHeight="1">
      <c r="A436" s="30">
        <v>426</v>
      </c>
      <c r="B436" s="218" t="s">
        <v>480</v>
      </c>
      <c r="C436" s="232">
        <v>2450.0500000000002</v>
      </c>
      <c r="D436" s="233">
        <v>2438.35</v>
      </c>
      <c r="E436" s="233">
        <v>2392.6999999999998</v>
      </c>
      <c r="F436" s="233">
        <v>2335.35</v>
      </c>
      <c r="G436" s="233">
        <v>2289.6999999999998</v>
      </c>
      <c r="H436" s="233">
        <v>2495.6999999999998</v>
      </c>
      <c r="I436" s="233">
        <v>2541.3500000000004</v>
      </c>
      <c r="J436" s="233">
        <v>2598.6999999999998</v>
      </c>
      <c r="K436" s="232">
        <v>2484</v>
      </c>
      <c r="L436" s="232">
        <v>2381</v>
      </c>
      <c r="M436" s="232">
        <v>0.66122000000000003</v>
      </c>
      <c r="N436" s="1"/>
      <c r="O436" s="1"/>
    </row>
    <row r="437" spans="1:15" ht="12.75" customHeight="1">
      <c r="A437" s="30">
        <v>427</v>
      </c>
      <c r="B437" s="218" t="s">
        <v>481</v>
      </c>
      <c r="C437" s="232">
        <v>494.9</v>
      </c>
      <c r="D437" s="233">
        <v>494.34999999999997</v>
      </c>
      <c r="E437" s="233">
        <v>492.04999999999995</v>
      </c>
      <c r="F437" s="233">
        <v>489.2</v>
      </c>
      <c r="G437" s="233">
        <v>486.9</v>
      </c>
      <c r="H437" s="233">
        <v>497.19999999999993</v>
      </c>
      <c r="I437" s="233">
        <v>499.5</v>
      </c>
      <c r="J437" s="233">
        <v>502.34999999999991</v>
      </c>
      <c r="K437" s="232">
        <v>496.65</v>
      </c>
      <c r="L437" s="232">
        <v>491.5</v>
      </c>
      <c r="M437" s="232">
        <v>1.9170400000000001</v>
      </c>
      <c r="N437" s="1"/>
      <c r="O437" s="1"/>
    </row>
    <row r="438" spans="1:15" ht="12.75" customHeight="1">
      <c r="A438" s="30">
        <v>428</v>
      </c>
      <c r="B438" s="218" t="s">
        <v>482</v>
      </c>
      <c r="C438" s="232">
        <v>10.6</v>
      </c>
      <c r="D438" s="233">
        <v>10.583333333333334</v>
      </c>
      <c r="E438" s="233">
        <v>10.166666666666668</v>
      </c>
      <c r="F438" s="233">
        <v>9.7333333333333343</v>
      </c>
      <c r="G438" s="233">
        <v>9.3166666666666682</v>
      </c>
      <c r="H438" s="233">
        <v>11.016666666666667</v>
      </c>
      <c r="I438" s="233">
        <v>11.433333333333335</v>
      </c>
      <c r="J438" s="233">
        <v>11.866666666666667</v>
      </c>
      <c r="K438" s="232">
        <v>11</v>
      </c>
      <c r="L438" s="232">
        <v>10.15</v>
      </c>
      <c r="M438" s="232">
        <v>2510.01496</v>
      </c>
      <c r="N438" s="1"/>
      <c r="O438" s="1"/>
    </row>
    <row r="439" spans="1:15" ht="12.75" customHeight="1">
      <c r="A439" s="30">
        <v>429</v>
      </c>
      <c r="B439" s="218" t="s">
        <v>870</v>
      </c>
      <c r="C439" s="232">
        <v>305.95</v>
      </c>
      <c r="D439" s="233">
        <v>306.01666666666671</v>
      </c>
      <c r="E439" s="233">
        <v>288.03333333333342</v>
      </c>
      <c r="F439" s="233">
        <v>270.11666666666673</v>
      </c>
      <c r="G439" s="233">
        <v>252.13333333333344</v>
      </c>
      <c r="H439" s="233">
        <v>323.93333333333339</v>
      </c>
      <c r="I439" s="233">
        <v>341.91666666666663</v>
      </c>
      <c r="J439" s="233">
        <v>359.83333333333337</v>
      </c>
      <c r="K439" s="232">
        <v>324</v>
      </c>
      <c r="L439" s="232">
        <v>288.10000000000002</v>
      </c>
      <c r="M439" s="232">
        <v>21.681429999999999</v>
      </c>
      <c r="N439" s="1"/>
      <c r="O439" s="1"/>
    </row>
    <row r="440" spans="1:15" ht="12.75" customHeight="1">
      <c r="A440" s="30">
        <v>430</v>
      </c>
      <c r="B440" s="218" t="s">
        <v>483</v>
      </c>
      <c r="C440" s="232">
        <v>904.9</v>
      </c>
      <c r="D440" s="233">
        <v>902.66666666666663</v>
      </c>
      <c r="E440" s="233">
        <v>898.18333333333328</v>
      </c>
      <c r="F440" s="233">
        <v>891.4666666666667</v>
      </c>
      <c r="G440" s="233">
        <v>886.98333333333335</v>
      </c>
      <c r="H440" s="233">
        <v>909.38333333333321</v>
      </c>
      <c r="I440" s="233">
        <v>913.86666666666656</v>
      </c>
      <c r="J440" s="233">
        <v>920.58333333333314</v>
      </c>
      <c r="K440" s="232">
        <v>907.15</v>
      </c>
      <c r="L440" s="232">
        <v>895.95</v>
      </c>
      <c r="M440" s="232">
        <v>5.0110000000000002E-2</v>
      </c>
      <c r="N440" s="1"/>
      <c r="O440" s="1"/>
    </row>
    <row r="441" spans="1:15" ht="12.75" customHeight="1">
      <c r="A441" s="30">
        <v>431</v>
      </c>
      <c r="B441" s="218" t="s">
        <v>274</v>
      </c>
      <c r="C441" s="232">
        <v>585.54999999999995</v>
      </c>
      <c r="D441" s="233">
        <v>585.43333333333328</v>
      </c>
      <c r="E441" s="233">
        <v>578.86666666666656</v>
      </c>
      <c r="F441" s="233">
        <v>572.18333333333328</v>
      </c>
      <c r="G441" s="233">
        <v>565.61666666666656</v>
      </c>
      <c r="H441" s="233">
        <v>592.11666666666656</v>
      </c>
      <c r="I441" s="233">
        <v>598.68333333333339</v>
      </c>
      <c r="J441" s="233">
        <v>605.36666666666656</v>
      </c>
      <c r="K441" s="232">
        <v>592</v>
      </c>
      <c r="L441" s="232">
        <v>578.75</v>
      </c>
      <c r="M441" s="232">
        <v>5.9145300000000001</v>
      </c>
      <c r="N441" s="1"/>
      <c r="O441" s="1"/>
    </row>
    <row r="442" spans="1:15" ht="12.75" customHeight="1">
      <c r="A442" s="30">
        <v>432</v>
      </c>
      <c r="B442" s="218" t="s">
        <v>484</v>
      </c>
      <c r="C442" s="232">
        <v>1793.65</v>
      </c>
      <c r="D442" s="233">
        <v>1795.1000000000001</v>
      </c>
      <c r="E442" s="233">
        <v>1774.6000000000004</v>
      </c>
      <c r="F442" s="233">
        <v>1755.5500000000002</v>
      </c>
      <c r="G442" s="233">
        <v>1735.0500000000004</v>
      </c>
      <c r="H442" s="233">
        <v>1814.1500000000003</v>
      </c>
      <c r="I442" s="233">
        <v>1834.6499999999999</v>
      </c>
      <c r="J442" s="233">
        <v>1853.7000000000003</v>
      </c>
      <c r="K442" s="232">
        <v>1815.6</v>
      </c>
      <c r="L442" s="232">
        <v>1776.05</v>
      </c>
      <c r="M442" s="232">
        <v>8.2680000000000003E-2</v>
      </c>
      <c r="N442" s="1"/>
      <c r="O442" s="1"/>
    </row>
    <row r="443" spans="1:15" ht="12.75" customHeight="1">
      <c r="A443" s="30">
        <v>433</v>
      </c>
      <c r="B443" s="218" t="s">
        <v>485</v>
      </c>
      <c r="C443" s="232">
        <v>524.4</v>
      </c>
      <c r="D443" s="233">
        <v>522.7833333333333</v>
      </c>
      <c r="E443" s="233">
        <v>516.71666666666658</v>
      </c>
      <c r="F443" s="233">
        <v>509.0333333333333</v>
      </c>
      <c r="G443" s="233">
        <v>502.96666666666658</v>
      </c>
      <c r="H443" s="233">
        <v>530.46666666666658</v>
      </c>
      <c r="I443" s="233">
        <v>536.53333333333319</v>
      </c>
      <c r="J443" s="233">
        <v>544.21666666666658</v>
      </c>
      <c r="K443" s="232">
        <v>528.85</v>
      </c>
      <c r="L443" s="232">
        <v>515.1</v>
      </c>
      <c r="M443" s="232">
        <v>0.27728999999999998</v>
      </c>
      <c r="N443" s="1"/>
      <c r="O443" s="1"/>
    </row>
    <row r="444" spans="1:15" ht="12.75" customHeight="1">
      <c r="A444" s="30">
        <v>434</v>
      </c>
      <c r="B444" s="218" t="s">
        <v>486</v>
      </c>
      <c r="C444" s="232">
        <v>802.05</v>
      </c>
      <c r="D444" s="233">
        <v>800.7166666666667</v>
      </c>
      <c r="E444" s="233">
        <v>793.43333333333339</v>
      </c>
      <c r="F444" s="233">
        <v>784.81666666666672</v>
      </c>
      <c r="G444" s="233">
        <v>777.53333333333342</v>
      </c>
      <c r="H444" s="233">
        <v>809.33333333333337</v>
      </c>
      <c r="I444" s="233">
        <v>816.61666666666667</v>
      </c>
      <c r="J444" s="233">
        <v>825.23333333333335</v>
      </c>
      <c r="K444" s="232">
        <v>808</v>
      </c>
      <c r="L444" s="232">
        <v>792.1</v>
      </c>
      <c r="M444" s="232">
        <v>0.28888000000000003</v>
      </c>
      <c r="N444" s="1"/>
      <c r="O444" s="1"/>
    </row>
    <row r="445" spans="1:15" ht="12.75" customHeight="1">
      <c r="A445" s="30">
        <v>435</v>
      </c>
      <c r="B445" s="218" t="s">
        <v>487</v>
      </c>
      <c r="C445" s="232">
        <v>37.049999999999997</v>
      </c>
      <c r="D445" s="233">
        <v>37.266666666666673</v>
      </c>
      <c r="E445" s="233">
        <v>36.683333333333344</v>
      </c>
      <c r="F445" s="233">
        <v>36.31666666666667</v>
      </c>
      <c r="G445" s="233">
        <v>35.733333333333341</v>
      </c>
      <c r="H445" s="233">
        <v>37.633333333333347</v>
      </c>
      <c r="I445" s="233">
        <v>38.216666666666676</v>
      </c>
      <c r="J445" s="233">
        <v>38.58333333333335</v>
      </c>
      <c r="K445" s="232">
        <v>37.85</v>
      </c>
      <c r="L445" s="232">
        <v>36.9</v>
      </c>
      <c r="M445" s="232">
        <v>44.885399999999997</v>
      </c>
      <c r="N445" s="1"/>
      <c r="O445" s="1"/>
    </row>
    <row r="446" spans="1:15" ht="12.75" customHeight="1">
      <c r="A446" s="30">
        <v>436</v>
      </c>
      <c r="B446" s="218" t="s">
        <v>205</v>
      </c>
      <c r="C446" s="232">
        <v>1085.4000000000001</v>
      </c>
      <c r="D446" s="233">
        <v>1090.9666666666669</v>
      </c>
      <c r="E446" s="233">
        <v>1076.4833333333338</v>
      </c>
      <c r="F446" s="233">
        <v>1067.5666666666668</v>
      </c>
      <c r="G446" s="233">
        <v>1053.0833333333337</v>
      </c>
      <c r="H446" s="233">
        <v>1099.8833333333339</v>
      </c>
      <c r="I446" s="233">
        <v>1114.366666666667</v>
      </c>
      <c r="J446" s="233">
        <v>1123.283333333334</v>
      </c>
      <c r="K446" s="232">
        <v>1105.45</v>
      </c>
      <c r="L446" s="232">
        <v>1082.05</v>
      </c>
      <c r="M446" s="232">
        <v>10.358309999999999</v>
      </c>
      <c r="N446" s="1"/>
      <c r="O446" s="1"/>
    </row>
    <row r="447" spans="1:15" ht="12.75" customHeight="1">
      <c r="A447" s="30">
        <v>437</v>
      </c>
      <c r="B447" s="218" t="s">
        <v>488</v>
      </c>
      <c r="C447" s="232">
        <v>714.45</v>
      </c>
      <c r="D447" s="233">
        <v>715.65</v>
      </c>
      <c r="E447" s="233">
        <v>708.8</v>
      </c>
      <c r="F447" s="233">
        <v>703.15</v>
      </c>
      <c r="G447" s="233">
        <v>696.3</v>
      </c>
      <c r="H447" s="233">
        <v>721.3</v>
      </c>
      <c r="I447" s="233">
        <v>728.15000000000009</v>
      </c>
      <c r="J447" s="233">
        <v>733.8</v>
      </c>
      <c r="K447" s="232">
        <v>722.5</v>
      </c>
      <c r="L447" s="232">
        <v>710</v>
      </c>
      <c r="M447" s="232">
        <v>1.1129599999999999</v>
      </c>
      <c r="N447" s="1"/>
      <c r="O447" s="1"/>
    </row>
    <row r="448" spans="1:15" ht="12.75" customHeight="1">
      <c r="A448" s="30">
        <v>438</v>
      </c>
      <c r="B448" s="218" t="s">
        <v>194</v>
      </c>
      <c r="C448" s="232">
        <v>937.15</v>
      </c>
      <c r="D448" s="233">
        <v>938.31666666666661</v>
      </c>
      <c r="E448" s="233">
        <v>929.63333333333321</v>
      </c>
      <c r="F448" s="233">
        <v>922.11666666666656</v>
      </c>
      <c r="G448" s="233">
        <v>913.43333333333317</v>
      </c>
      <c r="H448" s="233">
        <v>945.83333333333326</v>
      </c>
      <c r="I448" s="233">
        <v>954.51666666666665</v>
      </c>
      <c r="J448" s="233">
        <v>962.0333333333333</v>
      </c>
      <c r="K448" s="232">
        <v>947</v>
      </c>
      <c r="L448" s="232">
        <v>930.8</v>
      </c>
      <c r="M448" s="232">
        <v>8.7488799999999998</v>
      </c>
      <c r="N448" s="1"/>
      <c r="O448" s="1"/>
    </row>
    <row r="449" spans="1:15" ht="12.75" customHeight="1">
      <c r="A449" s="30">
        <v>439</v>
      </c>
      <c r="B449" s="218" t="s">
        <v>489</v>
      </c>
      <c r="C449" s="232">
        <v>217.6</v>
      </c>
      <c r="D449" s="233">
        <v>218.45000000000002</v>
      </c>
      <c r="E449" s="233">
        <v>216.15000000000003</v>
      </c>
      <c r="F449" s="233">
        <v>214.70000000000002</v>
      </c>
      <c r="G449" s="233">
        <v>212.40000000000003</v>
      </c>
      <c r="H449" s="233">
        <v>219.90000000000003</v>
      </c>
      <c r="I449" s="233">
        <v>222.20000000000005</v>
      </c>
      <c r="J449" s="233">
        <v>223.65000000000003</v>
      </c>
      <c r="K449" s="232">
        <v>220.75</v>
      </c>
      <c r="L449" s="232">
        <v>217</v>
      </c>
      <c r="M449" s="232">
        <v>3.1654599999999999</v>
      </c>
      <c r="N449" s="1"/>
      <c r="O449" s="1"/>
    </row>
    <row r="450" spans="1:15" ht="12.75" customHeight="1">
      <c r="A450" s="30">
        <v>440</v>
      </c>
      <c r="B450" s="218" t="s">
        <v>490</v>
      </c>
      <c r="C450" s="232">
        <v>1274.45</v>
      </c>
      <c r="D450" s="233">
        <v>1274.5166666666667</v>
      </c>
      <c r="E450" s="233">
        <v>1264.0333333333333</v>
      </c>
      <c r="F450" s="233">
        <v>1253.6166666666666</v>
      </c>
      <c r="G450" s="233">
        <v>1243.1333333333332</v>
      </c>
      <c r="H450" s="233">
        <v>1284.9333333333334</v>
      </c>
      <c r="I450" s="233">
        <v>1295.4166666666665</v>
      </c>
      <c r="J450" s="233">
        <v>1305.8333333333335</v>
      </c>
      <c r="K450" s="232">
        <v>1285</v>
      </c>
      <c r="L450" s="232">
        <v>1264.0999999999999</v>
      </c>
      <c r="M450" s="232">
        <v>2.5058600000000002</v>
      </c>
      <c r="N450" s="1"/>
      <c r="O450" s="1"/>
    </row>
    <row r="451" spans="1:15" ht="12.75" customHeight="1">
      <c r="A451" s="30">
        <v>441</v>
      </c>
      <c r="B451" s="218" t="s">
        <v>199</v>
      </c>
      <c r="C451" s="232">
        <v>3256.7</v>
      </c>
      <c r="D451" s="233">
        <v>3267.2999999999997</v>
      </c>
      <c r="E451" s="233">
        <v>3235.5999999999995</v>
      </c>
      <c r="F451" s="233">
        <v>3214.4999999999995</v>
      </c>
      <c r="G451" s="233">
        <v>3182.7999999999993</v>
      </c>
      <c r="H451" s="233">
        <v>3288.3999999999996</v>
      </c>
      <c r="I451" s="233">
        <v>3320.0999999999995</v>
      </c>
      <c r="J451" s="233">
        <v>3341.2</v>
      </c>
      <c r="K451" s="232">
        <v>3299</v>
      </c>
      <c r="L451" s="232">
        <v>3246.2</v>
      </c>
      <c r="M451" s="232">
        <v>11.631309999999999</v>
      </c>
      <c r="N451" s="1"/>
      <c r="O451" s="1"/>
    </row>
    <row r="452" spans="1:15" ht="12.75" customHeight="1">
      <c r="A452" s="30">
        <v>442</v>
      </c>
      <c r="B452" s="218" t="s">
        <v>195</v>
      </c>
      <c r="C452" s="232">
        <v>766.95</v>
      </c>
      <c r="D452" s="233">
        <v>771.41666666666663</v>
      </c>
      <c r="E452" s="233">
        <v>760.5333333333333</v>
      </c>
      <c r="F452" s="233">
        <v>754.11666666666667</v>
      </c>
      <c r="G452" s="233">
        <v>743.23333333333335</v>
      </c>
      <c r="H452" s="233">
        <v>777.83333333333326</v>
      </c>
      <c r="I452" s="233">
        <v>788.7166666666667</v>
      </c>
      <c r="J452" s="233">
        <v>795.13333333333321</v>
      </c>
      <c r="K452" s="232">
        <v>782.3</v>
      </c>
      <c r="L452" s="232">
        <v>765</v>
      </c>
      <c r="M452" s="232">
        <v>7.1579600000000001</v>
      </c>
      <c r="N452" s="1"/>
      <c r="O452" s="1"/>
    </row>
    <row r="453" spans="1:15" ht="12.75" customHeight="1">
      <c r="A453" s="30">
        <v>443</v>
      </c>
      <c r="B453" s="218" t="s">
        <v>275</v>
      </c>
      <c r="C453" s="232">
        <v>6285.9</v>
      </c>
      <c r="D453" s="233">
        <v>6326.6333333333341</v>
      </c>
      <c r="E453" s="233">
        <v>6213.2666666666682</v>
      </c>
      <c r="F453" s="233">
        <v>6140.6333333333341</v>
      </c>
      <c r="G453" s="233">
        <v>6027.2666666666682</v>
      </c>
      <c r="H453" s="233">
        <v>6399.2666666666682</v>
      </c>
      <c r="I453" s="233">
        <v>6512.633333333335</v>
      </c>
      <c r="J453" s="233">
        <v>6585.2666666666682</v>
      </c>
      <c r="K453" s="232">
        <v>6440</v>
      </c>
      <c r="L453" s="232">
        <v>6254</v>
      </c>
      <c r="M453" s="232">
        <v>2.0630999999999999</v>
      </c>
      <c r="N453" s="1"/>
      <c r="O453" s="1"/>
    </row>
    <row r="454" spans="1:15" ht="12.75" customHeight="1">
      <c r="A454" s="30">
        <v>444</v>
      </c>
      <c r="B454" s="218" t="s">
        <v>837</v>
      </c>
      <c r="C454" s="232">
        <v>2110.4</v>
      </c>
      <c r="D454" s="233">
        <v>2121.2666666666664</v>
      </c>
      <c r="E454" s="233">
        <v>2093.5333333333328</v>
      </c>
      <c r="F454" s="233">
        <v>2076.6666666666665</v>
      </c>
      <c r="G454" s="233">
        <v>2048.9333333333329</v>
      </c>
      <c r="H454" s="233">
        <v>2138.1333333333328</v>
      </c>
      <c r="I454" s="233">
        <v>2165.8666666666663</v>
      </c>
      <c r="J454" s="233">
        <v>2182.7333333333327</v>
      </c>
      <c r="K454" s="232">
        <v>2149</v>
      </c>
      <c r="L454" s="232">
        <v>2104.4</v>
      </c>
      <c r="M454" s="232">
        <v>0.17874999999999999</v>
      </c>
      <c r="N454" s="1"/>
      <c r="O454" s="1"/>
    </row>
    <row r="455" spans="1:15" ht="12.75" customHeight="1">
      <c r="A455" s="30">
        <v>445</v>
      </c>
      <c r="B455" s="218" t="s">
        <v>491</v>
      </c>
      <c r="C455" s="232">
        <v>205.65</v>
      </c>
      <c r="D455" s="233">
        <v>206.20000000000002</v>
      </c>
      <c r="E455" s="233">
        <v>202.50000000000003</v>
      </c>
      <c r="F455" s="233">
        <v>199.35000000000002</v>
      </c>
      <c r="G455" s="233">
        <v>195.65000000000003</v>
      </c>
      <c r="H455" s="233">
        <v>209.35000000000002</v>
      </c>
      <c r="I455" s="233">
        <v>213.05</v>
      </c>
      <c r="J455" s="233">
        <v>216.20000000000002</v>
      </c>
      <c r="K455" s="232">
        <v>209.9</v>
      </c>
      <c r="L455" s="232">
        <v>203.05</v>
      </c>
      <c r="M455" s="232">
        <v>11.793010000000001</v>
      </c>
      <c r="N455" s="1"/>
      <c r="O455" s="1"/>
    </row>
    <row r="456" spans="1:15" ht="12.75" customHeight="1">
      <c r="A456" s="30">
        <v>446</v>
      </c>
      <c r="B456" s="218" t="s">
        <v>196</v>
      </c>
      <c r="C456" s="232">
        <v>387.95</v>
      </c>
      <c r="D456" s="233">
        <v>389.05</v>
      </c>
      <c r="E456" s="233">
        <v>385.90000000000003</v>
      </c>
      <c r="F456" s="233">
        <v>383.85</v>
      </c>
      <c r="G456" s="233">
        <v>380.70000000000005</v>
      </c>
      <c r="H456" s="233">
        <v>391.1</v>
      </c>
      <c r="I456" s="233">
        <v>394.25</v>
      </c>
      <c r="J456" s="233">
        <v>396.3</v>
      </c>
      <c r="K456" s="232">
        <v>392.2</v>
      </c>
      <c r="L456" s="232">
        <v>387</v>
      </c>
      <c r="M456" s="232">
        <v>91.986729999999994</v>
      </c>
      <c r="N456" s="1"/>
      <c r="O456" s="1"/>
    </row>
    <row r="457" spans="1:15" ht="12.75" customHeight="1">
      <c r="A457" s="30">
        <v>447</v>
      </c>
      <c r="B457" s="218" t="s">
        <v>197</v>
      </c>
      <c r="C457" s="232">
        <v>207.7</v>
      </c>
      <c r="D457" s="233">
        <v>208.23333333333335</v>
      </c>
      <c r="E457" s="233">
        <v>206.4666666666667</v>
      </c>
      <c r="F457" s="233">
        <v>205.23333333333335</v>
      </c>
      <c r="G457" s="233">
        <v>203.4666666666667</v>
      </c>
      <c r="H457" s="233">
        <v>209.4666666666667</v>
      </c>
      <c r="I457" s="233">
        <v>211.23333333333335</v>
      </c>
      <c r="J457" s="233">
        <v>212.4666666666667</v>
      </c>
      <c r="K457" s="232">
        <v>210</v>
      </c>
      <c r="L457" s="232">
        <v>207</v>
      </c>
      <c r="M457" s="232">
        <v>73.728099999999998</v>
      </c>
      <c r="N457" s="1"/>
      <c r="O457" s="1"/>
    </row>
    <row r="458" spans="1:15" ht="12.75" customHeight="1">
      <c r="A458" s="30">
        <v>448</v>
      </c>
      <c r="B458" s="218" t="s">
        <v>198</v>
      </c>
      <c r="C458" s="232">
        <v>112.65</v>
      </c>
      <c r="D458" s="233">
        <v>113.16666666666667</v>
      </c>
      <c r="E458" s="233">
        <v>111.58333333333334</v>
      </c>
      <c r="F458" s="233">
        <v>110.51666666666667</v>
      </c>
      <c r="G458" s="233">
        <v>108.93333333333334</v>
      </c>
      <c r="H458" s="233">
        <v>114.23333333333335</v>
      </c>
      <c r="I458" s="233">
        <v>115.81666666666669</v>
      </c>
      <c r="J458" s="233">
        <v>116.88333333333335</v>
      </c>
      <c r="K458" s="232">
        <v>114.75</v>
      </c>
      <c r="L458" s="232">
        <v>112.1</v>
      </c>
      <c r="M458" s="232">
        <v>560.48485000000005</v>
      </c>
      <c r="N458" s="1"/>
      <c r="O458" s="1"/>
    </row>
    <row r="459" spans="1:15" ht="12.75" customHeight="1">
      <c r="A459" s="30">
        <v>449</v>
      </c>
      <c r="B459" s="218" t="s">
        <v>791</v>
      </c>
      <c r="C459" s="232">
        <v>92.75</v>
      </c>
      <c r="D459" s="233">
        <v>93.366666666666674</v>
      </c>
      <c r="E459" s="233">
        <v>91.883333333333354</v>
      </c>
      <c r="F459" s="233">
        <v>91.01666666666668</v>
      </c>
      <c r="G459" s="233">
        <v>89.53333333333336</v>
      </c>
      <c r="H459" s="233">
        <v>94.233333333333348</v>
      </c>
      <c r="I459" s="233">
        <v>95.716666666666669</v>
      </c>
      <c r="J459" s="233">
        <v>96.583333333333343</v>
      </c>
      <c r="K459" s="232">
        <v>94.85</v>
      </c>
      <c r="L459" s="232">
        <v>92.5</v>
      </c>
      <c r="M459" s="232">
        <v>12.45401</v>
      </c>
      <c r="N459" s="1"/>
      <c r="O459" s="1"/>
    </row>
    <row r="460" spans="1:15" ht="12.75" customHeight="1">
      <c r="A460" s="30">
        <v>450</v>
      </c>
      <c r="B460" s="218" t="s">
        <v>492</v>
      </c>
      <c r="C460" s="232">
        <v>2522.65</v>
      </c>
      <c r="D460" s="233">
        <v>2529.5499999999997</v>
      </c>
      <c r="E460" s="233">
        <v>2494.0999999999995</v>
      </c>
      <c r="F460" s="233">
        <v>2465.5499999999997</v>
      </c>
      <c r="G460" s="233">
        <v>2430.0999999999995</v>
      </c>
      <c r="H460" s="233">
        <v>2558.0999999999995</v>
      </c>
      <c r="I460" s="233">
        <v>2593.5499999999993</v>
      </c>
      <c r="J460" s="233">
        <v>2622.0999999999995</v>
      </c>
      <c r="K460" s="232">
        <v>2565</v>
      </c>
      <c r="L460" s="232">
        <v>2501</v>
      </c>
      <c r="M460" s="232">
        <v>6.3159999999999994E-2</v>
      </c>
      <c r="N460" s="1"/>
      <c r="O460" s="1"/>
    </row>
    <row r="461" spans="1:15" ht="12.75" customHeight="1">
      <c r="A461" s="30">
        <v>451</v>
      </c>
      <c r="B461" s="218" t="s">
        <v>200</v>
      </c>
      <c r="C461" s="232">
        <v>1016.4</v>
      </c>
      <c r="D461" s="233">
        <v>1019.6833333333334</v>
      </c>
      <c r="E461" s="233">
        <v>1011.7166666666667</v>
      </c>
      <c r="F461" s="233">
        <v>1007.0333333333333</v>
      </c>
      <c r="G461" s="233">
        <v>999.06666666666661</v>
      </c>
      <c r="H461" s="233">
        <v>1024.3666666666668</v>
      </c>
      <c r="I461" s="233">
        <v>1032.3333333333335</v>
      </c>
      <c r="J461" s="233">
        <v>1037.0166666666669</v>
      </c>
      <c r="K461" s="232">
        <v>1027.6500000000001</v>
      </c>
      <c r="L461" s="232">
        <v>1015</v>
      </c>
      <c r="M461" s="232">
        <v>13.17151</v>
      </c>
      <c r="N461" s="1"/>
      <c r="O461" s="1"/>
    </row>
    <row r="462" spans="1:15" ht="12.75" customHeight="1">
      <c r="A462" s="30">
        <v>452</v>
      </c>
      <c r="B462" s="218" t="s">
        <v>871</v>
      </c>
      <c r="C462" s="232">
        <v>578.35</v>
      </c>
      <c r="D462" s="233">
        <v>578.88333333333333</v>
      </c>
      <c r="E462" s="233">
        <v>570.86666666666667</v>
      </c>
      <c r="F462" s="233">
        <v>563.38333333333333</v>
      </c>
      <c r="G462" s="233">
        <v>555.36666666666667</v>
      </c>
      <c r="H462" s="233">
        <v>586.36666666666667</v>
      </c>
      <c r="I462" s="233">
        <v>594.38333333333333</v>
      </c>
      <c r="J462" s="233">
        <v>601.86666666666667</v>
      </c>
      <c r="K462" s="232">
        <v>586.9</v>
      </c>
      <c r="L462" s="232">
        <v>571.4</v>
      </c>
      <c r="M462" s="232">
        <v>2.3285900000000002</v>
      </c>
      <c r="N462" s="1"/>
      <c r="O462" s="1"/>
    </row>
    <row r="463" spans="1:15" ht="12.75" customHeight="1">
      <c r="A463" s="30">
        <v>453</v>
      </c>
      <c r="B463" s="218" t="s">
        <v>493</v>
      </c>
      <c r="C463" s="232">
        <v>125.75</v>
      </c>
      <c r="D463" s="233">
        <v>123.75</v>
      </c>
      <c r="E463" s="233">
        <v>118.69999999999999</v>
      </c>
      <c r="F463" s="233">
        <v>111.64999999999999</v>
      </c>
      <c r="G463" s="233">
        <v>106.59999999999998</v>
      </c>
      <c r="H463" s="233">
        <v>130.80000000000001</v>
      </c>
      <c r="I463" s="233">
        <v>135.85000000000002</v>
      </c>
      <c r="J463" s="233">
        <v>142.9</v>
      </c>
      <c r="K463" s="232">
        <v>128.80000000000001</v>
      </c>
      <c r="L463" s="232">
        <v>116.7</v>
      </c>
      <c r="M463" s="232">
        <v>175.99438000000001</v>
      </c>
      <c r="N463" s="1"/>
      <c r="O463" s="1"/>
    </row>
    <row r="464" spans="1:15" ht="12.75" customHeight="1">
      <c r="A464" s="30">
        <v>454</v>
      </c>
      <c r="B464" s="218" t="s">
        <v>181</v>
      </c>
      <c r="C464" s="232">
        <v>700.25</v>
      </c>
      <c r="D464" s="233">
        <v>699.38333333333333</v>
      </c>
      <c r="E464" s="233">
        <v>693.81666666666661</v>
      </c>
      <c r="F464" s="233">
        <v>687.38333333333333</v>
      </c>
      <c r="G464" s="233">
        <v>681.81666666666661</v>
      </c>
      <c r="H464" s="233">
        <v>705.81666666666661</v>
      </c>
      <c r="I464" s="233">
        <v>711.38333333333344</v>
      </c>
      <c r="J464" s="233">
        <v>717.81666666666661</v>
      </c>
      <c r="K464" s="232">
        <v>704.95</v>
      </c>
      <c r="L464" s="232">
        <v>692.95</v>
      </c>
      <c r="M464" s="232">
        <v>3.5462199999999999</v>
      </c>
      <c r="N464" s="1"/>
      <c r="O464" s="1"/>
    </row>
    <row r="465" spans="1:15" ht="12.75" customHeight="1">
      <c r="A465" s="30">
        <v>455</v>
      </c>
      <c r="B465" s="218" t="s">
        <v>494</v>
      </c>
      <c r="C465" s="232">
        <v>1968.2</v>
      </c>
      <c r="D465" s="233">
        <v>1957.9166666666667</v>
      </c>
      <c r="E465" s="233">
        <v>1935.8333333333335</v>
      </c>
      <c r="F465" s="233">
        <v>1903.4666666666667</v>
      </c>
      <c r="G465" s="233">
        <v>1881.3833333333334</v>
      </c>
      <c r="H465" s="233">
        <v>1990.2833333333335</v>
      </c>
      <c r="I465" s="233">
        <v>2012.366666666667</v>
      </c>
      <c r="J465" s="233">
        <v>2044.7333333333336</v>
      </c>
      <c r="K465" s="232">
        <v>1980</v>
      </c>
      <c r="L465" s="232">
        <v>1925.55</v>
      </c>
      <c r="M465" s="232">
        <v>0.47467999999999999</v>
      </c>
      <c r="N465" s="1"/>
      <c r="O465" s="1"/>
    </row>
    <row r="466" spans="1:15" ht="12.75" customHeight="1">
      <c r="A466" s="30">
        <v>456</v>
      </c>
      <c r="B466" s="218" t="s">
        <v>495</v>
      </c>
      <c r="C466" s="232">
        <v>618.65</v>
      </c>
      <c r="D466" s="233">
        <v>621.94999999999993</v>
      </c>
      <c r="E466" s="233">
        <v>612.99999999999989</v>
      </c>
      <c r="F466" s="233">
        <v>607.34999999999991</v>
      </c>
      <c r="G466" s="233">
        <v>598.39999999999986</v>
      </c>
      <c r="H466" s="233">
        <v>627.59999999999991</v>
      </c>
      <c r="I466" s="233">
        <v>636.54999999999995</v>
      </c>
      <c r="J466" s="233">
        <v>642.19999999999993</v>
      </c>
      <c r="K466" s="232">
        <v>630.9</v>
      </c>
      <c r="L466" s="232">
        <v>616.29999999999995</v>
      </c>
      <c r="M466" s="232">
        <v>1.4761899999999999</v>
      </c>
      <c r="N466" s="1"/>
      <c r="O466" s="1"/>
    </row>
    <row r="467" spans="1:15" ht="12.75" customHeight="1">
      <c r="A467" s="30">
        <v>457</v>
      </c>
      <c r="B467" s="218" t="s">
        <v>496</v>
      </c>
      <c r="C467" s="232">
        <v>3103.85</v>
      </c>
      <c r="D467" s="233">
        <v>3097.9666666666667</v>
      </c>
      <c r="E467" s="233">
        <v>3065.8833333333332</v>
      </c>
      <c r="F467" s="233">
        <v>3027.9166666666665</v>
      </c>
      <c r="G467" s="233">
        <v>2995.833333333333</v>
      </c>
      <c r="H467" s="233">
        <v>3135.9333333333334</v>
      </c>
      <c r="I467" s="233">
        <v>3168.0166666666664</v>
      </c>
      <c r="J467" s="233">
        <v>3205.9833333333336</v>
      </c>
      <c r="K467" s="232">
        <v>3130.05</v>
      </c>
      <c r="L467" s="232">
        <v>3060</v>
      </c>
      <c r="M467" s="232">
        <v>1.0273099999999999</v>
      </c>
      <c r="N467" s="1"/>
      <c r="O467" s="1"/>
    </row>
    <row r="468" spans="1:15" ht="12.75" customHeight="1">
      <c r="A468" s="30">
        <v>458</v>
      </c>
      <c r="B468" s="218" t="s">
        <v>201</v>
      </c>
      <c r="C468" s="232">
        <v>2597.5</v>
      </c>
      <c r="D468" s="233">
        <v>2586.85</v>
      </c>
      <c r="E468" s="233">
        <v>2563.6999999999998</v>
      </c>
      <c r="F468" s="233">
        <v>2529.9</v>
      </c>
      <c r="G468" s="233">
        <v>2506.75</v>
      </c>
      <c r="H468" s="233">
        <v>2620.6499999999996</v>
      </c>
      <c r="I468" s="233">
        <v>2643.8</v>
      </c>
      <c r="J468" s="233">
        <v>2677.5999999999995</v>
      </c>
      <c r="K468" s="232">
        <v>2610</v>
      </c>
      <c r="L468" s="232">
        <v>2553.0500000000002</v>
      </c>
      <c r="M468" s="232">
        <v>10.571820000000001</v>
      </c>
      <c r="N468" s="1"/>
      <c r="O468" s="1"/>
    </row>
    <row r="469" spans="1:15" ht="12.75" customHeight="1">
      <c r="A469" s="30">
        <v>459</v>
      </c>
      <c r="B469" s="218" t="s">
        <v>202</v>
      </c>
      <c r="C469" s="232">
        <v>1550.6</v>
      </c>
      <c r="D469" s="233">
        <v>1555.1166666666668</v>
      </c>
      <c r="E469" s="233">
        <v>1540.5333333333335</v>
      </c>
      <c r="F469" s="233">
        <v>1530.4666666666667</v>
      </c>
      <c r="G469" s="233">
        <v>1515.8833333333334</v>
      </c>
      <c r="H469" s="233">
        <v>1565.1833333333336</v>
      </c>
      <c r="I469" s="233">
        <v>1579.7666666666667</v>
      </c>
      <c r="J469" s="233">
        <v>1589.8333333333337</v>
      </c>
      <c r="K469" s="232">
        <v>1569.7</v>
      </c>
      <c r="L469" s="232">
        <v>1545.05</v>
      </c>
      <c r="M469" s="232">
        <v>3.2677999999999998</v>
      </c>
      <c r="N469" s="1"/>
      <c r="O469" s="1"/>
    </row>
    <row r="470" spans="1:15" ht="12.75" customHeight="1">
      <c r="A470" s="30">
        <v>460</v>
      </c>
      <c r="B470" s="218" t="s">
        <v>203</v>
      </c>
      <c r="C470" s="232">
        <v>492.35</v>
      </c>
      <c r="D470" s="233">
        <v>495.68333333333334</v>
      </c>
      <c r="E470" s="233">
        <v>487.66666666666669</v>
      </c>
      <c r="F470" s="233">
        <v>482.98333333333335</v>
      </c>
      <c r="G470" s="233">
        <v>474.9666666666667</v>
      </c>
      <c r="H470" s="233">
        <v>500.36666666666667</v>
      </c>
      <c r="I470" s="233">
        <v>508.38333333333333</v>
      </c>
      <c r="J470" s="233">
        <v>513.06666666666661</v>
      </c>
      <c r="K470" s="232">
        <v>503.7</v>
      </c>
      <c r="L470" s="232">
        <v>491</v>
      </c>
      <c r="M470" s="232">
        <v>2.4725199999999998</v>
      </c>
      <c r="N470" s="1"/>
      <c r="O470" s="1"/>
    </row>
    <row r="471" spans="1:15" ht="12.75" customHeight="1">
      <c r="A471" s="30">
        <v>461</v>
      </c>
      <c r="B471" s="218" t="s">
        <v>620</v>
      </c>
      <c r="C471" s="232">
        <v>619</v>
      </c>
      <c r="D471" s="233">
        <v>623.88333333333333</v>
      </c>
      <c r="E471" s="233">
        <v>612.11666666666667</v>
      </c>
      <c r="F471" s="233">
        <v>605.23333333333335</v>
      </c>
      <c r="G471" s="233">
        <v>593.4666666666667</v>
      </c>
      <c r="H471" s="233">
        <v>630.76666666666665</v>
      </c>
      <c r="I471" s="233">
        <v>642.5333333333333</v>
      </c>
      <c r="J471" s="233">
        <v>649.41666666666663</v>
      </c>
      <c r="K471" s="232">
        <v>635.65</v>
      </c>
      <c r="L471" s="232">
        <v>617</v>
      </c>
      <c r="M471" s="232">
        <v>0.33948</v>
      </c>
      <c r="N471" s="1"/>
      <c r="O471" s="1"/>
    </row>
    <row r="472" spans="1:15" ht="12.75" customHeight="1">
      <c r="A472" s="30">
        <v>462</v>
      </c>
      <c r="B472" s="218" t="s">
        <v>204</v>
      </c>
      <c r="C472" s="232">
        <v>1351.35</v>
      </c>
      <c r="D472" s="233">
        <v>1350.8666666666666</v>
      </c>
      <c r="E472" s="233">
        <v>1340.583333333333</v>
      </c>
      <c r="F472" s="233">
        <v>1329.8166666666664</v>
      </c>
      <c r="G472" s="233">
        <v>1319.5333333333328</v>
      </c>
      <c r="H472" s="233">
        <v>1361.6333333333332</v>
      </c>
      <c r="I472" s="233">
        <v>1371.9166666666665</v>
      </c>
      <c r="J472" s="233">
        <v>1382.6833333333334</v>
      </c>
      <c r="K472" s="232">
        <v>1361.15</v>
      </c>
      <c r="L472" s="232">
        <v>1340.1</v>
      </c>
      <c r="M472" s="232">
        <v>3.1089000000000002</v>
      </c>
      <c r="N472" s="1"/>
      <c r="O472" s="1"/>
    </row>
    <row r="473" spans="1:15" ht="12.75" customHeight="1">
      <c r="A473" s="30">
        <v>463</v>
      </c>
      <c r="B473" s="218" t="s">
        <v>497</v>
      </c>
      <c r="C473" s="232">
        <v>34.25</v>
      </c>
      <c r="D473" s="233">
        <v>34.333333333333336</v>
      </c>
      <c r="E473" s="233">
        <v>34.016666666666673</v>
      </c>
      <c r="F473" s="233">
        <v>33.783333333333339</v>
      </c>
      <c r="G473" s="233">
        <v>33.466666666666676</v>
      </c>
      <c r="H473" s="233">
        <v>34.56666666666667</v>
      </c>
      <c r="I473" s="233">
        <v>34.883333333333333</v>
      </c>
      <c r="J473" s="233">
        <v>35.116666666666667</v>
      </c>
      <c r="K473" s="232">
        <v>34.65</v>
      </c>
      <c r="L473" s="232">
        <v>34.1</v>
      </c>
      <c r="M473" s="232">
        <v>31.06344</v>
      </c>
      <c r="N473" s="1"/>
      <c r="O473" s="1"/>
    </row>
    <row r="474" spans="1:15" ht="12.75" customHeight="1">
      <c r="A474" s="30">
        <v>464</v>
      </c>
      <c r="B474" s="218" t="s">
        <v>838</v>
      </c>
      <c r="C474" s="232">
        <v>281.89999999999998</v>
      </c>
      <c r="D474" s="233">
        <v>283.81666666666666</v>
      </c>
      <c r="E474" s="233">
        <v>278.83333333333331</v>
      </c>
      <c r="F474" s="233">
        <v>275.76666666666665</v>
      </c>
      <c r="G474" s="233">
        <v>270.7833333333333</v>
      </c>
      <c r="H474" s="233">
        <v>286.88333333333333</v>
      </c>
      <c r="I474" s="233">
        <v>291.86666666666667</v>
      </c>
      <c r="J474" s="233">
        <v>294.93333333333334</v>
      </c>
      <c r="K474" s="232">
        <v>288.8</v>
      </c>
      <c r="L474" s="232">
        <v>280.75</v>
      </c>
      <c r="M474" s="232">
        <v>5.7794400000000001</v>
      </c>
      <c r="N474" s="1"/>
      <c r="O474" s="1"/>
    </row>
    <row r="475" spans="1:15" ht="12.75" customHeight="1">
      <c r="A475" s="30">
        <v>465</v>
      </c>
      <c r="B475" s="218" t="s">
        <v>498</v>
      </c>
      <c r="C475" s="232">
        <v>260.25</v>
      </c>
      <c r="D475" s="233">
        <v>261.98333333333335</v>
      </c>
      <c r="E475" s="233">
        <v>257.26666666666671</v>
      </c>
      <c r="F475" s="233">
        <v>254.28333333333336</v>
      </c>
      <c r="G475" s="233">
        <v>249.56666666666672</v>
      </c>
      <c r="H475" s="233">
        <v>264.9666666666667</v>
      </c>
      <c r="I475" s="233">
        <v>269.68333333333339</v>
      </c>
      <c r="J475" s="233">
        <v>272.66666666666669</v>
      </c>
      <c r="K475" s="232">
        <v>266.7</v>
      </c>
      <c r="L475" s="232">
        <v>259</v>
      </c>
      <c r="M475" s="232">
        <v>3.1625100000000002</v>
      </c>
      <c r="N475" s="1"/>
      <c r="O475" s="1"/>
    </row>
    <row r="476" spans="1:15" ht="12.75" customHeight="1">
      <c r="A476" s="30">
        <v>466</v>
      </c>
      <c r="B476" s="218" t="s">
        <v>499</v>
      </c>
      <c r="C476" s="232">
        <v>2775.55</v>
      </c>
      <c r="D476" s="233">
        <v>2774.0666666666671</v>
      </c>
      <c r="E476" s="233">
        <v>2739.483333333334</v>
      </c>
      <c r="F476" s="233">
        <v>2703.416666666667</v>
      </c>
      <c r="G476" s="233">
        <v>2668.8333333333339</v>
      </c>
      <c r="H476" s="233">
        <v>2810.1333333333341</v>
      </c>
      <c r="I476" s="233">
        <v>2844.7166666666672</v>
      </c>
      <c r="J476" s="233">
        <v>2880.7833333333342</v>
      </c>
      <c r="K476" s="232">
        <v>2808.65</v>
      </c>
      <c r="L476" s="232">
        <v>2738</v>
      </c>
      <c r="M476" s="232">
        <v>1.57856</v>
      </c>
      <c r="N476" s="1"/>
      <c r="O476" s="1"/>
    </row>
    <row r="477" spans="1:15" ht="12.75" customHeight="1">
      <c r="A477" s="30">
        <v>467</v>
      </c>
      <c r="B477" s="218" t="s">
        <v>500</v>
      </c>
      <c r="C477" s="232">
        <v>562.25</v>
      </c>
      <c r="D477" s="233">
        <v>562.69999999999993</v>
      </c>
      <c r="E477" s="233">
        <v>557.54999999999984</v>
      </c>
      <c r="F477" s="233">
        <v>552.84999999999991</v>
      </c>
      <c r="G477" s="233">
        <v>547.69999999999982</v>
      </c>
      <c r="H477" s="233">
        <v>567.39999999999986</v>
      </c>
      <c r="I477" s="233">
        <v>572.54999999999995</v>
      </c>
      <c r="J477" s="233">
        <v>577.24999999999989</v>
      </c>
      <c r="K477" s="232">
        <v>567.85</v>
      </c>
      <c r="L477" s="232">
        <v>558</v>
      </c>
      <c r="M477" s="232">
        <v>0.76354</v>
      </c>
      <c r="N477" s="1"/>
      <c r="O477" s="1"/>
    </row>
    <row r="478" spans="1:15" ht="12.75" customHeight="1">
      <c r="A478" s="30">
        <v>468</v>
      </c>
      <c r="B478" s="218" t="s">
        <v>872</v>
      </c>
      <c r="C478" s="232">
        <v>521.20000000000005</v>
      </c>
      <c r="D478" s="233">
        <v>522.08333333333337</v>
      </c>
      <c r="E478" s="233">
        <v>517.16666666666674</v>
      </c>
      <c r="F478" s="233">
        <v>513.13333333333333</v>
      </c>
      <c r="G478" s="233">
        <v>508.2166666666667</v>
      </c>
      <c r="H478" s="233">
        <v>526.11666666666679</v>
      </c>
      <c r="I478" s="233">
        <v>531.03333333333353</v>
      </c>
      <c r="J478" s="233">
        <v>535.06666666666683</v>
      </c>
      <c r="K478" s="232">
        <v>527</v>
      </c>
      <c r="L478" s="232">
        <v>518.04999999999995</v>
      </c>
      <c r="M478" s="232">
        <v>3.1752600000000002</v>
      </c>
      <c r="N478" s="1"/>
      <c r="O478" s="1"/>
    </row>
    <row r="479" spans="1:15" ht="12.75" customHeight="1">
      <c r="A479" s="30">
        <v>469</v>
      </c>
      <c r="B479" s="218" t="s">
        <v>208</v>
      </c>
      <c r="C479" s="232">
        <v>716.15</v>
      </c>
      <c r="D479" s="233">
        <v>720.51666666666677</v>
      </c>
      <c r="E479" s="233">
        <v>709.03333333333353</v>
      </c>
      <c r="F479" s="233">
        <v>701.91666666666674</v>
      </c>
      <c r="G479" s="233">
        <v>690.43333333333351</v>
      </c>
      <c r="H479" s="233">
        <v>727.63333333333355</v>
      </c>
      <c r="I479" s="233">
        <v>739.1166666666669</v>
      </c>
      <c r="J479" s="233">
        <v>746.23333333333358</v>
      </c>
      <c r="K479" s="232">
        <v>732</v>
      </c>
      <c r="L479" s="232">
        <v>713.4</v>
      </c>
      <c r="M479" s="232">
        <v>13.875679999999999</v>
      </c>
      <c r="N479" s="1"/>
      <c r="O479" s="1"/>
    </row>
    <row r="480" spans="1:15" ht="12.75" customHeight="1">
      <c r="A480" s="30">
        <v>470</v>
      </c>
      <c r="B480" s="218" t="s">
        <v>501</v>
      </c>
      <c r="C480" s="232">
        <v>860.9</v>
      </c>
      <c r="D480" s="233">
        <v>858.03333333333342</v>
      </c>
      <c r="E480" s="233">
        <v>846.06666666666683</v>
      </c>
      <c r="F480" s="233">
        <v>831.23333333333346</v>
      </c>
      <c r="G480" s="233">
        <v>819.26666666666688</v>
      </c>
      <c r="H480" s="233">
        <v>872.86666666666679</v>
      </c>
      <c r="I480" s="233">
        <v>884.83333333333326</v>
      </c>
      <c r="J480" s="233">
        <v>899.66666666666674</v>
      </c>
      <c r="K480" s="232">
        <v>870</v>
      </c>
      <c r="L480" s="232">
        <v>843.2</v>
      </c>
      <c r="M480" s="232">
        <v>2.5209999999999999</v>
      </c>
      <c r="N480" s="1"/>
      <c r="O480" s="1"/>
    </row>
    <row r="481" spans="1:15" ht="12.75" customHeight="1">
      <c r="A481" s="30">
        <v>471</v>
      </c>
      <c r="B481" s="218" t="s">
        <v>207</v>
      </c>
      <c r="C481" s="232">
        <v>6959.05</v>
      </c>
      <c r="D481" s="233">
        <v>6987.45</v>
      </c>
      <c r="E481" s="233">
        <v>6921.8499999999995</v>
      </c>
      <c r="F481" s="233">
        <v>6884.65</v>
      </c>
      <c r="G481" s="233">
        <v>6819.0499999999993</v>
      </c>
      <c r="H481" s="233">
        <v>7024.65</v>
      </c>
      <c r="I481" s="233">
        <v>7090.25</v>
      </c>
      <c r="J481" s="233">
        <v>7127.45</v>
      </c>
      <c r="K481" s="232">
        <v>7053.05</v>
      </c>
      <c r="L481" s="232">
        <v>6950.25</v>
      </c>
      <c r="M481" s="232">
        <v>2.3231700000000002</v>
      </c>
      <c r="N481" s="1"/>
      <c r="O481" s="1"/>
    </row>
    <row r="482" spans="1:15" ht="12.75" customHeight="1">
      <c r="A482" s="30">
        <v>472</v>
      </c>
      <c r="B482" s="218" t="s">
        <v>276</v>
      </c>
      <c r="C482" s="232">
        <v>80.400000000000006</v>
      </c>
      <c r="D482" s="233">
        <v>80.466666666666669</v>
      </c>
      <c r="E482" s="233">
        <v>79.433333333333337</v>
      </c>
      <c r="F482" s="233">
        <v>78.466666666666669</v>
      </c>
      <c r="G482" s="233">
        <v>77.433333333333337</v>
      </c>
      <c r="H482" s="233">
        <v>81.433333333333337</v>
      </c>
      <c r="I482" s="233">
        <v>82.466666666666669</v>
      </c>
      <c r="J482" s="233">
        <v>83.433333333333337</v>
      </c>
      <c r="K482" s="232">
        <v>81.5</v>
      </c>
      <c r="L482" s="232">
        <v>79.5</v>
      </c>
      <c r="M482" s="232">
        <v>353.35762</v>
      </c>
      <c r="N482" s="1"/>
      <c r="O482" s="1"/>
    </row>
    <row r="483" spans="1:15" ht="12.75" customHeight="1">
      <c r="A483" s="30">
        <v>473</v>
      </c>
      <c r="B483" s="218" t="s">
        <v>206</v>
      </c>
      <c r="C483" s="232">
        <v>1699.8</v>
      </c>
      <c r="D483" s="233">
        <v>1703.8</v>
      </c>
      <c r="E483" s="233">
        <v>1688.8</v>
      </c>
      <c r="F483" s="233">
        <v>1677.8</v>
      </c>
      <c r="G483" s="233">
        <v>1662.8</v>
      </c>
      <c r="H483" s="233">
        <v>1714.8</v>
      </c>
      <c r="I483" s="233">
        <v>1729.8</v>
      </c>
      <c r="J483" s="233">
        <v>1740.8</v>
      </c>
      <c r="K483" s="232">
        <v>1718.8</v>
      </c>
      <c r="L483" s="232">
        <v>1692.8</v>
      </c>
      <c r="M483" s="232">
        <v>1.43971</v>
      </c>
      <c r="N483" s="1"/>
      <c r="O483" s="1"/>
    </row>
    <row r="484" spans="1:15" ht="12.75" customHeight="1">
      <c r="A484" s="30">
        <v>474</v>
      </c>
      <c r="B484" s="242" t="s">
        <v>154</v>
      </c>
      <c r="C484" s="243">
        <v>877.55</v>
      </c>
      <c r="D484" s="243">
        <v>881.58333333333337</v>
      </c>
      <c r="E484" s="243">
        <v>871.16666666666674</v>
      </c>
      <c r="F484" s="243">
        <v>864.78333333333342</v>
      </c>
      <c r="G484" s="243">
        <v>854.36666666666679</v>
      </c>
      <c r="H484" s="243">
        <v>887.9666666666667</v>
      </c>
      <c r="I484" s="243">
        <v>898.38333333333344</v>
      </c>
      <c r="J484" s="242">
        <v>904.76666666666665</v>
      </c>
      <c r="K484" s="242">
        <v>892</v>
      </c>
      <c r="L484" s="242">
        <v>875.2</v>
      </c>
      <c r="M484" s="218">
        <v>10.336080000000001</v>
      </c>
      <c r="N484" s="1"/>
      <c r="O484" s="1"/>
    </row>
    <row r="485" spans="1:15" ht="12.75" customHeight="1">
      <c r="A485" s="30">
        <v>475</v>
      </c>
      <c r="B485" s="242" t="s">
        <v>277</v>
      </c>
      <c r="C485" s="243">
        <v>261.39999999999998</v>
      </c>
      <c r="D485" s="243">
        <v>262.7</v>
      </c>
      <c r="E485" s="243">
        <v>258.5</v>
      </c>
      <c r="F485" s="243">
        <v>255.60000000000002</v>
      </c>
      <c r="G485" s="243">
        <v>251.40000000000003</v>
      </c>
      <c r="H485" s="243">
        <v>265.59999999999997</v>
      </c>
      <c r="I485" s="243">
        <v>269.7999999999999</v>
      </c>
      <c r="J485" s="242">
        <v>272.69999999999993</v>
      </c>
      <c r="K485" s="242">
        <v>266.89999999999998</v>
      </c>
      <c r="L485" s="242">
        <v>259.8</v>
      </c>
      <c r="M485" s="218">
        <v>2.0259800000000001</v>
      </c>
      <c r="N485" s="1"/>
      <c r="O485" s="1"/>
    </row>
    <row r="486" spans="1:15" ht="12.75" customHeight="1">
      <c r="A486" s="30">
        <v>476</v>
      </c>
      <c r="B486" s="242" t="s">
        <v>502</v>
      </c>
      <c r="C486" s="232">
        <v>2842.85</v>
      </c>
      <c r="D486" s="233">
        <v>2838.85</v>
      </c>
      <c r="E486" s="233">
        <v>2819</v>
      </c>
      <c r="F486" s="233">
        <v>2795.15</v>
      </c>
      <c r="G486" s="233">
        <v>2775.3</v>
      </c>
      <c r="H486" s="233">
        <v>2862.7</v>
      </c>
      <c r="I486" s="233">
        <v>2882.5499999999993</v>
      </c>
      <c r="J486" s="233">
        <v>2906.3999999999996</v>
      </c>
      <c r="K486" s="232">
        <v>2858.7</v>
      </c>
      <c r="L486" s="232">
        <v>2815</v>
      </c>
      <c r="M486" s="232">
        <v>0.19198000000000001</v>
      </c>
      <c r="N486" s="1"/>
      <c r="O486" s="1"/>
    </row>
    <row r="487" spans="1:15" ht="12.75" customHeight="1">
      <c r="A487" s="30">
        <v>477</v>
      </c>
      <c r="B487" s="242" t="s">
        <v>503</v>
      </c>
      <c r="C487" s="243">
        <v>668.15</v>
      </c>
      <c r="D487" s="243">
        <v>670.66666666666663</v>
      </c>
      <c r="E487" s="243">
        <v>661.48333333333323</v>
      </c>
      <c r="F487" s="243">
        <v>654.81666666666661</v>
      </c>
      <c r="G487" s="243">
        <v>645.63333333333321</v>
      </c>
      <c r="H487" s="243">
        <v>677.33333333333326</v>
      </c>
      <c r="I487" s="243">
        <v>686.51666666666665</v>
      </c>
      <c r="J487" s="242">
        <v>693.18333333333328</v>
      </c>
      <c r="K487" s="242">
        <v>679.85</v>
      </c>
      <c r="L487" s="242">
        <v>664</v>
      </c>
      <c r="M487" s="218">
        <v>1.26823</v>
      </c>
      <c r="N487" s="1"/>
      <c r="O487" s="1"/>
    </row>
    <row r="488" spans="1:15" ht="12.75" customHeight="1">
      <c r="A488" s="30">
        <v>478</v>
      </c>
      <c r="B488" s="242" t="s">
        <v>504</v>
      </c>
      <c r="C488" s="232">
        <v>310.89999999999998</v>
      </c>
      <c r="D488" s="233">
        <v>312.95</v>
      </c>
      <c r="E488" s="233">
        <v>307.7</v>
      </c>
      <c r="F488" s="233">
        <v>304.5</v>
      </c>
      <c r="G488" s="233">
        <v>299.25</v>
      </c>
      <c r="H488" s="233">
        <v>316.14999999999998</v>
      </c>
      <c r="I488" s="233">
        <v>321.39999999999998</v>
      </c>
      <c r="J488" s="233">
        <v>324.59999999999997</v>
      </c>
      <c r="K488" s="232">
        <v>318.2</v>
      </c>
      <c r="L488" s="232">
        <v>309.75</v>
      </c>
      <c r="M488" s="232">
        <v>3.1586400000000001</v>
      </c>
      <c r="N488" s="1"/>
      <c r="O488" s="1"/>
    </row>
    <row r="489" spans="1:15" ht="12.75" customHeight="1">
      <c r="A489" s="30">
        <v>479</v>
      </c>
      <c r="B489" s="242" t="s">
        <v>505</v>
      </c>
      <c r="C489" s="243">
        <v>330.15</v>
      </c>
      <c r="D489" s="243">
        <v>329.95</v>
      </c>
      <c r="E489" s="233">
        <v>326.45</v>
      </c>
      <c r="F489" s="233">
        <v>322.75</v>
      </c>
      <c r="G489" s="233">
        <v>319.25</v>
      </c>
      <c r="H489" s="233">
        <v>333.65</v>
      </c>
      <c r="I489" s="233">
        <v>337.15</v>
      </c>
      <c r="J489" s="233">
        <v>340.84999999999997</v>
      </c>
      <c r="K489" s="232">
        <v>333.45</v>
      </c>
      <c r="L489" s="232">
        <v>326.25</v>
      </c>
      <c r="M489" s="232">
        <v>1.2087600000000001</v>
      </c>
      <c r="N489" s="1"/>
      <c r="O489" s="1"/>
    </row>
    <row r="490" spans="1:15" ht="12.75" customHeight="1">
      <c r="A490" s="30">
        <v>480</v>
      </c>
      <c r="B490" s="242" t="s">
        <v>506</v>
      </c>
      <c r="C490" s="232">
        <v>296.85000000000002</v>
      </c>
      <c r="D490" s="233">
        <v>298.48333333333335</v>
      </c>
      <c r="E490" s="233">
        <v>294.2166666666667</v>
      </c>
      <c r="F490" s="233">
        <v>291.58333333333337</v>
      </c>
      <c r="G490" s="233">
        <v>287.31666666666672</v>
      </c>
      <c r="H490" s="233">
        <v>301.11666666666667</v>
      </c>
      <c r="I490" s="233">
        <v>305.38333333333333</v>
      </c>
      <c r="J490" s="233">
        <v>308.01666666666665</v>
      </c>
      <c r="K490" s="232">
        <v>302.75</v>
      </c>
      <c r="L490" s="232">
        <v>295.85000000000002</v>
      </c>
      <c r="M490" s="232">
        <v>0.84458999999999995</v>
      </c>
      <c r="N490" s="1"/>
      <c r="O490" s="1"/>
    </row>
    <row r="491" spans="1:15" ht="12.75" customHeight="1">
      <c r="A491" s="30">
        <v>481</v>
      </c>
      <c r="B491" s="242" t="s">
        <v>278</v>
      </c>
      <c r="C491" s="243">
        <v>1322.55</v>
      </c>
      <c r="D491" s="243">
        <v>1339.2666666666667</v>
      </c>
      <c r="E491" s="233">
        <v>1298.3833333333332</v>
      </c>
      <c r="F491" s="233">
        <v>1274.2166666666665</v>
      </c>
      <c r="G491" s="233">
        <v>1233.333333333333</v>
      </c>
      <c r="H491" s="233">
        <v>1363.4333333333334</v>
      </c>
      <c r="I491" s="233">
        <v>1404.3166666666671</v>
      </c>
      <c r="J491" s="233">
        <v>1428.4833333333336</v>
      </c>
      <c r="K491" s="232">
        <v>1380.15</v>
      </c>
      <c r="L491" s="232">
        <v>1315.1</v>
      </c>
      <c r="M491" s="232">
        <v>9.5079399999999996</v>
      </c>
      <c r="N491" s="1"/>
      <c r="O491" s="1"/>
    </row>
    <row r="492" spans="1:15" ht="12.75" customHeight="1">
      <c r="A492" s="30">
        <v>482</v>
      </c>
      <c r="B492" s="218" t="s">
        <v>873</v>
      </c>
      <c r="C492" s="232">
        <v>1338.1</v>
      </c>
      <c r="D492" s="233">
        <v>1337.5833333333333</v>
      </c>
      <c r="E492" s="233">
        <v>1320.6666666666665</v>
      </c>
      <c r="F492" s="233">
        <v>1303.2333333333333</v>
      </c>
      <c r="G492" s="233">
        <v>1286.3166666666666</v>
      </c>
      <c r="H492" s="233">
        <v>1355.0166666666664</v>
      </c>
      <c r="I492" s="233">
        <v>1371.9333333333329</v>
      </c>
      <c r="J492" s="233">
        <v>1389.3666666666663</v>
      </c>
      <c r="K492" s="232">
        <v>1354.5</v>
      </c>
      <c r="L492" s="232">
        <v>1320.15</v>
      </c>
      <c r="M492" s="232">
        <v>0.51060000000000005</v>
      </c>
      <c r="N492" s="1"/>
      <c r="O492" s="1"/>
    </row>
    <row r="493" spans="1:15" ht="12.75" customHeight="1">
      <c r="A493" s="30">
        <v>483</v>
      </c>
      <c r="B493" s="218" t="s">
        <v>209</v>
      </c>
      <c r="C493" s="243">
        <v>308.39999999999998</v>
      </c>
      <c r="D493" s="243">
        <v>309.88333333333333</v>
      </c>
      <c r="E493" s="233">
        <v>305.91666666666663</v>
      </c>
      <c r="F493" s="233">
        <v>303.43333333333328</v>
      </c>
      <c r="G493" s="233">
        <v>299.46666666666658</v>
      </c>
      <c r="H493" s="233">
        <v>312.36666666666667</v>
      </c>
      <c r="I493" s="233">
        <v>316.33333333333337</v>
      </c>
      <c r="J493" s="233">
        <v>318.81666666666672</v>
      </c>
      <c r="K493" s="232">
        <v>313.85000000000002</v>
      </c>
      <c r="L493" s="232">
        <v>307.39999999999998</v>
      </c>
      <c r="M493" s="232">
        <v>63.181600000000003</v>
      </c>
      <c r="N493" s="1"/>
      <c r="O493" s="1"/>
    </row>
    <row r="494" spans="1:15" ht="12.75" customHeight="1">
      <c r="A494" s="30">
        <v>484</v>
      </c>
      <c r="B494" s="218" t="s">
        <v>839</v>
      </c>
      <c r="C494" s="232">
        <v>437.15</v>
      </c>
      <c r="D494" s="233">
        <v>438.16666666666669</v>
      </c>
      <c r="E494" s="233">
        <v>433.23333333333335</v>
      </c>
      <c r="F494" s="233">
        <v>429.31666666666666</v>
      </c>
      <c r="G494" s="233">
        <v>424.38333333333333</v>
      </c>
      <c r="H494" s="233">
        <v>442.08333333333337</v>
      </c>
      <c r="I494" s="233">
        <v>447.01666666666665</v>
      </c>
      <c r="J494" s="233">
        <v>450.93333333333339</v>
      </c>
      <c r="K494" s="232">
        <v>443.1</v>
      </c>
      <c r="L494" s="232">
        <v>434.25</v>
      </c>
      <c r="M494" s="232">
        <v>0.61704999999999999</v>
      </c>
      <c r="N494" s="1"/>
      <c r="O494" s="1"/>
    </row>
    <row r="495" spans="1:15" ht="12.75" customHeight="1">
      <c r="A495" s="30">
        <v>485</v>
      </c>
      <c r="B495" s="218" t="s">
        <v>507</v>
      </c>
      <c r="C495" s="243">
        <v>1994.9</v>
      </c>
      <c r="D495" s="243">
        <v>1991.2333333333333</v>
      </c>
      <c r="E495" s="233">
        <v>1970.4666666666667</v>
      </c>
      <c r="F495" s="233">
        <v>1946.0333333333333</v>
      </c>
      <c r="G495" s="233">
        <v>1925.2666666666667</v>
      </c>
      <c r="H495" s="233">
        <v>2015.6666666666667</v>
      </c>
      <c r="I495" s="233">
        <v>2036.4333333333336</v>
      </c>
      <c r="J495" s="233">
        <v>2060.8666666666668</v>
      </c>
      <c r="K495" s="232">
        <v>2012</v>
      </c>
      <c r="L495" s="232">
        <v>1966.8</v>
      </c>
      <c r="M495" s="232">
        <v>0.29377999999999999</v>
      </c>
      <c r="N495" s="1"/>
      <c r="O495" s="1"/>
    </row>
    <row r="496" spans="1:15" ht="12.75" customHeight="1">
      <c r="A496" s="30">
        <v>486</v>
      </c>
      <c r="B496" s="218" t="s">
        <v>127</v>
      </c>
      <c r="C496" s="243">
        <v>7.9</v>
      </c>
      <c r="D496" s="243">
        <v>7.9333333333333336</v>
      </c>
      <c r="E496" s="233">
        <v>7.8166666666666664</v>
      </c>
      <c r="F496" s="233">
        <v>7.7333333333333325</v>
      </c>
      <c r="G496" s="233">
        <v>7.6166666666666654</v>
      </c>
      <c r="H496" s="233">
        <v>8.0166666666666675</v>
      </c>
      <c r="I496" s="233">
        <v>8.1333333333333346</v>
      </c>
      <c r="J496" s="233">
        <v>8.2166666666666686</v>
      </c>
      <c r="K496" s="232">
        <v>8.0500000000000007</v>
      </c>
      <c r="L496" s="232">
        <v>7.85</v>
      </c>
      <c r="M496" s="232">
        <v>1523.2265600000001</v>
      </c>
      <c r="N496" s="1"/>
      <c r="O496" s="1"/>
    </row>
    <row r="497" spans="1:15" ht="12.75" customHeight="1">
      <c r="A497" s="30">
        <v>487</v>
      </c>
      <c r="B497" s="218" t="s">
        <v>210</v>
      </c>
      <c r="C497" s="243">
        <v>799.85</v>
      </c>
      <c r="D497" s="243">
        <v>802.9</v>
      </c>
      <c r="E497" s="233">
        <v>793.94999999999993</v>
      </c>
      <c r="F497" s="233">
        <v>788.05</v>
      </c>
      <c r="G497" s="233">
        <v>779.09999999999991</v>
      </c>
      <c r="H497" s="233">
        <v>808.8</v>
      </c>
      <c r="I497" s="233">
        <v>817.75</v>
      </c>
      <c r="J497" s="233">
        <v>823.65</v>
      </c>
      <c r="K497" s="232">
        <v>811.85</v>
      </c>
      <c r="L497" s="232">
        <v>797</v>
      </c>
      <c r="M497" s="232">
        <v>8.1304499999999997</v>
      </c>
      <c r="N497" s="1"/>
      <c r="O497" s="1"/>
    </row>
    <row r="498" spans="1:15" ht="12.75" customHeight="1">
      <c r="A498" s="30">
        <v>488</v>
      </c>
      <c r="B498" s="218" t="s">
        <v>508</v>
      </c>
      <c r="C498" s="243">
        <v>236.95</v>
      </c>
      <c r="D498" s="243">
        <v>234.43333333333331</v>
      </c>
      <c r="E498" s="233">
        <v>229.86666666666662</v>
      </c>
      <c r="F498" s="233">
        <v>222.7833333333333</v>
      </c>
      <c r="G498" s="233">
        <v>218.21666666666661</v>
      </c>
      <c r="H498" s="233">
        <v>241.51666666666662</v>
      </c>
      <c r="I498" s="233">
        <v>246.08333333333329</v>
      </c>
      <c r="J498" s="233">
        <v>253.16666666666663</v>
      </c>
      <c r="K498" s="232">
        <v>239</v>
      </c>
      <c r="L498" s="232">
        <v>227.35</v>
      </c>
      <c r="M498" s="232">
        <v>12.995229999999999</v>
      </c>
      <c r="N498" s="1"/>
      <c r="O498" s="1"/>
    </row>
    <row r="499" spans="1:15" ht="12.75" customHeight="1">
      <c r="A499" s="30">
        <v>489</v>
      </c>
      <c r="B499" s="218" t="s">
        <v>509</v>
      </c>
      <c r="C499" s="243">
        <v>77.099999999999994</v>
      </c>
      <c r="D499" s="243">
        <v>77.216666666666654</v>
      </c>
      <c r="E499" s="233">
        <v>76.133333333333312</v>
      </c>
      <c r="F499" s="233">
        <v>75.166666666666657</v>
      </c>
      <c r="G499" s="233">
        <v>74.083333333333314</v>
      </c>
      <c r="H499" s="233">
        <v>78.183333333333309</v>
      </c>
      <c r="I499" s="233">
        <v>79.266666666666652</v>
      </c>
      <c r="J499" s="233">
        <v>80.233333333333306</v>
      </c>
      <c r="K499" s="232">
        <v>78.3</v>
      </c>
      <c r="L499" s="232">
        <v>76.25</v>
      </c>
      <c r="M499" s="232">
        <v>9.3737999999999992</v>
      </c>
      <c r="N499" s="1"/>
      <c r="O499" s="1"/>
    </row>
    <row r="500" spans="1:15" ht="12.75" customHeight="1">
      <c r="A500" s="30">
        <v>490</v>
      </c>
      <c r="B500" s="218" t="s">
        <v>510</v>
      </c>
      <c r="C500" s="243">
        <v>789.6</v>
      </c>
      <c r="D500" s="243">
        <v>792.03333333333342</v>
      </c>
      <c r="E500" s="233">
        <v>780.61666666666679</v>
      </c>
      <c r="F500" s="233">
        <v>771.63333333333333</v>
      </c>
      <c r="G500" s="233">
        <v>760.2166666666667</v>
      </c>
      <c r="H500" s="233">
        <v>801.01666666666688</v>
      </c>
      <c r="I500" s="233">
        <v>812.43333333333362</v>
      </c>
      <c r="J500" s="233">
        <v>821.41666666666697</v>
      </c>
      <c r="K500" s="232">
        <v>803.45</v>
      </c>
      <c r="L500" s="232">
        <v>783.05</v>
      </c>
      <c r="M500" s="232">
        <v>1.49898</v>
      </c>
      <c r="N500" s="1"/>
      <c r="O500" s="1"/>
    </row>
    <row r="501" spans="1:15" ht="12.75" customHeight="1">
      <c r="A501" s="30">
        <v>491</v>
      </c>
      <c r="B501" s="218" t="s">
        <v>279</v>
      </c>
      <c r="C501" s="243">
        <v>1497.1</v>
      </c>
      <c r="D501" s="243">
        <v>1494.3666666666668</v>
      </c>
      <c r="E501" s="233">
        <v>1483.7333333333336</v>
      </c>
      <c r="F501" s="233">
        <v>1470.3666666666668</v>
      </c>
      <c r="G501" s="233">
        <v>1459.7333333333336</v>
      </c>
      <c r="H501" s="233">
        <v>1507.7333333333336</v>
      </c>
      <c r="I501" s="233">
        <v>1518.3666666666668</v>
      </c>
      <c r="J501" s="233">
        <v>1531.7333333333336</v>
      </c>
      <c r="K501" s="232">
        <v>1505</v>
      </c>
      <c r="L501" s="232">
        <v>1481</v>
      </c>
      <c r="M501" s="232">
        <v>0.40886</v>
      </c>
      <c r="N501" s="1"/>
      <c r="O501" s="1"/>
    </row>
    <row r="502" spans="1:15" ht="12.75" customHeight="1">
      <c r="A502" s="30">
        <v>492</v>
      </c>
      <c r="B502" s="218" t="s">
        <v>211</v>
      </c>
      <c r="C502" s="218">
        <v>392.75</v>
      </c>
      <c r="D502" s="243">
        <v>393.5333333333333</v>
      </c>
      <c r="E502" s="233">
        <v>390.76666666666659</v>
      </c>
      <c r="F502" s="233">
        <v>388.7833333333333</v>
      </c>
      <c r="G502" s="233">
        <v>386.01666666666659</v>
      </c>
      <c r="H502" s="233">
        <v>395.51666666666659</v>
      </c>
      <c r="I502" s="233">
        <v>398.28333333333325</v>
      </c>
      <c r="J502" s="233">
        <v>400.26666666666659</v>
      </c>
      <c r="K502" s="232">
        <v>396.3</v>
      </c>
      <c r="L502" s="232">
        <v>391.55</v>
      </c>
      <c r="M502" s="232">
        <v>41.282780000000002</v>
      </c>
      <c r="N502" s="1"/>
      <c r="O502" s="1"/>
    </row>
    <row r="503" spans="1:15" ht="12.75" customHeight="1">
      <c r="A503" s="30">
        <v>493</v>
      </c>
      <c r="B503" s="218" t="s">
        <v>511</v>
      </c>
      <c r="C503" s="218">
        <v>223.05</v>
      </c>
      <c r="D503" s="243">
        <v>224.04999999999998</v>
      </c>
      <c r="E503" s="233">
        <v>221.34999999999997</v>
      </c>
      <c r="F503" s="233">
        <v>219.64999999999998</v>
      </c>
      <c r="G503" s="233">
        <v>216.94999999999996</v>
      </c>
      <c r="H503" s="233">
        <v>225.74999999999997</v>
      </c>
      <c r="I503" s="233">
        <v>228.44999999999996</v>
      </c>
      <c r="J503" s="233">
        <v>230.14999999999998</v>
      </c>
      <c r="K503" s="232">
        <v>226.75</v>
      </c>
      <c r="L503" s="232">
        <v>222.35</v>
      </c>
      <c r="M503" s="232">
        <v>5.8434900000000001</v>
      </c>
      <c r="N503" s="1"/>
      <c r="O503" s="1"/>
    </row>
    <row r="504" spans="1:15" ht="12.75" customHeight="1">
      <c r="A504" s="30">
        <v>494</v>
      </c>
      <c r="B504" s="218" t="s">
        <v>280</v>
      </c>
      <c r="C504" s="218">
        <v>20.6</v>
      </c>
      <c r="D504" s="243">
        <v>20.583333333333332</v>
      </c>
      <c r="E504" s="233">
        <v>20.316666666666663</v>
      </c>
      <c r="F504" s="233">
        <v>20.033333333333331</v>
      </c>
      <c r="G504" s="233">
        <v>19.766666666666662</v>
      </c>
      <c r="H504" s="233">
        <v>20.866666666666664</v>
      </c>
      <c r="I504" s="233">
        <v>21.133333333333336</v>
      </c>
      <c r="J504" s="233">
        <v>21.416666666666664</v>
      </c>
      <c r="K504" s="232">
        <v>20.85</v>
      </c>
      <c r="L504" s="232">
        <v>20.3</v>
      </c>
      <c r="M504" s="232">
        <v>2905.92965</v>
      </c>
      <c r="N504" s="1"/>
      <c r="O504" s="1"/>
    </row>
    <row r="505" spans="1:15" ht="12.75" customHeight="1">
      <c r="A505" s="30">
        <v>495</v>
      </c>
      <c r="B505" s="218" t="s">
        <v>840</v>
      </c>
      <c r="C505" s="218">
        <v>8960.65</v>
      </c>
      <c r="D505" s="243">
        <v>8970.5333333333328</v>
      </c>
      <c r="E505" s="233">
        <v>8793.116666666665</v>
      </c>
      <c r="F505" s="233">
        <v>8625.5833333333321</v>
      </c>
      <c r="G505" s="233">
        <v>8448.1666666666642</v>
      </c>
      <c r="H505" s="233">
        <v>9138.0666666666657</v>
      </c>
      <c r="I505" s="233">
        <v>9315.4833333333336</v>
      </c>
      <c r="J505" s="233">
        <v>9483.0166666666664</v>
      </c>
      <c r="K505" s="232">
        <v>9147.9500000000007</v>
      </c>
      <c r="L505" s="232">
        <v>8803</v>
      </c>
      <c r="M505" s="232">
        <v>4.9590000000000002E-2</v>
      </c>
      <c r="N505" s="1"/>
      <c r="O505" s="1"/>
    </row>
    <row r="506" spans="1:15" ht="12.75" customHeight="1">
      <c r="A506" s="30">
        <v>496</v>
      </c>
      <c r="B506" s="218" t="s">
        <v>212</v>
      </c>
      <c r="C506" s="243">
        <v>240.05</v>
      </c>
      <c r="D506" s="233">
        <v>240.53333333333333</v>
      </c>
      <c r="E506" s="233">
        <v>238.36666666666667</v>
      </c>
      <c r="F506" s="233">
        <v>236.68333333333334</v>
      </c>
      <c r="G506" s="233">
        <v>234.51666666666668</v>
      </c>
      <c r="H506" s="233">
        <v>242.21666666666667</v>
      </c>
      <c r="I506" s="233">
        <v>244.38333333333335</v>
      </c>
      <c r="J506" s="232">
        <v>246.06666666666666</v>
      </c>
      <c r="K506" s="232">
        <v>242.7</v>
      </c>
      <c r="L506" s="232">
        <v>238.85</v>
      </c>
      <c r="M506" s="218">
        <v>41.213979999999999</v>
      </c>
      <c r="N506" s="1"/>
      <c r="O506" s="1"/>
    </row>
    <row r="507" spans="1:15" ht="12.75" customHeight="1">
      <c r="A507" s="30">
        <v>497</v>
      </c>
      <c r="B507" s="218" t="s">
        <v>512</v>
      </c>
      <c r="C507" s="243">
        <v>213</v>
      </c>
      <c r="D507" s="233">
        <v>214.9</v>
      </c>
      <c r="E507" s="233">
        <v>210.3</v>
      </c>
      <c r="F507" s="233">
        <v>207.6</v>
      </c>
      <c r="G507" s="233">
        <v>203</v>
      </c>
      <c r="H507" s="233">
        <v>217.60000000000002</v>
      </c>
      <c r="I507" s="233">
        <v>222.2</v>
      </c>
      <c r="J507" s="232">
        <v>224.90000000000003</v>
      </c>
      <c r="K507" s="232">
        <v>219.5</v>
      </c>
      <c r="L507" s="232">
        <v>212.2</v>
      </c>
      <c r="M507" s="218">
        <v>8.0053900000000002</v>
      </c>
      <c r="N507" s="1"/>
      <c r="O507" s="1"/>
    </row>
    <row r="508" spans="1:15" ht="12.75" customHeight="1">
      <c r="A508" s="30">
        <v>498</v>
      </c>
      <c r="B508" s="218" t="s">
        <v>813</v>
      </c>
      <c r="C508" s="218">
        <v>59.3</v>
      </c>
      <c r="D508" s="243">
        <v>59.916666666666664</v>
      </c>
      <c r="E508" s="233">
        <v>58.383333333333326</v>
      </c>
      <c r="F508" s="233">
        <v>57.466666666666661</v>
      </c>
      <c r="G508" s="233">
        <v>55.933333333333323</v>
      </c>
      <c r="H508" s="233">
        <v>60.833333333333329</v>
      </c>
      <c r="I508" s="233">
        <v>62.366666666666674</v>
      </c>
      <c r="J508" s="233">
        <v>63.283333333333331</v>
      </c>
      <c r="K508" s="232">
        <v>61.45</v>
      </c>
      <c r="L508" s="232">
        <v>59</v>
      </c>
      <c r="M508" s="232">
        <v>332.51260000000002</v>
      </c>
      <c r="N508" s="1"/>
      <c r="O508" s="1"/>
    </row>
    <row r="509" spans="1:15" ht="12.75" customHeight="1">
      <c r="A509" s="30">
        <v>499</v>
      </c>
      <c r="B509" s="218" t="s">
        <v>804</v>
      </c>
      <c r="C509" s="218">
        <v>419.95</v>
      </c>
      <c r="D509" s="243">
        <v>418.45</v>
      </c>
      <c r="E509" s="233">
        <v>415.04999999999995</v>
      </c>
      <c r="F509" s="233">
        <v>410.15</v>
      </c>
      <c r="G509" s="233">
        <v>406.74999999999994</v>
      </c>
      <c r="H509" s="233">
        <v>423.34999999999997</v>
      </c>
      <c r="I509" s="233">
        <v>426.74999999999994</v>
      </c>
      <c r="J509" s="233">
        <v>431.65</v>
      </c>
      <c r="K509" s="232">
        <v>421.85</v>
      </c>
      <c r="L509" s="232">
        <v>413.55</v>
      </c>
      <c r="M509" s="232">
        <v>12.22303</v>
      </c>
      <c r="N509" s="1"/>
      <c r="O509" s="1"/>
    </row>
    <row r="510" spans="1:15" ht="12.75" customHeight="1">
      <c r="A510" s="278">
        <v>500</v>
      </c>
      <c r="B510" s="218" t="s">
        <v>513</v>
      </c>
      <c r="C510" s="243">
        <v>1506.8</v>
      </c>
      <c r="D510" s="233">
        <v>1507.9333333333334</v>
      </c>
      <c r="E510" s="233">
        <v>1490.8666666666668</v>
      </c>
      <c r="F510" s="233">
        <v>1474.9333333333334</v>
      </c>
      <c r="G510" s="233">
        <v>1457.8666666666668</v>
      </c>
      <c r="H510" s="233">
        <v>1523.8666666666668</v>
      </c>
      <c r="I510" s="233">
        <v>1540.9333333333334</v>
      </c>
      <c r="J510" s="232">
        <v>1556.8666666666668</v>
      </c>
      <c r="K510" s="232">
        <v>1525</v>
      </c>
      <c r="L510" s="232">
        <v>1492</v>
      </c>
      <c r="M510" s="218">
        <v>0.11039</v>
      </c>
      <c r="N510" s="1"/>
      <c r="O510" s="1"/>
    </row>
    <row r="511" spans="1:15" ht="12.75" customHeight="1">
      <c r="A511" s="218">
        <v>501</v>
      </c>
      <c r="B511" s="218" t="s">
        <v>514</v>
      </c>
      <c r="C511" s="218">
        <v>1279.3499999999999</v>
      </c>
      <c r="D511" s="243">
        <v>1281.5666666666668</v>
      </c>
      <c r="E511" s="233">
        <v>1271.4333333333336</v>
      </c>
      <c r="F511" s="233">
        <v>1263.5166666666669</v>
      </c>
      <c r="G511" s="233">
        <v>1253.3833333333337</v>
      </c>
      <c r="H511" s="233">
        <v>1289.4833333333336</v>
      </c>
      <c r="I511" s="233">
        <v>1299.6166666666668</v>
      </c>
      <c r="J511" s="233">
        <v>1307.5333333333335</v>
      </c>
      <c r="K511" s="232">
        <v>1291.7</v>
      </c>
      <c r="L511" s="232">
        <v>1273.6500000000001</v>
      </c>
      <c r="M511" s="232">
        <v>0.18720999999999999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1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5" t="s">
        <v>516</v>
      </c>
      <c r="C7" s="384"/>
      <c r="D7" s="7">
        <f>Main!B10</f>
        <v>44928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44925</v>
      </c>
      <c r="B10" s="29">
        <v>540615</v>
      </c>
      <c r="C10" s="28" t="s">
        <v>1163</v>
      </c>
      <c r="D10" s="28" t="s">
        <v>1164</v>
      </c>
      <c r="E10" s="28" t="s">
        <v>525</v>
      </c>
      <c r="F10" s="85">
        <v>11107</v>
      </c>
      <c r="G10" s="29">
        <v>0.84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44925</v>
      </c>
      <c r="B11" s="29">
        <v>540615</v>
      </c>
      <c r="C11" s="28" t="s">
        <v>1163</v>
      </c>
      <c r="D11" s="28" t="s">
        <v>1164</v>
      </c>
      <c r="E11" s="28" t="s">
        <v>526</v>
      </c>
      <c r="F11" s="85">
        <v>1731505</v>
      </c>
      <c r="G11" s="29">
        <v>0.87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44925</v>
      </c>
      <c r="B12" s="29">
        <v>539506</v>
      </c>
      <c r="C12" s="28" t="s">
        <v>1048</v>
      </c>
      <c r="D12" s="28" t="s">
        <v>1140</v>
      </c>
      <c r="E12" s="28" t="s">
        <v>525</v>
      </c>
      <c r="F12" s="85">
        <v>378550</v>
      </c>
      <c r="G12" s="29">
        <v>2.71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44925</v>
      </c>
      <c r="B13" s="29">
        <v>539506</v>
      </c>
      <c r="C13" s="28" t="s">
        <v>1048</v>
      </c>
      <c r="D13" s="28" t="s">
        <v>1108</v>
      </c>
      <c r="E13" s="28" t="s">
        <v>525</v>
      </c>
      <c r="F13" s="85">
        <v>63157</v>
      </c>
      <c r="G13" s="29">
        <v>2.71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44925</v>
      </c>
      <c r="B14" s="29">
        <v>539506</v>
      </c>
      <c r="C14" s="28" t="s">
        <v>1048</v>
      </c>
      <c r="D14" s="28" t="s">
        <v>1108</v>
      </c>
      <c r="E14" s="28" t="s">
        <v>526</v>
      </c>
      <c r="F14" s="85">
        <v>508280</v>
      </c>
      <c r="G14" s="29">
        <v>2.71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44925</v>
      </c>
      <c r="B15" s="29">
        <v>539506</v>
      </c>
      <c r="C15" s="28" t="s">
        <v>1048</v>
      </c>
      <c r="D15" s="28" t="s">
        <v>1117</v>
      </c>
      <c r="E15" s="28" t="s">
        <v>526</v>
      </c>
      <c r="F15" s="85">
        <v>400000</v>
      </c>
      <c r="G15" s="29">
        <v>2.71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44925</v>
      </c>
      <c r="B16" s="29">
        <v>543678</v>
      </c>
      <c r="C16" s="28" t="s">
        <v>1165</v>
      </c>
      <c r="D16" s="28" t="s">
        <v>1166</v>
      </c>
      <c r="E16" s="28" t="s">
        <v>525</v>
      </c>
      <c r="F16" s="85">
        <v>48000</v>
      </c>
      <c r="G16" s="29">
        <v>34.049999999999997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44925</v>
      </c>
      <c r="B17" s="29">
        <v>542865</v>
      </c>
      <c r="C17" s="28" t="s">
        <v>1167</v>
      </c>
      <c r="D17" s="28" t="s">
        <v>1168</v>
      </c>
      <c r="E17" s="28" t="s">
        <v>525</v>
      </c>
      <c r="F17" s="85">
        <v>20000</v>
      </c>
      <c r="G17" s="29">
        <v>32.49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44925</v>
      </c>
      <c r="B18" s="29">
        <v>542865</v>
      </c>
      <c r="C18" s="28" t="s">
        <v>1167</v>
      </c>
      <c r="D18" s="28" t="s">
        <v>1168</v>
      </c>
      <c r="E18" s="28" t="s">
        <v>526</v>
      </c>
      <c r="F18" s="85">
        <v>65000</v>
      </c>
      <c r="G18" s="29">
        <v>32.15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44925</v>
      </c>
      <c r="B19" s="29">
        <v>540788</v>
      </c>
      <c r="C19" s="28" t="s">
        <v>1169</v>
      </c>
      <c r="D19" s="28" t="s">
        <v>1170</v>
      </c>
      <c r="E19" s="28" t="s">
        <v>526</v>
      </c>
      <c r="F19" s="85">
        <v>88564</v>
      </c>
      <c r="G19" s="29">
        <v>43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44925</v>
      </c>
      <c r="B20" s="29">
        <v>540788</v>
      </c>
      <c r="C20" s="28" t="s">
        <v>1169</v>
      </c>
      <c r="D20" s="28" t="s">
        <v>1171</v>
      </c>
      <c r="E20" s="28" t="s">
        <v>526</v>
      </c>
      <c r="F20" s="85">
        <v>100000</v>
      </c>
      <c r="G20" s="29">
        <v>43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44925</v>
      </c>
      <c r="B21" s="29">
        <v>540788</v>
      </c>
      <c r="C21" s="28" t="s">
        <v>1169</v>
      </c>
      <c r="D21" s="28" t="s">
        <v>1172</v>
      </c>
      <c r="E21" s="28" t="s">
        <v>525</v>
      </c>
      <c r="F21" s="85">
        <v>142900</v>
      </c>
      <c r="G21" s="29">
        <v>42.96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44925</v>
      </c>
      <c r="B22" s="29">
        <v>530077</v>
      </c>
      <c r="C22" s="28" t="s">
        <v>1173</v>
      </c>
      <c r="D22" s="28" t="s">
        <v>1174</v>
      </c>
      <c r="E22" s="28" t="s">
        <v>526</v>
      </c>
      <c r="F22" s="85">
        <v>71500</v>
      </c>
      <c r="G22" s="29">
        <v>92.5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44925</v>
      </c>
      <c r="B23" s="29">
        <v>530077</v>
      </c>
      <c r="C23" s="28" t="s">
        <v>1173</v>
      </c>
      <c r="D23" s="28" t="s">
        <v>1175</v>
      </c>
      <c r="E23" s="28" t="s">
        <v>525</v>
      </c>
      <c r="F23" s="85">
        <v>85239</v>
      </c>
      <c r="G23" s="29">
        <v>92.5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44925</v>
      </c>
      <c r="B24" s="29">
        <v>543709</v>
      </c>
      <c r="C24" s="28" t="s">
        <v>1176</v>
      </c>
      <c r="D24" s="28" t="s">
        <v>1177</v>
      </c>
      <c r="E24" s="28" t="s">
        <v>525</v>
      </c>
      <c r="F24" s="85">
        <v>100000</v>
      </c>
      <c r="G24" s="29">
        <v>88.2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44925</v>
      </c>
      <c r="B25" s="29">
        <v>543709</v>
      </c>
      <c r="C25" s="28" t="s">
        <v>1176</v>
      </c>
      <c r="D25" s="28" t="s">
        <v>1178</v>
      </c>
      <c r="E25" s="28" t="s">
        <v>526</v>
      </c>
      <c r="F25" s="85">
        <v>56000</v>
      </c>
      <c r="G25" s="29">
        <v>88.2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44925</v>
      </c>
      <c r="B26" s="29">
        <v>540936</v>
      </c>
      <c r="C26" s="28" t="s">
        <v>1007</v>
      </c>
      <c r="D26" s="28" t="s">
        <v>1120</v>
      </c>
      <c r="E26" s="28" t="s">
        <v>526</v>
      </c>
      <c r="F26" s="85">
        <v>237726</v>
      </c>
      <c r="G26" s="29">
        <v>21.52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44925</v>
      </c>
      <c r="B27" s="29">
        <v>540936</v>
      </c>
      <c r="C27" s="28" t="s">
        <v>1007</v>
      </c>
      <c r="D27" s="28" t="s">
        <v>1120</v>
      </c>
      <c r="E27" s="28" t="s">
        <v>525</v>
      </c>
      <c r="F27" s="85">
        <v>193030</v>
      </c>
      <c r="G27" s="29">
        <v>21.49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44925</v>
      </c>
      <c r="B28" s="29">
        <v>540936</v>
      </c>
      <c r="C28" s="28" t="s">
        <v>1007</v>
      </c>
      <c r="D28" s="28" t="s">
        <v>1179</v>
      </c>
      <c r="E28" s="28" t="s">
        <v>526</v>
      </c>
      <c r="F28" s="85">
        <v>100000</v>
      </c>
      <c r="G28" s="29">
        <v>21.5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44925</v>
      </c>
      <c r="B29" s="29">
        <v>540936</v>
      </c>
      <c r="C29" s="28" t="s">
        <v>1007</v>
      </c>
      <c r="D29" s="28" t="s">
        <v>1180</v>
      </c>
      <c r="E29" s="28" t="s">
        <v>526</v>
      </c>
      <c r="F29" s="85">
        <v>110000</v>
      </c>
      <c r="G29" s="29">
        <v>21.52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44925</v>
      </c>
      <c r="B30" s="29">
        <v>540936</v>
      </c>
      <c r="C30" s="28" t="s">
        <v>1007</v>
      </c>
      <c r="D30" s="28" t="s">
        <v>1181</v>
      </c>
      <c r="E30" s="28" t="s">
        <v>525</v>
      </c>
      <c r="F30" s="85">
        <v>56000</v>
      </c>
      <c r="G30" s="29">
        <v>21.52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44925</v>
      </c>
      <c r="B31" s="29">
        <v>531737</v>
      </c>
      <c r="C31" s="28" t="s">
        <v>1182</v>
      </c>
      <c r="D31" s="28" t="s">
        <v>1183</v>
      </c>
      <c r="E31" s="28" t="s">
        <v>526</v>
      </c>
      <c r="F31" s="85">
        <v>200000</v>
      </c>
      <c r="G31" s="29">
        <v>1.84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44925</v>
      </c>
      <c r="B32" s="29">
        <v>531737</v>
      </c>
      <c r="C32" s="28" t="s">
        <v>1182</v>
      </c>
      <c r="D32" s="28" t="s">
        <v>880</v>
      </c>
      <c r="E32" s="28" t="s">
        <v>526</v>
      </c>
      <c r="F32" s="85">
        <v>14501</v>
      </c>
      <c r="G32" s="29">
        <v>1.86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44925</v>
      </c>
      <c r="B33" s="29">
        <v>531737</v>
      </c>
      <c r="C33" s="28" t="s">
        <v>1182</v>
      </c>
      <c r="D33" s="28" t="s">
        <v>880</v>
      </c>
      <c r="E33" s="28" t="s">
        <v>525</v>
      </c>
      <c r="F33" s="85">
        <v>3800000</v>
      </c>
      <c r="G33" s="29">
        <v>1.84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44925</v>
      </c>
      <c r="B34" s="29">
        <v>524238</v>
      </c>
      <c r="C34" s="28" t="s">
        <v>1184</v>
      </c>
      <c r="D34" s="28" t="s">
        <v>880</v>
      </c>
      <c r="E34" s="28" t="s">
        <v>525</v>
      </c>
      <c r="F34" s="85">
        <v>28800</v>
      </c>
      <c r="G34" s="29">
        <v>13.38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44925</v>
      </c>
      <c r="B35" s="29">
        <v>542924</v>
      </c>
      <c r="C35" s="28" t="s">
        <v>1185</v>
      </c>
      <c r="D35" s="28" t="s">
        <v>1186</v>
      </c>
      <c r="E35" s="28" t="s">
        <v>526</v>
      </c>
      <c r="F35" s="85">
        <v>70000</v>
      </c>
      <c r="G35" s="29">
        <v>4.55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44925</v>
      </c>
      <c r="B36" s="29">
        <v>541337</v>
      </c>
      <c r="C36" s="28" t="s">
        <v>1187</v>
      </c>
      <c r="D36" s="28" t="s">
        <v>1188</v>
      </c>
      <c r="E36" s="28" t="s">
        <v>525</v>
      </c>
      <c r="F36" s="85">
        <v>30000</v>
      </c>
      <c r="G36" s="29">
        <v>3.9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44925</v>
      </c>
      <c r="B37" s="29">
        <v>541337</v>
      </c>
      <c r="C37" s="28" t="s">
        <v>1187</v>
      </c>
      <c r="D37" s="28" t="s">
        <v>1188</v>
      </c>
      <c r="E37" s="28" t="s">
        <v>526</v>
      </c>
      <c r="F37" s="85">
        <v>90000</v>
      </c>
      <c r="G37" s="29">
        <v>4.2300000000000004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44925</v>
      </c>
      <c r="B38" s="29">
        <v>541337</v>
      </c>
      <c r="C38" s="28" t="s">
        <v>1187</v>
      </c>
      <c r="D38" s="28" t="s">
        <v>1189</v>
      </c>
      <c r="E38" s="28" t="s">
        <v>525</v>
      </c>
      <c r="F38" s="85">
        <v>48000</v>
      </c>
      <c r="G38" s="29">
        <v>4.01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44925</v>
      </c>
      <c r="B39" s="29">
        <v>541337</v>
      </c>
      <c r="C39" s="28" t="s">
        <v>1187</v>
      </c>
      <c r="D39" s="28" t="s">
        <v>1189</v>
      </c>
      <c r="E39" s="28" t="s">
        <v>526</v>
      </c>
      <c r="F39" s="85">
        <v>48000</v>
      </c>
      <c r="G39" s="29">
        <v>4.25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44925</v>
      </c>
      <c r="B40" s="29">
        <v>541337</v>
      </c>
      <c r="C40" s="28" t="s">
        <v>1187</v>
      </c>
      <c r="D40" s="28" t="s">
        <v>1190</v>
      </c>
      <c r="E40" s="28" t="s">
        <v>526</v>
      </c>
      <c r="F40" s="85">
        <v>177000</v>
      </c>
      <c r="G40" s="29">
        <v>3.97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44925</v>
      </c>
      <c r="B41" s="29">
        <v>541337</v>
      </c>
      <c r="C41" s="28" t="s">
        <v>1187</v>
      </c>
      <c r="D41" s="28" t="s">
        <v>1191</v>
      </c>
      <c r="E41" s="28" t="s">
        <v>525</v>
      </c>
      <c r="F41" s="85">
        <v>48000</v>
      </c>
      <c r="G41" s="29">
        <v>3.85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44925</v>
      </c>
      <c r="B42" s="29">
        <v>541337</v>
      </c>
      <c r="C42" s="28" t="s">
        <v>1187</v>
      </c>
      <c r="D42" s="28" t="s">
        <v>1192</v>
      </c>
      <c r="E42" s="28" t="s">
        <v>525</v>
      </c>
      <c r="F42" s="85">
        <v>66000</v>
      </c>
      <c r="G42" s="29">
        <v>3.86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44925</v>
      </c>
      <c r="B43" s="29">
        <v>541337</v>
      </c>
      <c r="C43" s="28" t="s">
        <v>1187</v>
      </c>
      <c r="D43" s="28" t="s">
        <v>1193</v>
      </c>
      <c r="E43" s="28" t="s">
        <v>525</v>
      </c>
      <c r="F43" s="85">
        <v>174000</v>
      </c>
      <c r="G43" s="29">
        <v>3.98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44925</v>
      </c>
      <c r="B44" s="29">
        <v>541337</v>
      </c>
      <c r="C44" s="28" t="s">
        <v>1187</v>
      </c>
      <c r="D44" s="28" t="s">
        <v>1194</v>
      </c>
      <c r="E44" s="28" t="s">
        <v>525</v>
      </c>
      <c r="F44" s="85">
        <v>102000</v>
      </c>
      <c r="G44" s="29">
        <v>3.85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44925</v>
      </c>
      <c r="B45" s="29">
        <v>541337</v>
      </c>
      <c r="C45" s="28" t="s">
        <v>1187</v>
      </c>
      <c r="D45" s="28" t="s">
        <v>1194</v>
      </c>
      <c r="E45" s="28" t="s">
        <v>526</v>
      </c>
      <c r="F45" s="85">
        <v>99000</v>
      </c>
      <c r="G45" s="29">
        <v>4.01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44925</v>
      </c>
      <c r="B46" s="29">
        <v>541337</v>
      </c>
      <c r="C46" s="28" t="s">
        <v>1187</v>
      </c>
      <c r="D46" s="28" t="s">
        <v>1177</v>
      </c>
      <c r="E46" s="28" t="s">
        <v>525</v>
      </c>
      <c r="F46" s="85">
        <v>234000</v>
      </c>
      <c r="G46" s="29">
        <v>4.24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44925</v>
      </c>
      <c r="B47" s="29">
        <v>541337</v>
      </c>
      <c r="C47" s="28" t="s">
        <v>1187</v>
      </c>
      <c r="D47" s="28" t="s">
        <v>1195</v>
      </c>
      <c r="E47" s="28" t="s">
        <v>526</v>
      </c>
      <c r="F47" s="85">
        <v>60000</v>
      </c>
      <c r="G47" s="29">
        <v>4.25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44925</v>
      </c>
      <c r="B48" s="29">
        <v>541337</v>
      </c>
      <c r="C48" s="28" t="s">
        <v>1187</v>
      </c>
      <c r="D48" s="28" t="s">
        <v>880</v>
      </c>
      <c r="E48" s="28" t="s">
        <v>526</v>
      </c>
      <c r="F48" s="85">
        <v>96000</v>
      </c>
      <c r="G48" s="29">
        <v>4.25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44925</v>
      </c>
      <c r="B49" s="29">
        <v>541337</v>
      </c>
      <c r="C49" s="28" t="s">
        <v>1187</v>
      </c>
      <c r="D49" s="28" t="s">
        <v>880</v>
      </c>
      <c r="E49" s="28" t="s">
        <v>525</v>
      </c>
      <c r="F49" s="85">
        <v>84000</v>
      </c>
      <c r="G49" s="29">
        <v>4.0199999999999996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44925</v>
      </c>
      <c r="B50" s="29">
        <v>541337</v>
      </c>
      <c r="C50" s="28" t="s">
        <v>1187</v>
      </c>
      <c r="D50" s="28" t="s">
        <v>1196</v>
      </c>
      <c r="E50" s="28" t="s">
        <v>525</v>
      </c>
      <c r="F50" s="85">
        <v>108000</v>
      </c>
      <c r="G50" s="29">
        <v>4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44925</v>
      </c>
      <c r="B51" s="29">
        <v>541337</v>
      </c>
      <c r="C51" s="28" t="s">
        <v>1187</v>
      </c>
      <c r="D51" s="28" t="s">
        <v>1197</v>
      </c>
      <c r="E51" s="28" t="s">
        <v>525</v>
      </c>
      <c r="F51" s="85">
        <v>3000</v>
      </c>
      <c r="G51" s="29">
        <v>4.2300000000000004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44925</v>
      </c>
      <c r="B52" s="29">
        <v>541337</v>
      </c>
      <c r="C52" s="28" t="s">
        <v>1187</v>
      </c>
      <c r="D52" s="28" t="s">
        <v>1197</v>
      </c>
      <c r="E52" s="28" t="s">
        <v>526</v>
      </c>
      <c r="F52" s="85">
        <v>615000</v>
      </c>
      <c r="G52" s="29">
        <v>3.94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44925</v>
      </c>
      <c r="B53" s="29">
        <v>539767</v>
      </c>
      <c r="C53" s="28" t="s">
        <v>1141</v>
      </c>
      <c r="D53" s="28" t="s">
        <v>1198</v>
      </c>
      <c r="E53" s="28" t="s">
        <v>525</v>
      </c>
      <c r="F53" s="85">
        <v>20000</v>
      </c>
      <c r="G53" s="29">
        <v>26.08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44925</v>
      </c>
      <c r="B54" s="29">
        <v>539767</v>
      </c>
      <c r="C54" s="28" t="s">
        <v>1141</v>
      </c>
      <c r="D54" s="28" t="s">
        <v>1199</v>
      </c>
      <c r="E54" s="28" t="s">
        <v>525</v>
      </c>
      <c r="F54" s="85">
        <v>40000</v>
      </c>
      <c r="G54" s="29">
        <v>24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44925</v>
      </c>
      <c r="B55" s="29">
        <v>539767</v>
      </c>
      <c r="C55" s="28" t="s">
        <v>1141</v>
      </c>
      <c r="D55" s="28" t="s">
        <v>1200</v>
      </c>
      <c r="E55" s="28" t="s">
        <v>525</v>
      </c>
      <c r="F55" s="85">
        <v>40000</v>
      </c>
      <c r="G55" s="29">
        <v>24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44925</v>
      </c>
      <c r="B56" s="29">
        <v>539767</v>
      </c>
      <c r="C56" s="28" t="s">
        <v>1141</v>
      </c>
      <c r="D56" s="28" t="s">
        <v>1201</v>
      </c>
      <c r="E56" s="28" t="s">
        <v>525</v>
      </c>
      <c r="F56" s="85">
        <v>40000</v>
      </c>
      <c r="G56" s="29">
        <v>24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44925</v>
      </c>
      <c r="B57" s="29">
        <v>539767</v>
      </c>
      <c r="C57" s="28" t="s">
        <v>1141</v>
      </c>
      <c r="D57" s="28" t="s">
        <v>1202</v>
      </c>
      <c r="E57" s="28" t="s">
        <v>526</v>
      </c>
      <c r="F57" s="85">
        <v>140866</v>
      </c>
      <c r="G57" s="29">
        <v>24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44925</v>
      </c>
      <c r="B58" s="29">
        <v>535204</v>
      </c>
      <c r="C58" s="28" t="s">
        <v>1203</v>
      </c>
      <c r="D58" s="28" t="s">
        <v>1204</v>
      </c>
      <c r="E58" s="28" t="s">
        <v>526</v>
      </c>
      <c r="F58" s="85">
        <v>210662</v>
      </c>
      <c r="G58" s="29">
        <v>4.92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44925</v>
      </c>
      <c r="B59" s="29">
        <v>535204</v>
      </c>
      <c r="C59" s="28" t="s">
        <v>1203</v>
      </c>
      <c r="D59" s="28" t="s">
        <v>1205</v>
      </c>
      <c r="E59" s="28" t="s">
        <v>525</v>
      </c>
      <c r="F59" s="85">
        <v>137000</v>
      </c>
      <c r="G59" s="29">
        <v>4.91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44925</v>
      </c>
      <c r="B60" s="29">
        <v>543207</v>
      </c>
      <c r="C60" s="28" t="s">
        <v>1142</v>
      </c>
      <c r="D60" s="28" t="s">
        <v>1206</v>
      </c>
      <c r="E60" s="28" t="s">
        <v>525</v>
      </c>
      <c r="F60" s="85">
        <v>63574</v>
      </c>
      <c r="G60" s="29">
        <v>7.7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44925</v>
      </c>
      <c r="B61" s="29">
        <v>543207</v>
      </c>
      <c r="C61" s="28" t="s">
        <v>1142</v>
      </c>
      <c r="D61" s="28" t="s">
        <v>1206</v>
      </c>
      <c r="E61" s="28" t="s">
        <v>526</v>
      </c>
      <c r="F61" s="85">
        <v>43170</v>
      </c>
      <c r="G61" s="29">
        <v>7.78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44925</v>
      </c>
      <c r="B62" s="29">
        <v>524808</v>
      </c>
      <c r="C62" s="28" t="s">
        <v>1207</v>
      </c>
      <c r="D62" s="28" t="s">
        <v>1208</v>
      </c>
      <c r="E62" s="28" t="s">
        <v>526</v>
      </c>
      <c r="F62" s="85">
        <v>28043</v>
      </c>
      <c r="G62" s="29">
        <v>47.06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44925</v>
      </c>
      <c r="B63" s="29">
        <v>543171</v>
      </c>
      <c r="C63" s="28" t="s">
        <v>1109</v>
      </c>
      <c r="D63" s="28" t="s">
        <v>1143</v>
      </c>
      <c r="E63" s="28" t="s">
        <v>526</v>
      </c>
      <c r="F63" s="85">
        <v>164885</v>
      </c>
      <c r="G63" s="29">
        <v>64.790000000000006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44925</v>
      </c>
      <c r="B64" s="29">
        <v>543171</v>
      </c>
      <c r="C64" s="28" t="s">
        <v>1109</v>
      </c>
      <c r="D64" s="28" t="s">
        <v>1143</v>
      </c>
      <c r="E64" s="28" t="s">
        <v>525</v>
      </c>
      <c r="F64" s="85">
        <v>9845</v>
      </c>
      <c r="G64" s="29">
        <v>64.69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44925</v>
      </c>
      <c r="B65" s="29">
        <v>543171</v>
      </c>
      <c r="C65" s="28" t="s">
        <v>1109</v>
      </c>
      <c r="D65" s="28" t="s">
        <v>1209</v>
      </c>
      <c r="E65" s="28" t="s">
        <v>525</v>
      </c>
      <c r="F65" s="85">
        <v>156252</v>
      </c>
      <c r="G65" s="29">
        <v>64.11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44925</v>
      </c>
      <c r="B66" s="29">
        <v>543171</v>
      </c>
      <c r="C66" s="28" t="s">
        <v>1109</v>
      </c>
      <c r="D66" s="28" t="s">
        <v>1210</v>
      </c>
      <c r="E66" s="28" t="s">
        <v>525</v>
      </c>
      <c r="F66" s="85">
        <v>100000</v>
      </c>
      <c r="G66" s="29">
        <v>64.790000000000006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44925</v>
      </c>
      <c r="B67" s="29">
        <v>540147</v>
      </c>
      <c r="C67" s="28" t="s">
        <v>1211</v>
      </c>
      <c r="D67" s="28" t="s">
        <v>1212</v>
      </c>
      <c r="E67" s="28" t="s">
        <v>526</v>
      </c>
      <c r="F67" s="85">
        <v>135000</v>
      </c>
      <c r="G67" s="29">
        <v>32.85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44925</v>
      </c>
      <c r="B68" s="29">
        <v>540147</v>
      </c>
      <c r="C68" s="28" t="s">
        <v>1211</v>
      </c>
      <c r="D68" s="28" t="s">
        <v>1213</v>
      </c>
      <c r="E68" s="28" t="s">
        <v>525</v>
      </c>
      <c r="F68" s="85">
        <v>57500</v>
      </c>
      <c r="G68" s="29">
        <v>32.82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44925</v>
      </c>
      <c r="B69" s="29">
        <v>502742</v>
      </c>
      <c r="C69" s="28" t="s">
        <v>1214</v>
      </c>
      <c r="D69" s="28" t="s">
        <v>880</v>
      </c>
      <c r="E69" s="28" t="s">
        <v>526</v>
      </c>
      <c r="F69" s="85">
        <v>25</v>
      </c>
      <c r="G69" s="29">
        <v>3.67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44925</v>
      </c>
      <c r="B70" s="29">
        <v>502742</v>
      </c>
      <c r="C70" s="28" t="s">
        <v>1214</v>
      </c>
      <c r="D70" s="28" t="s">
        <v>880</v>
      </c>
      <c r="E70" s="28" t="s">
        <v>525</v>
      </c>
      <c r="F70" s="85">
        <v>4050025</v>
      </c>
      <c r="G70" s="29">
        <v>3.68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44925</v>
      </c>
      <c r="B71" s="29">
        <v>538923</v>
      </c>
      <c r="C71" s="28" t="s">
        <v>1075</v>
      </c>
      <c r="D71" s="28" t="s">
        <v>1144</v>
      </c>
      <c r="E71" s="28" t="s">
        <v>525</v>
      </c>
      <c r="F71" s="85">
        <v>24899</v>
      </c>
      <c r="G71" s="29">
        <v>94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44925</v>
      </c>
      <c r="B72" s="29">
        <v>538923</v>
      </c>
      <c r="C72" s="28" t="s">
        <v>1075</v>
      </c>
      <c r="D72" s="28" t="s">
        <v>1215</v>
      </c>
      <c r="E72" s="28" t="s">
        <v>526</v>
      </c>
      <c r="F72" s="85">
        <v>27135</v>
      </c>
      <c r="G72" s="29">
        <v>94.7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44925</v>
      </c>
      <c r="B73" s="29">
        <v>538923</v>
      </c>
      <c r="C73" s="28" t="s">
        <v>1075</v>
      </c>
      <c r="D73" s="28" t="s">
        <v>1215</v>
      </c>
      <c r="E73" s="28" t="s">
        <v>525</v>
      </c>
      <c r="F73" s="85">
        <v>22129</v>
      </c>
      <c r="G73" s="29">
        <v>94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44925</v>
      </c>
      <c r="B74" s="29">
        <v>538923</v>
      </c>
      <c r="C74" s="28" t="s">
        <v>1075</v>
      </c>
      <c r="D74" s="28" t="s">
        <v>1216</v>
      </c>
      <c r="E74" s="28" t="s">
        <v>526</v>
      </c>
      <c r="F74" s="85">
        <v>65000</v>
      </c>
      <c r="G74" s="29">
        <v>94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44925</v>
      </c>
      <c r="B75" s="29">
        <v>530611</v>
      </c>
      <c r="C75" s="28" t="s">
        <v>1217</v>
      </c>
      <c r="D75" s="28" t="s">
        <v>880</v>
      </c>
      <c r="E75" s="28" t="s">
        <v>526</v>
      </c>
      <c r="F75" s="85">
        <v>1751521</v>
      </c>
      <c r="G75" s="29">
        <v>0.59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44925</v>
      </c>
      <c r="B76" s="29">
        <v>530883</v>
      </c>
      <c r="C76" s="28" t="s">
        <v>1218</v>
      </c>
      <c r="D76" s="28" t="s">
        <v>1219</v>
      </c>
      <c r="E76" s="28" t="s">
        <v>525</v>
      </c>
      <c r="F76" s="85">
        <v>225888</v>
      </c>
      <c r="G76" s="29">
        <v>7.81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44925</v>
      </c>
      <c r="B77" s="29">
        <v>530883</v>
      </c>
      <c r="C77" s="28" t="s">
        <v>1218</v>
      </c>
      <c r="D77" s="28" t="s">
        <v>1219</v>
      </c>
      <c r="E77" s="28" t="s">
        <v>526</v>
      </c>
      <c r="F77" s="85">
        <v>888</v>
      </c>
      <c r="G77" s="29">
        <v>7.8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44925</v>
      </c>
      <c r="B78" s="29">
        <v>539278</v>
      </c>
      <c r="C78" s="28" t="s">
        <v>1220</v>
      </c>
      <c r="D78" s="28" t="s">
        <v>1221</v>
      </c>
      <c r="E78" s="28" t="s">
        <v>525</v>
      </c>
      <c r="F78" s="85">
        <v>200000</v>
      </c>
      <c r="G78" s="29">
        <v>5.47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44925</v>
      </c>
      <c r="B79" s="29">
        <v>540955</v>
      </c>
      <c r="C79" s="28" t="s">
        <v>1145</v>
      </c>
      <c r="D79" s="28" t="s">
        <v>1118</v>
      </c>
      <c r="E79" s="28" t="s">
        <v>525</v>
      </c>
      <c r="F79" s="85">
        <v>117236</v>
      </c>
      <c r="G79" s="29">
        <v>22.8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44925</v>
      </c>
      <c r="B80" s="29">
        <v>540955</v>
      </c>
      <c r="C80" s="28" t="s">
        <v>1145</v>
      </c>
      <c r="D80" s="28" t="s">
        <v>1118</v>
      </c>
      <c r="E80" s="28" t="s">
        <v>526</v>
      </c>
      <c r="F80" s="85">
        <v>56684</v>
      </c>
      <c r="G80" s="29">
        <v>24.91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44925</v>
      </c>
      <c r="B81" s="29">
        <v>540955</v>
      </c>
      <c r="C81" s="28" t="s">
        <v>1145</v>
      </c>
      <c r="D81" s="28" t="s">
        <v>1146</v>
      </c>
      <c r="E81" s="28" t="s">
        <v>526</v>
      </c>
      <c r="F81" s="85">
        <v>1445500</v>
      </c>
      <c r="G81" s="29">
        <v>20.85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44925</v>
      </c>
      <c r="B82" s="29">
        <v>540955</v>
      </c>
      <c r="C82" s="28" t="s">
        <v>1145</v>
      </c>
      <c r="D82" s="28" t="s">
        <v>1222</v>
      </c>
      <c r="E82" s="28" t="s">
        <v>525</v>
      </c>
      <c r="F82" s="85">
        <v>230584</v>
      </c>
      <c r="G82" s="29">
        <v>19.77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44925</v>
      </c>
      <c r="B83" s="29">
        <v>540955</v>
      </c>
      <c r="C83" s="28" t="s">
        <v>1145</v>
      </c>
      <c r="D83" s="28" t="s">
        <v>1222</v>
      </c>
      <c r="E83" s="28" t="s">
        <v>526</v>
      </c>
      <c r="F83" s="85">
        <v>36384</v>
      </c>
      <c r="G83" s="29">
        <v>19.43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44925</v>
      </c>
      <c r="B84" s="29">
        <v>540955</v>
      </c>
      <c r="C84" s="28" t="s">
        <v>1145</v>
      </c>
      <c r="D84" s="28" t="s">
        <v>1223</v>
      </c>
      <c r="E84" s="28" t="s">
        <v>526</v>
      </c>
      <c r="F84" s="85">
        <v>253383</v>
      </c>
      <c r="G84" s="29">
        <v>24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44925</v>
      </c>
      <c r="B85" s="29">
        <v>540955</v>
      </c>
      <c r="C85" s="28" t="s">
        <v>1145</v>
      </c>
      <c r="D85" s="28" t="s">
        <v>1224</v>
      </c>
      <c r="E85" s="28" t="s">
        <v>526</v>
      </c>
      <c r="F85" s="85">
        <v>500605</v>
      </c>
      <c r="G85" s="29">
        <v>25.03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44925</v>
      </c>
      <c r="B86" s="29">
        <v>540955</v>
      </c>
      <c r="C86" s="28" t="s">
        <v>1145</v>
      </c>
      <c r="D86" s="28" t="s">
        <v>1223</v>
      </c>
      <c r="E86" s="28" t="s">
        <v>525</v>
      </c>
      <c r="F86" s="85">
        <v>147055</v>
      </c>
      <c r="G86" s="29">
        <v>26.04</v>
      </c>
      <c r="H86" s="29" t="s">
        <v>304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44925</v>
      </c>
      <c r="B87" s="29">
        <v>540955</v>
      </c>
      <c r="C87" s="28" t="s">
        <v>1145</v>
      </c>
      <c r="D87" s="28" t="s">
        <v>1224</v>
      </c>
      <c r="E87" s="28" t="s">
        <v>525</v>
      </c>
      <c r="F87" s="85">
        <v>444215</v>
      </c>
      <c r="G87" s="29">
        <v>25.9</v>
      </c>
      <c r="H87" s="29" t="s">
        <v>304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44925</v>
      </c>
      <c r="B88" s="29">
        <v>540955</v>
      </c>
      <c r="C88" s="28" t="s">
        <v>1145</v>
      </c>
      <c r="D88" s="28" t="s">
        <v>1225</v>
      </c>
      <c r="E88" s="28" t="s">
        <v>525</v>
      </c>
      <c r="F88" s="85">
        <v>140000</v>
      </c>
      <c r="G88" s="29">
        <v>21.22</v>
      </c>
      <c r="H88" s="29" t="s">
        <v>304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44925</v>
      </c>
      <c r="B89" s="29">
        <v>540955</v>
      </c>
      <c r="C89" s="28" t="s">
        <v>1145</v>
      </c>
      <c r="D89" s="28" t="s">
        <v>1226</v>
      </c>
      <c r="E89" s="28" t="s">
        <v>525</v>
      </c>
      <c r="F89" s="85">
        <v>311087</v>
      </c>
      <c r="G89" s="29">
        <v>20.71</v>
      </c>
      <c r="H89" s="29" t="s">
        <v>304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44925</v>
      </c>
      <c r="B90" s="29">
        <v>540955</v>
      </c>
      <c r="C90" s="28" t="s">
        <v>1145</v>
      </c>
      <c r="D90" s="28" t="s">
        <v>1226</v>
      </c>
      <c r="E90" s="28" t="s">
        <v>526</v>
      </c>
      <c r="F90" s="85">
        <v>50000</v>
      </c>
      <c r="G90" s="29">
        <v>22.93</v>
      </c>
      <c r="H90" s="29" t="s">
        <v>304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44925</v>
      </c>
      <c r="B91" s="29">
        <v>540955</v>
      </c>
      <c r="C91" s="28" t="s">
        <v>1145</v>
      </c>
      <c r="D91" s="28" t="s">
        <v>1227</v>
      </c>
      <c r="E91" s="28" t="s">
        <v>525</v>
      </c>
      <c r="F91" s="85">
        <v>372704</v>
      </c>
      <c r="G91" s="29">
        <v>24.65</v>
      </c>
      <c r="H91" s="29" t="s">
        <v>304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44925</v>
      </c>
      <c r="B92" s="29">
        <v>540955</v>
      </c>
      <c r="C92" s="28" t="s">
        <v>1145</v>
      </c>
      <c r="D92" s="28" t="s">
        <v>1227</v>
      </c>
      <c r="E92" s="28" t="s">
        <v>526</v>
      </c>
      <c r="F92" s="85">
        <v>372704</v>
      </c>
      <c r="G92" s="29">
        <v>24.72</v>
      </c>
      <c r="H92" s="29" t="s">
        <v>304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44925</v>
      </c>
      <c r="B93" s="29">
        <v>540955</v>
      </c>
      <c r="C93" s="28" t="s">
        <v>1145</v>
      </c>
      <c r="D93" s="28" t="s">
        <v>880</v>
      </c>
      <c r="E93" s="28" t="s">
        <v>526</v>
      </c>
      <c r="F93" s="85">
        <v>100004</v>
      </c>
      <c r="G93" s="29">
        <v>26.69</v>
      </c>
      <c r="H93" s="29" t="s">
        <v>304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44925</v>
      </c>
      <c r="B94" s="29">
        <v>540955</v>
      </c>
      <c r="C94" s="28" t="s">
        <v>1145</v>
      </c>
      <c r="D94" s="28" t="s">
        <v>1228</v>
      </c>
      <c r="E94" s="28" t="s">
        <v>526</v>
      </c>
      <c r="F94" s="85">
        <v>182150</v>
      </c>
      <c r="G94" s="29">
        <v>18.760000000000002</v>
      </c>
      <c r="H94" s="29" t="s">
        <v>304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44925</v>
      </c>
      <c r="B95" s="29">
        <v>540955</v>
      </c>
      <c r="C95" s="28" t="s">
        <v>1145</v>
      </c>
      <c r="D95" s="28" t="s">
        <v>880</v>
      </c>
      <c r="E95" s="28" t="s">
        <v>525</v>
      </c>
      <c r="F95" s="85">
        <v>233838</v>
      </c>
      <c r="G95" s="29">
        <v>21.95</v>
      </c>
      <c r="H95" s="29" t="s">
        <v>304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44925</v>
      </c>
      <c r="B96" s="29">
        <v>540955</v>
      </c>
      <c r="C96" s="28" t="s">
        <v>1145</v>
      </c>
      <c r="D96" s="28" t="s">
        <v>1228</v>
      </c>
      <c r="E96" s="28" t="s">
        <v>525</v>
      </c>
      <c r="F96" s="85">
        <v>254614</v>
      </c>
      <c r="G96" s="29">
        <v>19.07</v>
      </c>
      <c r="H96" s="29" t="s">
        <v>304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44925</v>
      </c>
      <c r="B97" s="29">
        <v>540955</v>
      </c>
      <c r="C97" s="28" t="s">
        <v>1145</v>
      </c>
      <c r="D97" s="28" t="s">
        <v>1229</v>
      </c>
      <c r="E97" s="28" t="s">
        <v>526</v>
      </c>
      <c r="F97" s="85">
        <v>115493</v>
      </c>
      <c r="G97" s="29">
        <v>19.899999999999999</v>
      </c>
      <c r="H97" s="29" t="s">
        <v>304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44925</v>
      </c>
      <c r="B98" s="29">
        <v>540955</v>
      </c>
      <c r="C98" s="28" t="s">
        <v>1145</v>
      </c>
      <c r="D98" s="28" t="s">
        <v>1229</v>
      </c>
      <c r="E98" s="28" t="s">
        <v>525</v>
      </c>
      <c r="F98" s="85">
        <v>119589</v>
      </c>
      <c r="G98" s="29">
        <v>19.809999999999999</v>
      </c>
      <c r="H98" s="29" t="s">
        <v>304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44925</v>
      </c>
      <c r="B99" s="29">
        <v>542765</v>
      </c>
      <c r="C99" s="28" t="s">
        <v>1230</v>
      </c>
      <c r="D99" s="28" t="s">
        <v>1231</v>
      </c>
      <c r="E99" s="28" t="s">
        <v>525</v>
      </c>
      <c r="F99" s="85">
        <v>4000</v>
      </c>
      <c r="G99" s="29">
        <v>150</v>
      </c>
      <c r="H99" s="29" t="s">
        <v>304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44925</v>
      </c>
      <c r="B100" s="29">
        <v>542765</v>
      </c>
      <c r="C100" s="28" t="s">
        <v>1230</v>
      </c>
      <c r="D100" s="28" t="s">
        <v>1232</v>
      </c>
      <c r="E100" s="28" t="s">
        <v>526</v>
      </c>
      <c r="F100" s="85">
        <v>2000</v>
      </c>
      <c r="G100" s="29">
        <v>156.69999999999999</v>
      </c>
      <c r="H100" s="29" t="s">
        <v>304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44925</v>
      </c>
      <c r="B101" s="29">
        <v>542765</v>
      </c>
      <c r="C101" s="28" t="s">
        <v>1230</v>
      </c>
      <c r="D101" s="28" t="s">
        <v>1232</v>
      </c>
      <c r="E101" s="28" t="s">
        <v>525</v>
      </c>
      <c r="F101" s="85">
        <v>2000</v>
      </c>
      <c r="G101" s="29">
        <v>147.5</v>
      </c>
      <c r="H101" s="29" t="s">
        <v>304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44925</v>
      </c>
      <c r="B102" s="29">
        <v>542765</v>
      </c>
      <c r="C102" s="28" t="s">
        <v>1230</v>
      </c>
      <c r="D102" s="28" t="s">
        <v>1233</v>
      </c>
      <c r="E102" s="28" t="s">
        <v>525</v>
      </c>
      <c r="F102" s="85">
        <v>5000</v>
      </c>
      <c r="G102" s="29">
        <v>151.6</v>
      </c>
      <c r="H102" s="29" t="s">
        <v>304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44925</v>
      </c>
      <c r="B103" s="29">
        <v>542765</v>
      </c>
      <c r="C103" s="28" t="s">
        <v>1230</v>
      </c>
      <c r="D103" s="28" t="s">
        <v>1194</v>
      </c>
      <c r="E103" s="28" t="s">
        <v>525</v>
      </c>
      <c r="F103" s="85">
        <v>2000</v>
      </c>
      <c r="G103" s="29">
        <v>145</v>
      </c>
      <c r="H103" s="29" t="s">
        <v>304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44925</v>
      </c>
      <c r="B104" s="29">
        <v>542765</v>
      </c>
      <c r="C104" s="28" t="s">
        <v>1230</v>
      </c>
      <c r="D104" s="28" t="s">
        <v>1194</v>
      </c>
      <c r="E104" s="28" t="s">
        <v>526</v>
      </c>
      <c r="F104" s="85">
        <v>2000</v>
      </c>
      <c r="G104" s="29">
        <v>153.5</v>
      </c>
      <c r="H104" s="29" t="s">
        <v>304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44925</v>
      </c>
      <c r="B105" s="29">
        <v>542765</v>
      </c>
      <c r="C105" s="28" t="s">
        <v>1230</v>
      </c>
      <c r="D105" s="28" t="s">
        <v>1234</v>
      </c>
      <c r="E105" s="28" t="s">
        <v>526</v>
      </c>
      <c r="F105" s="85">
        <v>20000</v>
      </c>
      <c r="G105" s="29">
        <v>149.55000000000001</v>
      </c>
      <c r="H105" s="29" t="s">
        <v>304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44925</v>
      </c>
      <c r="B106" s="29">
        <v>519152</v>
      </c>
      <c r="C106" s="28" t="s">
        <v>1235</v>
      </c>
      <c r="D106" s="28" t="s">
        <v>1236</v>
      </c>
      <c r="E106" s="28" t="s">
        <v>525</v>
      </c>
      <c r="F106" s="85">
        <v>10000</v>
      </c>
      <c r="G106" s="29">
        <v>3451</v>
      </c>
      <c r="H106" s="29" t="s">
        <v>304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44925</v>
      </c>
      <c r="B107" s="29">
        <v>519152</v>
      </c>
      <c r="C107" s="28" t="s">
        <v>1235</v>
      </c>
      <c r="D107" s="28" t="s">
        <v>1237</v>
      </c>
      <c r="E107" s="28" t="s">
        <v>526</v>
      </c>
      <c r="F107" s="85">
        <v>10000</v>
      </c>
      <c r="G107" s="29">
        <v>3451</v>
      </c>
      <c r="H107" s="29" t="s">
        <v>304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44925</v>
      </c>
      <c r="B108" s="29">
        <v>511523</v>
      </c>
      <c r="C108" s="28" t="s">
        <v>1238</v>
      </c>
      <c r="D108" s="28" t="s">
        <v>1239</v>
      </c>
      <c r="E108" s="28" t="s">
        <v>525</v>
      </c>
      <c r="F108" s="85">
        <v>65000</v>
      </c>
      <c r="G108" s="29">
        <v>21.95</v>
      </c>
      <c r="H108" s="29" t="s">
        <v>304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44925</v>
      </c>
      <c r="B109" s="29">
        <v>511523</v>
      </c>
      <c r="C109" s="28" t="s">
        <v>1238</v>
      </c>
      <c r="D109" s="28" t="s">
        <v>1240</v>
      </c>
      <c r="E109" s="28" t="s">
        <v>526</v>
      </c>
      <c r="F109" s="85">
        <v>75000</v>
      </c>
      <c r="G109" s="29">
        <v>22.01</v>
      </c>
      <c r="H109" s="29" t="s">
        <v>304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44925</v>
      </c>
      <c r="B110" s="29">
        <v>542667</v>
      </c>
      <c r="C110" s="28" t="s">
        <v>1241</v>
      </c>
      <c r="D110" s="28" t="s">
        <v>1242</v>
      </c>
      <c r="E110" s="28" t="s">
        <v>526</v>
      </c>
      <c r="F110" s="85">
        <v>318496</v>
      </c>
      <c r="G110" s="29">
        <v>146.21</v>
      </c>
      <c r="H110" s="29" t="s">
        <v>304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44925</v>
      </c>
      <c r="B111" s="29">
        <v>542667</v>
      </c>
      <c r="C111" s="28" t="s">
        <v>1241</v>
      </c>
      <c r="D111" s="28" t="s">
        <v>1242</v>
      </c>
      <c r="E111" s="28" t="s">
        <v>525</v>
      </c>
      <c r="F111" s="85">
        <v>84300</v>
      </c>
      <c r="G111" s="29">
        <v>143.81</v>
      </c>
      <c r="H111" s="29" t="s">
        <v>304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44925</v>
      </c>
      <c r="B112" s="29" t="s">
        <v>1147</v>
      </c>
      <c r="C112" s="28" t="s">
        <v>1148</v>
      </c>
      <c r="D112" s="28" t="s">
        <v>1243</v>
      </c>
      <c r="E112" s="28" t="s">
        <v>525</v>
      </c>
      <c r="F112" s="85">
        <v>44800</v>
      </c>
      <c r="G112" s="29">
        <v>132.4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44925</v>
      </c>
      <c r="B113" s="29" t="s">
        <v>1121</v>
      </c>
      <c r="C113" s="28" t="s">
        <v>1122</v>
      </c>
      <c r="D113" s="28" t="s">
        <v>1123</v>
      </c>
      <c r="E113" s="28" t="s">
        <v>525</v>
      </c>
      <c r="F113" s="85">
        <v>105376</v>
      </c>
      <c r="G113" s="29">
        <v>211.72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44925</v>
      </c>
      <c r="B114" s="29" t="s">
        <v>1121</v>
      </c>
      <c r="C114" s="28" t="s">
        <v>1122</v>
      </c>
      <c r="D114" s="28" t="s">
        <v>1124</v>
      </c>
      <c r="E114" s="28" t="s">
        <v>525</v>
      </c>
      <c r="F114" s="85">
        <v>259154</v>
      </c>
      <c r="G114" s="29">
        <v>212.38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44925</v>
      </c>
      <c r="B115" s="29" t="s">
        <v>1244</v>
      </c>
      <c r="C115" s="28" t="s">
        <v>1245</v>
      </c>
      <c r="D115" s="28" t="s">
        <v>1246</v>
      </c>
      <c r="E115" s="28" t="s">
        <v>525</v>
      </c>
      <c r="F115" s="85">
        <v>169975</v>
      </c>
      <c r="G115" s="29">
        <v>66.09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44925</v>
      </c>
      <c r="B116" s="29" t="s">
        <v>1247</v>
      </c>
      <c r="C116" s="28" t="s">
        <v>1248</v>
      </c>
      <c r="D116" s="28" t="s">
        <v>1249</v>
      </c>
      <c r="E116" s="28" t="s">
        <v>525</v>
      </c>
      <c r="F116" s="85">
        <v>66000</v>
      </c>
      <c r="G116" s="29">
        <v>116.59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44925</v>
      </c>
      <c r="B117" s="29" t="s">
        <v>1250</v>
      </c>
      <c r="C117" s="28" t="s">
        <v>1251</v>
      </c>
      <c r="D117" s="28" t="s">
        <v>1149</v>
      </c>
      <c r="E117" s="28" t="s">
        <v>525</v>
      </c>
      <c r="F117" s="85">
        <v>400710</v>
      </c>
      <c r="G117" s="29">
        <v>234.86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44925</v>
      </c>
      <c r="B118" s="29" t="s">
        <v>1250</v>
      </c>
      <c r="C118" s="28" t="s">
        <v>1251</v>
      </c>
      <c r="D118" s="28" t="s">
        <v>1252</v>
      </c>
      <c r="E118" s="28" t="s">
        <v>525</v>
      </c>
      <c r="F118" s="85">
        <v>763494</v>
      </c>
      <c r="G118" s="29">
        <v>231.4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44925</v>
      </c>
      <c r="B119" s="29" t="s">
        <v>1150</v>
      </c>
      <c r="C119" s="28" t="s">
        <v>1151</v>
      </c>
      <c r="D119" s="28" t="s">
        <v>1152</v>
      </c>
      <c r="E119" s="28" t="s">
        <v>525</v>
      </c>
      <c r="F119" s="85">
        <v>4350000</v>
      </c>
      <c r="G119" s="29">
        <v>4.5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44925</v>
      </c>
      <c r="B120" s="29" t="s">
        <v>1094</v>
      </c>
      <c r="C120" s="28" t="s">
        <v>1095</v>
      </c>
      <c r="D120" s="28" t="s">
        <v>1126</v>
      </c>
      <c r="E120" s="28" t="s">
        <v>525</v>
      </c>
      <c r="F120" s="85">
        <v>7500030</v>
      </c>
      <c r="G120" s="29">
        <v>2.1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44925</v>
      </c>
      <c r="B121" s="29" t="s">
        <v>1094</v>
      </c>
      <c r="C121" s="28" t="s">
        <v>1095</v>
      </c>
      <c r="D121" s="28" t="s">
        <v>1253</v>
      </c>
      <c r="E121" s="28" t="s">
        <v>525</v>
      </c>
      <c r="F121" s="85">
        <v>2500000</v>
      </c>
      <c r="G121" s="29">
        <v>2.1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44925</v>
      </c>
      <c r="B122" s="29" t="s">
        <v>1094</v>
      </c>
      <c r="C122" s="28" t="s">
        <v>1095</v>
      </c>
      <c r="D122" s="28" t="s">
        <v>1119</v>
      </c>
      <c r="E122" s="28" t="s">
        <v>525</v>
      </c>
      <c r="F122" s="85">
        <v>2500000</v>
      </c>
      <c r="G122" s="29">
        <v>2.1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44925</v>
      </c>
      <c r="B123" s="29" t="s">
        <v>1094</v>
      </c>
      <c r="C123" s="28" t="s">
        <v>1095</v>
      </c>
      <c r="D123" s="28" t="s">
        <v>880</v>
      </c>
      <c r="E123" s="28" t="s">
        <v>525</v>
      </c>
      <c r="F123" s="85">
        <v>7000000</v>
      </c>
      <c r="G123" s="29">
        <v>2.1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44925</v>
      </c>
      <c r="B124" s="29" t="s">
        <v>1254</v>
      </c>
      <c r="C124" s="28" t="s">
        <v>1255</v>
      </c>
      <c r="D124" s="28" t="s">
        <v>880</v>
      </c>
      <c r="E124" s="28" t="s">
        <v>525</v>
      </c>
      <c r="F124" s="85">
        <v>441258</v>
      </c>
      <c r="G124" s="29">
        <v>28.04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44925</v>
      </c>
      <c r="B125" s="29" t="s">
        <v>1254</v>
      </c>
      <c r="C125" s="28" t="s">
        <v>1255</v>
      </c>
      <c r="D125" s="28" t="s">
        <v>1256</v>
      </c>
      <c r="E125" s="28" t="s">
        <v>525</v>
      </c>
      <c r="F125" s="85">
        <v>12000</v>
      </c>
      <c r="G125" s="29">
        <v>29.67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44925</v>
      </c>
      <c r="B126" s="29" t="s">
        <v>1254</v>
      </c>
      <c r="C126" s="28" t="s">
        <v>1255</v>
      </c>
      <c r="D126" s="28" t="s">
        <v>1143</v>
      </c>
      <c r="E126" s="28" t="s">
        <v>525</v>
      </c>
      <c r="F126" s="85">
        <v>340000</v>
      </c>
      <c r="G126" s="29">
        <v>29.61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44925</v>
      </c>
      <c r="B127" s="29" t="s">
        <v>1254</v>
      </c>
      <c r="C127" s="28" t="s">
        <v>1255</v>
      </c>
      <c r="D127" s="28" t="s">
        <v>1210</v>
      </c>
      <c r="E127" s="28" t="s">
        <v>525</v>
      </c>
      <c r="F127" s="85">
        <v>265234</v>
      </c>
      <c r="G127" s="29">
        <v>29.68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44925</v>
      </c>
      <c r="B128" s="29" t="s">
        <v>1257</v>
      </c>
      <c r="C128" s="28" t="s">
        <v>1258</v>
      </c>
      <c r="D128" s="28" t="s">
        <v>1125</v>
      </c>
      <c r="E128" s="28" t="s">
        <v>525</v>
      </c>
      <c r="F128" s="85">
        <v>144977</v>
      </c>
      <c r="G128" s="29">
        <v>137.41999999999999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44925</v>
      </c>
      <c r="B129" s="29" t="s">
        <v>1259</v>
      </c>
      <c r="C129" s="28" t="s">
        <v>1260</v>
      </c>
      <c r="D129" s="28" t="s">
        <v>1222</v>
      </c>
      <c r="E129" s="28" t="s">
        <v>525</v>
      </c>
      <c r="F129" s="85">
        <v>13600</v>
      </c>
      <c r="G129" s="29">
        <v>130.24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44925</v>
      </c>
      <c r="B130" s="29" t="s">
        <v>1259</v>
      </c>
      <c r="C130" s="28" t="s">
        <v>1260</v>
      </c>
      <c r="D130" s="28" t="s">
        <v>880</v>
      </c>
      <c r="E130" s="28" t="s">
        <v>525</v>
      </c>
      <c r="F130" s="85">
        <v>14400</v>
      </c>
      <c r="G130" s="29">
        <v>127.77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44925</v>
      </c>
      <c r="B131" s="29" t="s">
        <v>1161</v>
      </c>
      <c r="C131" s="28" t="s">
        <v>1162</v>
      </c>
      <c r="D131" s="28" t="s">
        <v>1261</v>
      </c>
      <c r="E131" s="28" t="s">
        <v>525</v>
      </c>
      <c r="F131" s="85">
        <v>17577676</v>
      </c>
      <c r="G131" s="29">
        <v>342.65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44925</v>
      </c>
      <c r="B132" s="29" t="s">
        <v>1154</v>
      </c>
      <c r="C132" s="28" t="s">
        <v>1155</v>
      </c>
      <c r="D132" s="28" t="s">
        <v>1125</v>
      </c>
      <c r="E132" s="28" t="s">
        <v>525</v>
      </c>
      <c r="F132" s="85">
        <v>67256</v>
      </c>
      <c r="G132" s="29">
        <v>493.26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44925</v>
      </c>
      <c r="B133" s="29" t="s">
        <v>1154</v>
      </c>
      <c r="C133" s="28" t="s">
        <v>1155</v>
      </c>
      <c r="D133" s="28" t="s">
        <v>1124</v>
      </c>
      <c r="E133" s="28" t="s">
        <v>525</v>
      </c>
      <c r="F133" s="85">
        <v>97802</v>
      </c>
      <c r="G133" s="29">
        <v>494.29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44925</v>
      </c>
      <c r="B134" s="29" t="s">
        <v>1262</v>
      </c>
      <c r="C134" s="28" t="s">
        <v>1263</v>
      </c>
      <c r="D134" s="28" t="s">
        <v>1158</v>
      </c>
      <c r="E134" s="28" t="s">
        <v>525</v>
      </c>
      <c r="F134" s="85">
        <v>8000</v>
      </c>
      <c r="G134" s="29">
        <v>38.75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44925</v>
      </c>
      <c r="B135" s="29" t="s">
        <v>1264</v>
      </c>
      <c r="C135" s="28" t="s">
        <v>1265</v>
      </c>
      <c r="D135" s="28" t="s">
        <v>1246</v>
      </c>
      <c r="E135" s="28" t="s">
        <v>525</v>
      </c>
      <c r="F135" s="85">
        <v>320000</v>
      </c>
      <c r="G135" s="29">
        <v>13.02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44925</v>
      </c>
      <c r="B136" s="29" t="s">
        <v>1266</v>
      </c>
      <c r="C136" s="28" t="s">
        <v>1267</v>
      </c>
      <c r="D136" s="28" t="s">
        <v>1268</v>
      </c>
      <c r="E136" s="28" t="s">
        <v>525</v>
      </c>
      <c r="F136" s="85">
        <v>14229000</v>
      </c>
      <c r="G136" s="29">
        <v>18.77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44925</v>
      </c>
      <c r="B137" s="29" t="s">
        <v>1269</v>
      </c>
      <c r="C137" s="28" t="s">
        <v>1270</v>
      </c>
      <c r="D137" s="28" t="s">
        <v>1124</v>
      </c>
      <c r="E137" s="28" t="s">
        <v>525</v>
      </c>
      <c r="F137" s="85">
        <v>1189294</v>
      </c>
      <c r="G137" s="29">
        <v>87.07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44925</v>
      </c>
      <c r="B138" s="29" t="s">
        <v>1271</v>
      </c>
      <c r="C138" s="28" t="s">
        <v>1272</v>
      </c>
      <c r="D138" s="28" t="s">
        <v>1273</v>
      </c>
      <c r="E138" s="28" t="s">
        <v>525</v>
      </c>
      <c r="F138" s="85">
        <v>500000</v>
      </c>
      <c r="G138" s="29">
        <v>37.46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44925</v>
      </c>
      <c r="B139" s="29" t="s">
        <v>1156</v>
      </c>
      <c r="C139" s="28" t="s">
        <v>1157</v>
      </c>
      <c r="D139" s="28" t="s">
        <v>1158</v>
      </c>
      <c r="E139" s="28" t="s">
        <v>525</v>
      </c>
      <c r="F139" s="85">
        <v>8000</v>
      </c>
      <c r="G139" s="29">
        <v>33.25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44925</v>
      </c>
      <c r="B140" s="29" t="s">
        <v>1121</v>
      </c>
      <c r="C140" s="28" t="s">
        <v>1122</v>
      </c>
      <c r="D140" s="28" t="s">
        <v>1124</v>
      </c>
      <c r="E140" s="28" t="s">
        <v>526</v>
      </c>
      <c r="F140" s="85">
        <v>259154</v>
      </c>
      <c r="G140" s="29">
        <v>212.78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44925</v>
      </c>
      <c r="B141" s="29" t="s">
        <v>1121</v>
      </c>
      <c r="C141" s="28" t="s">
        <v>1122</v>
      </c>
      <c r="D141" s="28" t="s">
        <v>1123</v>
      </c>
      <c r="E141" s="28" t="s">
        <v>526</v>
      </c>
      <c r="F141" s="85">
        <v>101522</v>
      </c>
      <c r="G141" s="29">
        <v>213.1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44925</v>
      </c>
      <c r="B142" s="29" t="s">
        <v>1244</v>
      </c>
      <c r="C142" s="28" t="s">
        <v>1245</v>
      </c>
      <c r="D142" s="28" t="s">
        <v>1274</v>
      </c>
      <c r="E142" s="28" t="s">
        <v>526</v>
      </c>
      <c r="F142" s="85">
        <v>151672</v>
      </c>
      <c r="G142" s="29">
        <v>66.099999999999994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44925</v>
      </c>
      <c r="B143" s="29" t="s">
        <v>1250</v>
      </c>
      <c r="C143" s="28" t="s">
        <v>1251</v>
      </c>
      <c r="D143" s="28" t="s">
        <v>1275</v>
      </c>
      <c r="E143" s="28" t="s">
        <v>526</v>
      </c>
      <c r="F143" s="85">
        <v>542828</v>
      </c>
      <c r="G143" s="29">
        <v>231.42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44925</v>
      </c>
      <c r="B144" s="29" t="s">
        <v>1250</v>
      </c>
      <c r="C144" s="28" t="s">
        <v>1251</v>
      </c>
      <c r="D144" s="28" t="s">
        <v>1276</v>
      </c>
      <c r="E144" s="28" t="s">
        <v>526</v>
      </c>
      <c r="F144" s="85">
        <v>337897</v>
      </c>
      <c r="G144" s="29">
        <v>234.27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44925</v>
      </c>
      <c r="B145" s="29" t="s">
        <v>1250</v>
      </c>
      <c r="C145" s="28" t="s">
        <v>1251</v>
      </c>
      <c r="D145" s="28" t="s">
        <v>1160</v>
      </c>
      <c r="E145" s="28" t="s">
        <v>526</v>
      </c>
      <c r="F145" s="85">
        <v>500000</v>
      </c>
      <c r="G145" s="29">
        <v>231.6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44925</v>
      </c>
      <c r="B146" s="29" t="s">
        <v>1250</v>
      </c>
      <c r="C146" s="28" t="s">
        <v>1251</v>
      </c>
      <c r="D146" s="28" t="s">
        <v>1252</v>
      </c>
      <c r="E146" s="28" t="s">
        <v>526</v>
      </c>
      <c r="F146" s="85">
        <v>763494</v>
      </c>
      <c r="G146" s="29">
        <v>231.97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44925</v>
      </c>
      <c r="B147" s="29" t="s">
        <v>1250</v>
      </c>
      <c r="C147" s="28" t="s">
        <v>1251</v>
      </c>
      <c r="D147" s="28" t="s">
        <v>1149</v>
      </c>
      <c r="E147" s="28" t="s">
        <v>526</v>
      </c>
      <c r="F147" s="85">
        <v>400710</v>
      </c>
      <c r="G147" s="29">
        <v>234.98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44925</v>
      </c>
      <c r="B148" s="29" t="s">
        <v>1150</v>
      </c>
      <c r="C148" s="28" t="s">
        <v>1151</v>
      </c>
      <c r="D148" s="28" t="s">
        <v>1159</v>
      </c>
      <c r="E148" s="28" t="s">
        <v>526</v>
      </c>
      <c r="F148" s="85">
        <v>5000000</v>
      </c>
      <c r="G148" s="29">
        <v>4.5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44925</v>
      </c>
      <c r="B149" s="29" t="s">
        <v>1094</v>
      </c>
      <c r="C149" s="28" t="s">
        <v>1095</v>
      </c>
      <c r="D149" s="28" t="s">
        <v>880</v>
      </c>
      <c r="E149" s="28" t="s">
        <v>526</v>
      </c>
      <c r="F149" s="85">
        <v>7000000</v>
      </c>
      <c r="G149" s="29">
        <v>2.1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44925</v>
      </c>
      <c r="B150" s="29" t="s">
        <v>1094</v>
      </c>
      <c r="C150" s="28" t="s">
        <v>1095</v>
      </c>
      <c r="D150" s="28" t="s">
        <v>1253</v>
      </c>
      <c r="E150" s="28" t="s">
        <v>526</v>
      </c>
      <c r="F150" s="85">
        <v>2500000</v>
      </c>
      <c r="G150" s="29">
        <v>2.1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44925</v>
      </c>
      <c r="B151" s="29" t="s">
        <v>1094</v>
      </c>
      <c r="C151" s="28" t="s">
        <v>1095</v>
      </c>
      <c r="D151" s="28" t="s">
        <v>1153</v>
      </c>
      <c r="E151" s="28" t="s">
        <v>526</v>
      </c>
      <c r="F151" s="85">
        <v>2972000</v>
      </c>
      <c r="G151" s="29">
        <v>2.1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44925</v>
      </c>
      <c r="B152" s="29" t="s">
        <v>1094</v>
      </c>
      <c r="C152" s="28" t="s">
        <v>1095</v>
      </c>
      <c r="D152" s="28" t="s">
        <v>1119</v>
      </c>
      <c r="E152" s="28" t="s">
        <v>526</v>
      </c>
      <c r="F152" s="85">
        <v>807038</v>
      </c>
      <c r="G152" s="29">
        <v>2.1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44925</v>
      </c>
      <c r="B153" s="29" t="s">
        <v>1094</v>
      </c>
      <c r="C153" s="28" t="s">
        <v>1095</v>
      </c>
      <c r="D153" s="28" t="s">
        <v>1127</v>
      </c>
      <c r="E153" s="28" t="s">
        <v>526</v>
      </c>
      <c r="F153" s="85">
        <v>10505981</v>
      </c>
      <c r="G153" s="29">
        <v>2.1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44925</v>
      </c>
      <c r="B154" s="29" t="s">
        <v>1094</v>
      </c>
      <c r="C154" s="28" t="s">
        <v>1095</v>
      </c>
      <c r="D154" s="28" t="s">
        <v>1126</v>
      </c>
      <c r="E154" s="28" t="s">
        <v>526</v>
      </c>
      <c r="F154" s="85">
        <v>516</v>
      </c>
      <c r="G154" s="29">
        <v>2.1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44925</v>
      </c>
      <c r="B155" s="29" t="s">
        <v>1254</v>
      </c>
      <c r="C155" s="28" t="s">
        <v>1255</v>
      </c>
      <c r="D155" s="28" t="s">
        <v>1143</v>
      </c>
      <c r="E155" s="28" t="s">
        <v>526</v>
      </c>
      <c r="F155" s="85">
        <v>339077</v>
      </c>
      <c r="G155" s="29">
        <v>27.94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44925</v>
      </c>
      <c r="B156" s="29" t="s">
        <v>1254</v>
      </c>
      <c r="C156" s="28" t="s">
        <v>1255</v>
      </c>
      <c r="D156" s="28" t="s">
        <v>1256</v>
      </c>
      <c r="E156" s="28" t="s">
        <v>526</v>
      </c>
      <c r="F156" s="85">
        <v>318113</v>
      </c>
      <c r="G156" s="29">
        <v>28.48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44925</v>
      </c>
      <c r="B157" s="29" t="s">
        <v>1254</v>
      </c>
      <c r="C157" s="28" t="s">
        <v>1255</v>
      </c>
      <c r="D157" s="28" t="s">
        <v>1210</v>
      </c>
      <c r="E157" s="28" t="s">
        <v>526</v>
      </c>
      <c r="F157" s="85">
        <v>266955</v>
      </c>
      <c r="G157" s="29">
        <v>29.8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44925</v>
      </c>
      <c r="B158" s="29" t="s">
        <v>1254</v>
      </c>
      <c r="C158" s="28" t="s">
        <v>1255</v>
      </c>
      <c r="D158" s="28" t="s">
        <v>880</v>
      </c>
      <c r="E158" s="28" t="s">
        <v>526</v>
      </c>
      <c r="F158" s="85">
        <v>390883</v>
      </c>
      <c r="G158" s="29">
        <v>29.63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44925</v>
      </c>
      <c r="B159" s="29" t="s">
        <v>1277</v>
      </c>
      <c r="C159" s="28" t="s">
        <v>1278</v>
      </c>
      <c r="D159" s="28" t="s">
        <v>1279</v>
      </c>
      <c r="E159" s="28" t="s">
        <v>526</v>
      </c>
      <c r="F159" s="85">
        <v>171057</v>
      </c>
      <c r="G159" s="29">
        <v>18.45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44925</v>
      </c>
      <c r="B160" s="29" t="s">
        <v>1257</v>
      </c>
      <c r="C160" s="28" t="s">
        <v>1258</v>
      </c>
      <c r="D160" s="28" t="s">
        <v>1125</v>
      </c>
      <c r="E160" s="28" t="s">
        <v>526</v>
      </c>
      <c r="F160" s="85">
        <v>141166</v>
      </c>
      <c r="G160" s="29">
        <v>137.86000000000001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44925</v>
      </c>
      <c r="B161" s="29" t="s">
        <v>1161</v>
      </c>
      <c r="C161" s="28" t="s">
        <v>1162</v>
      </c>
      <c r="D161" s="28" t="s">
        <v>1280</v>
      </c>
      <c r="E161" s="28" t="s">
        <v>526</v>
      </c>
      <c r="F161" s="85">
        <v>8665209</v>
      </c>
      <c r="G161" s="29">
        <v>342.65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44925</v>
      </c>
      <c r="B162" s="29" t="s">
        <v>1161</v>
      </c>
      <c r="C162" s="28" t="s">
        <v>1162</v>
      </c>
      <c r="D162" s="28" t="s">
        <v>1281</v>
      </c>
      <c r="E162" s="28" t="s">
        <v>526</v>
      </c>
      <c r="F162" s="85">
        <v>8912467</v>
      </c>
      <c r="G162" s="29">
        <v>342.65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44925</v>
      </c>
      <c r="B163" s="29" t="s">
        <v>1154</v>
      </c>
      <c r="C163" s="28" t="s">
        <v>1155</v>
      </c>
      <c r="D163" s="28" t="s">
        <v>1124</v>
      </c>
      <c r="E163" s="28" t="s">
        <v>526</v>
      </c>
      <c r="F163" s="85">
        <v>97802</v>
      </c>
      <c r="G163" s="29">
        <v>494.04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44925</v>
      </c>
      <c r="B164" s="29" t="s">
        <v>1154</v>
      </c>
      <c r="C164" s="28" t="s">
        <v>1155</v>
      </c>
      <c r="D164" s="28" t="s">
        <v>1125</v>
      </c>
      <c r="E164" s="28" t="s">
        <v>526</v>
      </c>
      <c r="F164" s="85">
        <v>64891</v>
      </c>
      <c r="G164" s="29">
        <v>494.21</v>
      </c>
      <c r="H164" s="29" t="s">
        <v>796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44925</v>
      </c>
      <c r="B165" s="29" t="s">
        <v>1262</v>
      </c>
      <c r="C165" s="28" t="s">
        <v>1263</v>
      </c>
      <c r="D165" s="28" t="s">
        <v>1158</v>
      </c>
      <c r="E165" s="28" t="s">
        <v>526</v>
      </c>
      <c r="F165" s="85">
        <v>60000</v>
      </c>
      <c r="G165" s="29">
        <v>38.76</v>
      </c>
      <c r="H165" s="29" t="s">
        <v>796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44925</v>
      </c>
      <c r="B166" s="29" t="s">
        <v>1282</v>
      </c>
      <c r="C166" s="28" t="s">
        <v>1283</v>
      </c>
      <c r="D166" s="28" t="s">
        <v>1284</v>
      </c>
      <c r="E166" s="28" t="s">
        <v>526</v>
      </c>
      <c r="F166" s="85">
        <v>500000</v>
      </c>
      <c r="G166" s="29">
        <v>165.01</v>
      </c>
      <c r="H166" s="29" t="s">
        <v>796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44925</v>
      </c>
      <c r="B167" s="29" t="s">
        <v>1264</v>
      </c>
      <c r="C167" s="28" t="s">
        <v>1265</v>
      </c>
      <c r="D167" s="28" t="s">
        <v>1285</v>
      </c>
      <c r="E167" s="28" t="s">
        <v>526</v>
      </c>
      <c r="F167" s="85">
        <v>320000</v>
      </c>
      <c r="G167" s="29">
        <v>13.03</v>
      </c>
      <c r="H167" s="29" t="s">
        <v>796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44925</v>
      </c>
      <c r="B168" s="29" t="s">
        <v>1266</v>
      </c>
      <c r="C168" s="28" t="s">
        <v>1267</v>
      </c>
      <c r="D168" s="28" t="s">
        <v>1268</v>
      </c>
      <c r="E168" s="28" t="s">
        <v>526</v>
      </c>
      <c r="F168" s="85">
        <v>14859000</v>
      </c>
      <c r="G168" s="29">
        <v>18.79</v>
      </c>
      <c r="H168" s="29" t="s">
        <v>796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44925</v>
      </c>
      <c r="B169" s="29" t="s">
        <v>1269</v>
      </c>
      <c r="C169" s="28" t="s">
        <v>1270</v>
      </c>
      <c r="D169" s="28" t="s">
        <v>1124</v>
      </c>
      <c r="E169" s="28" t="s">
        <v>526</v>
      </c>
      <c r="F169" s="85">
        <v>1189294</v>
      </c>
      <c r="G169" s="29">
        <v>87.15</v>
      </c>
      <c r="H169" s="29" t="s">
        <v>796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44925</v>
      </c>
      <c r="B170" s="29" t="s">
        <v>1271</v>
      </c>
      <c r="C170" s="28" t="s">
        <v>1272</v>
      </c>
      <c r="D170" s="28" t="s">
        <v>1242</v>
      </c>
      <c r="E170" s="28" t="s">
        <v>526</v>
      </c>
      <c r="F170" s="85">
        <v>609150</v>
      </c>
      <c r="G170" s="29">
        <v>37.35</v>
      </c>
      <c r="H170" s="29" t="s">
        <v>796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44925</v>
      </c>
      <c r="B171" s="29" t="s">
        <v>1156</v>
      </c>
      <c r="C171" s="28" t="s">
        <v>1157</v>
      </c>
      <c r="D171" s="28" t="s">
        <v>1158</v>
      </c>
      <c r="E171" s="28" t="s">
        <v>526</v>
      </c>
      <c r="F171" s="85">
        <v>116000</v>
      </c>
      <c r="G171" s="29">
        <v>33.75</v>
      </c>
      <c r="H171" s="29" t="s">
        <v>796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1"/>
  <sheetViews>
    <sheetView zoomScale="85" zoomScaleNormal="85" workbookViewId="0">
      <selection activeCell="J144" sqref="J14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40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26">
        <v>1</v>
      </c>
      <c r="B10" s="327">
        <v>44810</v>
      </c>
      <c r="C10" s="328"/>
      <c r="D10" s="329" t="s">
        <v>88</v>
      </c>
      <c r="E10" s="330" t="s">
        <v>888</v>
      </c>
      <c r="F10" s="326">
        <v>1607</v>
      </c>
      <c r="G10" s="326">
        <v>1517</v>
      </c>
      <c r="H10" s="326">
        <v>1607</v>
      </c>
      <c r="I10" s="331" t="s">
        <v>843</v>
      </c>
      <c r="J10" s="332" t="s">
        <v>661</v>
      </c>
      <c r="K10" s="332">
        <f t="shared" ref="K10" si="0">H10-F10</f>
        <v>0</v>
      </c>
      <c r="L10" s="333">
        <f t="shared" ref="L10" si="1">(F10*-0.7)/100</f>
        <v>-11.248999999999999</v>
      </c>
      <c r="M10" s="334">
        <f t="shared" ref="M10" si="2">(K10+L10)/F10</f>
        <v>-6.9999999999999993E-3</v>
      </c>
      <c r="N10" s="332" t="s">
        <v>661</v>
      </c>
      <c r="O10" s="335">
        <v>44902</v>
      </c>
      <c r="P10" s="332"/>
      <c r="Q10" s="197"/>
      <c r="R10" s="197" t="s">
        <v>541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9">
        <v>2</v>
      </c>
      <c r="B11" s="300">
        <v>44840</v>
      </c>
      <c r="C11" s="301"/>
      <c r="D11" s="302" t="s">
        <v>125</v>
      </c>
      <c r="E11" s="303" t="s">
        <v>888</v>
      </c>
      <c r="F11" s="304">
        <v>1150.5</v>
      </c>
      <c r="G11" s="304">
        <v>1075</v>
      </c>
      <c r="H11" s="304">
        <v>1217.5</v>
      </c>
      <c r="I11" s="305" t="s">
        <v>844</v>
      </c>
      <c r="J11" s="247" t="s">
        <v>637</v>
      </c>
      <c r="K11" s="247">
        <f t="shared" ref="K11" si="3">H11-F11</f>
        <v>67</v>
      </c>
      <c r="L11" s="306">
        <f t="shared" ref="L11" si="4">(F11*-0.7)/100</f>
        <v>-8.0534999999999997</v>
      </c>
      <c r="M11" s="307">
        <f t="shared" ref="M11" si="5">(K11+L11)/F11</f>
        <v>5.1235549760973491E-2</v>
      </c>
      <c r="N11" s="247" t="s">
        <v>540</v>
      </c>
      <c r="O11" s="308">
        <v>44896</v>
      </c>
      <c r="P11" s="247"/>
      <c r="Q11" s="197"/>
      <c r="R11" s="197" t="s">
        <v>541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88">
        <v>3</v>
      </c>
      <c r="B12" s="289">
        <v>44861</v>
      </c>
      <c r="C12" s="290"/>
      <c r="D12" s="291" t="s">
        <v>55</v>
      </c>
      <c r="E12" s="292" t="s">
        <v>542</v>
      </c>
      <c r="F12" s="293">
        <v>147</v>
      </c>
      <c r="G12" s="293">
        <v>137</v>
      </c>
      <c r="H12" s="293">
        <v>154</v>
      </c>
      <c r="I12" s="294" t="s">
        <v>875</v>
      </c>
      <c r="J12" s="295" t="s">
        <v>876</v>
      </c>
      <c r="K12" s="295">
        <f t="shared" ref="K12:K13" si="6">H12-F12</f>
        <v>7</v>
      </c>
      <c r="L12" s="296">
        <f t="shared" ref="L12:L13" si="7">(F12*-0.7)/100</f>
        <v>-1.0289999999999999</v>
      </c>
      <c r="M12" s="297">
        <f t="shared" ref="M12:M13" si="8">(K12+L12)/F12</f>
        <v>4.0619047619047617E-2</v>
      </c>
      <c r="N12" s="295" t="s">
        <v>540</v>
      </c>
      <c r="O12" s="298">
        <v>44866</v>
      </c>
      <c r="P12" s="295"/>
      <c r="Q12" s="197"/>
      <c r="R12" s="197" t="s">
        <v>806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299">
        <v>4</v>
      </c>
      <c r="B13" s="300">
        <v>44867</v>
      </c>
      <c r="C13" s="301"/>
      <c r="D13" s="302" t="s">
        <v>877</v>
      </c>
      <c r="E13" s="303" t="s">
        <v>542</v>
      </c>
      <c r="F13" s="304">
        <v>836</v>
      </c>
      <c r="G13" s="304">
        <v>790</v>
      </c>
      <c r="H13" s="304">
        <v>884.5</v>
      </c>
      <c r="I13" s="305" t="s">
        <v>878</v>
      </c>
      <c r="J13" s="247" t="s">
        <v>1009</v>
      </c>
      <c r="K13" s="247">
        <f t="shared" si="6"/>
        <v>48.5</v>
      </c>
      <c r="L13" s="306">
        <f t="shared" si="7"/>
        <v>-5.8519999999999994</v>
      </c>
      <c r="M13" s="307">
        <f t="shared" si="8"/>
        <v>5.1014354066985651E-2</v>
      </c>
      <c r="N13" s="247" t="s">
        <v>540</v>
      </c>
      <c r="O13" s="308">
        <v>44908</v>
      </c>
      <c r="P13" s="247"/>
      <c r="Q13" s="197"/>
      <c r="R13" s="197" t="s">
        <v>541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s="198" customFormat="1" ht="13.9" customHeight="1">
      <c r="A14" s="293">
        <v>5</v>
      </c>
      <c r="B14" s="319">
        <v>44876</v>
      </c>
      <c r="C14" s="290"/>
      <c r="D14" s="291" t="s">
        <v>207</v>
      </c>
      <c r="E14" s="292" t="s">
        <v>542</v>
      </c>
      <c r="F14" s="293">
        <v>6800</v>
      </c>
      <c r="G14" s="293">
        <v>6340</v>
      </c>
      <c r="H14" s="293">
        <v>7160</v>
      </c>
      <c r="I14" s="294" t="s">
        <v>881</v>
      </c>
      <c r="J14" s="295" t="s">
        <v>901</v>
      </c>
      <c r="K14" s="295">
        <f t="shared" ref="K14" si="9">H14-F14</f>
        <v>360</v>
      </c>
      <c r="L14" s="296">
        <f t="shared" ref="L14" si="10">(F14*-0.7)/100</f>
        <v>-47.6</v>
      </c>
      <c r="M14" s="297">
        <f t="shared" ref="M14" si="11">(K14+L14)/F14</f>
        <v>4.5941176470588235E-2</v>
      </c>
      <c r="N14" s="295" t="s">
        <v>540</v>
      </c>
      <c r="O14" s="298">
        <v>44896</v>
      </c>
      <c r="P14" s="295"/>
      <c r="Q14" s="197"/>
      <c r="R14" s="197" t="s">
        <v>541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44">
        <v>6</v>
      </c>
      <c r="B15" s="323">
        <v>44880</v>
      </c>
      <c r="C15" s="337"/>
      <c r="D15" s="338" t="s">
        <v>364</v>
      </c>
      <c r="E15" s="339" t="s">
        <v>542</v>
      </c>
      <c r="F15" s="336">
        <v>3425</v>
      </c>
      <c r="G15" s="336">
        <v>3170</v>
      </c>
      <c r="H15" s="336">
        <f>(3575+3100)/2</f>
        <v>3337.5</v>
      </c>
      <c r="I15" s="340" t="s">
        <v>883</v>
      </c>
      <c r="J15" s="281" t="s">
        <v>1034</v>
      </c>
      <c r="K15" s="281">
        <f t="shared" ref="K15:K16" si="12">H15-F15</f>
        <v>-87.5</v>
      </c>
      <c r="L15" s="341">
        <f t="shared" ref="L15:L16" si="13">(F15*-0.7)/100</f>
        <v>-23.975000000000001</v>
      </c>
      <c r="M15" s="342">
        <f t="shared" ref="M15:M16" si="14">(K15+L15)/F15</f>
        <v>-3.2547445255474448E-2</v>
      </c>
      <c r="N15" s="281" t="s">
        <v>552</v>
      </c>
      <c r="O15" s="343">
        <v>44911</v>
      </c>
      <c r="P15" s="281"/>
      <c r="Q15" s="197"/>
      <c r="R15" s="197" t="s">
        <v>541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s="198" customFormat="1" ht="13.9" customHeight="1">
      <c r="A16" s="299">
        <v>7</v>
      </c>
      <c r="B16" s="300">
        <v>44883</v>
      </c>
      <c r="C16" s="301"/>
      <c r="D16" s="302" t="s">
        <v>804</v>
      </c>
      <c r="E16" s="303" t="s">
        <v>542</v>
      </c>
      <c r="F16" s="304">
        <v>401</v>
      </c>
      <c r="G16" s="304">
        <v>369</v>
      </c>
      <c r="H16" s="304">
        <v>427</v>
      </c>
      <c r="I16" s="305" t="s">
        <v>885</v>
      </c>
      <c r="J16" s="247" t="s">
        <v>1058</v>
      </c>
      <c r="K16" s="247">
        <f t="shared" si="12"/>
        <v>26</v>
      </c>
      <c r="L16" s="306">
        <f t="shared" si="13"/>
        <v>-2.8069999999999999</v>
      </c>
      <c r="M16" s="307">
        <f t="shared" si="14"/>
        <v>5.7837905236907731E-2</v>
      </c>
      <c r="N16" s="247" t="s">
        <v>540</v>
      </c>
      <c r="O16" s="308">
        <v>44917</v>
      </c>
      <c r="P16" s="247"/>
      <c r="Q16" s="197"/>
      <c r="R16" s="197" t="s">
        <v>541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s="198" customFormat="1" ht="13.9" customHeight="1">
      <c r="A17" s="299">
        <v>8</v>
      </c>
      <c r="B17" s="300">
        <v>44886</v>
      </c>
      <c r="C17" s="301"/>
      <c r="D17" s="302" t="s">
        <v>146</v>
      </c>
      <c r="E17" s="303" t="s">
        <v>542</v>
      </c>
      <c r="F17" s="304">
        <v>4800</v>
      </c>
      <c r="G17" s="304">
        <v>4540</v>
      </c>
      <c r="H17" s="304">
        <v>5095</v>
      </c>
      <c r="I17" s="305" t="s">
        <v>887</v>
      </c>
      <c r="J17" s="247" t="s">
        <v>968</v>
      </c>
      <c r="K17" s="247">
        <f t="shared" ref="K17:K18" si="15">H17-F17</f>
        <v>295</v>
      </c>
      <c r="L17" s="306">
        <f t="shared" ref="L17:L18" si="16">(F17*-0.7)/100</f>
        <v>-33.6</v>
      </c>
      <c r="M17" s="307">
        <f t="shared" ref="M17:M18" si="17">(K17+L17)/F17</f>
        <v>5.4458333333333331E-2</v>
      </c>
      <c r="N17" s="247" t="s">
        <v>540</v>
      </c>
      <c r="O17" s="308">
        <v>44897</v>
      </c>
      <c r="P17" s="247"/>
      <c r="Q17" s="197"/>
      <c r="R17" s="197" t="s">
        <v>541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s="198" customFormat="1" ht="13.9" customHeight="1">
      <c r="A18" s="293">
        <v>9</v>
      </c>
      <c r="B18" s="319">
        <v>44890</v>
      </c>
      <c r="C18" s="290"/>
      <c r="D18" s="291" t="s">
        <v>273</v>
      </c>
      <c r="E18" s="292" t="s">
        <v>542</v>
      </c>
      <c r="F18" s="293">
        <v>5670</v>
      </c>
      <c r="G18" s="293">
        <v>5250</v>
      </c>
      <c r="H18" s="293">
        <v>5905</v>
      </c>
      <c r="I18" s="294" t="s">
        <v>896</v>
      </c>
      <c r="J18" s="295" t="s">
        <v>1116</v>
      </c>
      <c r="K18" s="295">
        <f t="shared" si="15"/>
        <v>235</v>
      </c>
      <c r="L18" s="296">
        <f t="shared" si="16"/>
        <v>-39.69</v>
      </c>
      <c r="M18" s="297">
        <f t="shared" si="17"/>
        <v>3.4446208112874778E-2</v>
      </c>
      <c r="N18" s="295" t="s">
        <v>540</v>
      </c>
      <c r="O18" s="298">
        <v>44923</v>
      </c>
      <c r="P18" s="295"/>
      <c r="Q18" s="197"/>
      <c r="R18" s="197" t="s">
        <v>541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s="198" customFormat="1" ht="13.9" customHeight="1">
      <c r="A19" s="299">
        <v>10</v>
      </c>
      <c r="B19" s="300">
        <v>44890</v>
      </c>
      <c r="C19" s="301"/>
      <c r="D19" s="302" t="s">
        <v>868</v>
      </c>
      <c r="E19" s="303" t="s">
        <v>542</v>
      </c>
      <c r="F19" s="304">
        <v>413</v>
      </c>
      <c r="G19" s="304">
        <v>379</v>
      </c>
      <c r="H19" s="304">
        <v>440</v>
      </c>
      <c r="I19" s="305" t="s">
        <v>893</v>
      </c>
      <c r="J19" s="247" t="s">
        <v>916</v>
      </c>
      <c r="K19" s="247">
        <f t="shared" ref="K19:K20" si="18">H19-F19</f>
        <v>27</v>
      </c>
      <c r="L19" s="306">
        <f t="shared" ref="L19:L20" si="19">(F19*-0.7)/100</f>
        <v>-2.8909999999999996</v>
      </c>
      <c r="M19" s="307">
        <f t="shared" ref="M19:M20" si="20">(K19+L19)/F19</f>
        <v>5.837530266343826E-2</v>
      </c>
      <c r="N19" s="247" t="s">
        <v>540</v>
      </c>
      <c r="O19" s="308">
        <v>44897</v>
      </c>
      <c r="P19" s="247"/>
      <c r="Q19" s="197"/>
      <c r="R19" s="197" t="s">
        <v>541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s="198" customFormat="1" ht="13.9" customHeight="1">
      <c r="A20" s="344">
        <v>11</v>
      </c>
      <c r="B20" s="322">
        <v>44896</v>
      </c>
      <c r="C20" s="337"/>
      <c r="D20" s="338" t="s">
        <v>129</v>
      </c>
      <c r="E20" s="339" t="s">
        <v>542</v>
      </c>
      <c r="F20" s="336">
        <v>438</v>
      </c>
      <c r="G20" s="336">
        <v>412</v>
      </c>
      <c r="H20" s="336">
        <v>412</v>
      </c>
      <c r="I20" s="340" t="s">
        <v>902</v>
      </c>
      <c r="J20" s="281" t="s">
        <v>1076</v>
      </c>
      <c r="K20" s="281">
        <f t="shared" si="18"/>
        <v>-26</v>
      </c>
      <c r="L20" s="341">
        <f t="shared" si="19"/>
        <v>-3.0659999999999998</v>
      </c>
      <c r="M20" s="342">
        <f t="shared" si="20"/>
        <v>-6.6360730593607309E-2</v>
      </c>
      <c r="N20" s="281" t="s">
        <v>552</v>
      </c>
      <c r="O20" s="343">
        <v>44918</v>
      </c>
      <c r="P20" s="281"/>
      <c r="Q20" s="197"/>
      <c r="R20" s="197" t="s">
        <v>541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s="198" customFormat="1" ht="13.9" customHeight="1">
      <c r="A21" s="299">
        <v>12</v>
      </c>
      <c r="B21" s="300">
        <v>44896</v>
      </c>
      <c r="C21" s="301"/>
      <c r="D21" s="302" t="s">
        <v>258</v>
      </c>
      <c r="E21" s="303" t="s">
        <v>542</v>
      </c>
      <c r="F21" s="304">
        <v>265</v>
      </c>
      <c r="G21" s="304">
        <v>247</v>
      </c>
      <c r="H21" s="304">
        <v>284</v>
      </c>
      <c r="I21" s="305" t="s">
        <v>903</v>
      </c>
      <c r="J21" s="247" t="s">
        <v>1008</v>
      </c>
      <c r="K21" s="247">
        <f t="shared" ref="K21" si="21">H21-F21</f>
        <v>19</v>
      </c>
      <c r="L21" s="306">
        <f t="shared" ref="L21" si="22">(F21*-0.7)/100</f>
        <v>-1.855</v>
      </c>
      <c r="M21" s="307">
        <f t="shared" ref="M21" si="23">(K21+L21)/F21</f>
        <v>6.4698113207547162E-2</v>
      </c>
      <c r="N21" s="247" t="s">
        <v>540</v>
      </c>
      <c r="O21" s="308">
        <v>44908</v>
      </c>
      <c r="P21" s="247"/>
      <c r="Q21" s="197"/>
      <c r="R21" s="197" t="s">
        <v>541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s="198" customFormat="1" ht="13.9" customHeight="1">
      <c r="A22" s="250">
        <v>13</v>
      </c>
      <c r="B22" s="312">
        <v>44896</v>
      </c>
      <c r="C22" s="260"/>
      <c r="D22" s="261" t="s">
        <v>199</v>
      </c>
      <c r="E22" s="262" t="s">
        <v>542</v>
      </c>
      <c r="F22" s="252" t="s">
        <v>904</v>
      </c>
      <c r="G22" s="252">
        <v>3140</v>
      </c>
      <c r="H22" s="252"/>
      <c r="I22" s="263" t="s">
        <v>883</v>
      </c>
      <c r="J22" s="253" t="s">
        <v>543</v>
      </c>
      <c r="K22" s="253"/>
      <c r="L22" s="254"/>
      <c r="M22" s="255"/>
      <c r="N22" s="253"/>
      <c r="O22" s="256"/>
      <c r="P22" s="253"/>
      <c r="Q22" s="197"/>
      <c r="R22" s="197" t="s">
        <v>541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s="198" customFormat="1" ht="13.9" customHeight="1">
      <c r="A23" s="344">
        <v>14</v>
      </c>
      <c r="B23" s="323">
        <v>44900</v>
      </c>
      <c r="C23" s="337"/>
      <c r="D23" s="338" t="s">
        <v>200</v>
      </c>
      <c r="E23" s="339" t="s">
        <v>542</v>
      </c>
      <c r="F23" s="336">
        <v>1105</v>
      </c>
      <c r="G23" s="336">
        <v>1055</v>
      </c>
      <c r="H23" s="336">
        <v>1050</v>
      </c>
      <c r="I23" s="340" t="s">
        <v>938</v>
      </c>
      <c r="J23" s="281" t="s">
        <v>973</v>
      </c>
      <c r="K23" s="281">
        <f t="shared" ref="K23:K24" si="24">H23-F23</f>
        <v>-55</v>
      </c>
      <c r="L23" s="341">
        <f t="shared" ref="L23:L24" si="25">(F23*-0.7)/100</f>
        <v>-7.7350000000000003</v>
      </c>
      <c r="M23" s="342">
        <f t="shared" ref="M23:M24" si="26">(K23+L23)/F23</f>
        <v>-5.67737556561086E-2</v>
      </c>
      <c r="N23" s="281" t="s">
        <v>552</v>
      </c>
      <c r="O23" s="343">
        <v>44904</v>
      </c>
      <c r="P23" s="281"/>
      <c r="Q23" s="197"/>
      <c r="R23" s="197" t="s">
        <v>541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s="198" customFormat="1" ht="13.9" customHeight="1">
      <c r="A24" s="344">
        <v>15</v>
      </c>
      <c r="B24" s="323">
        <v>44901</v>
      </c>
      <c r="C24" s="337"/>
      <c r="D24" s="338" t="s">
        <v>365</v>
      </c>
      <c r="E24" s="339" t="s">
        <v>542</v>
      </c>
      <c r="F24" s="336">
        <v>594</v>
      </c>
      <c r="G24" s="336">
        <v>545</v>
      </c>
      <c r="H24" s="336">
        <v>545</v>
      </c>
      <c r="I24" s="340" t="s">
        <v>955</v>
      </c>
      <c r="J24" s="281" t="s">
        <v>1079</v>
      </c>
      <c r="K24" s="281">
        <f t="shared" si="24"/>
        <v>-49</v>
      </c>
      <c r="L24" s="341">
        <f t="shared" si="25"/>
        <v>-4.1579999999999995</v>
      </c>
      <c r="M24" s="342">
        <f t="shared" si="26"/>
        <v>-8.9491582491582497E-2</v>
      </c>
      <c r="N24" s="281" t="s">
        <v>552</v>
      </c>
      <c r="O24" s="343">
        <v>44918</v>
      </c>
      <c r="P24" s="281"/>
      <c r="Q24" s="197"/>
      <c r="R24" s="197" t="s">
        <v>541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s="198" customFormat="1" ht="13.9" customHeight="1">
      <c r="A25" s="344">
        <v>16</v>
      </c>
      <c r="B25" s="323">
        <v>44901</v>
      </c>
      <c r="C25" s="337"/>
      <c r="D25" s="338" t="s">
        <v>446</v>
      </c>
      <c r="E25" s="339" t="s">
        <v>542</v>
      </c>
      <c r="F25" s="336">
        <v>122</v>
      </c>
      <c r="G25" s="336">
        <v>114.5</v>
      </c>
      <c r="H25" s="336">
        <v>113</v>
      </c>
      <c r="I25" s="340" t="s">
        <v>956</v>
      </c>
      <c r="J25" s="281" t="s">
        <v>1049</v>
      </c>
      <c r="K25" s="281">
        <f t="shared" ref="K25:K27" si="27">H25-F25</f>
        <v>-9</v>
      </c>
      <c r="L25" s="341">
        <f t="shared" ref="L25:L27" si="28">(F25*-0.7)/100</f>
        <v>-0.85399999999999987</v>
      </c>
      <c r="M25" s="342">
        <f t="shared" ref="M25:M27" si="29">(K25+L25)/F25</f>
        <v>-8.0770491803278679E-2</v>
      </c>
      <c r="N25" s="281" t="s">
        <v>552</v>
      </c>
      <c r="O25" s="343">
        <v>44916</v>
      </c>
      <c r="P25" s="281"/>
      <c r="Q25" s="197"/>
      <c r="R25" s="197" t="s">
        <v>541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s="198" customFormat="1" ht="13.9" customHeight="1">
      <c r="A26" s="344">
        <v>17</v>
      </c>
      <c r="B26" s="323">
        <v>44902</v>
      </c>
      <c r="C26" s="337"/>
      <c r="D26" s="338" t="s">
        <v>198</v>
      </c>
      <c r="E26" s="339" t="s">
        <v>542</v>
      </c>
      <c r="F26" s="336">
        <v>111</v>
      </c>
      <c r="G26" s="336">
        <v>104.5</v>
      </c>
      <c r="H26" s="336">
        <v>104.5</v>
      </c>
      <c r="I26" s="340" t="s">
        <v>962</v>
      </c>
      <c r="J26" s="281" t="s">
        <v>1078</v>
      </c>
      <c r="K26" s="281">
        <f t="shared" si="27"/>
        <v>-6.5</v>
      </c>
      <c r="L26" s="341">
        <f t="shared" si="28"/>
        <v>-0.77699999999999991</v>
      </c>
      <c r="M26" s="342">
        <f t="shared" si="29"/>
        <v>-6.5558558558558563E-2</v>
      </c>
      <c r="N26" s="281" t="s">
        <v>552</v>
      </c>
      <c r="O26" s="343">
        <v>44918</v>
      </c>
      <c r="P26" s="281"/>
      <c r="Q26" s="197"/>
      <c r="R26" s="197" t="s">
        <v>541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s="198" customFormat="1" ht="13.9" customHeight="1">
      <c r="A27" s="344">
        <v>18</v>
      </c>
      <c r="B27" s="323">
        <v>44903</v>
      </c>
      <c r="C27" s="337"/>
      <c r="D27" s="338" t="s">
        <v>948</v>
      </c>
      <c r="E27" s="339" t="s">
        <v>542</v>
      </c>
      <c r="F27" s="336">
        <v>4625</v>
      </c>
      <c r="G27" s="336">
        <v>4270</v>
      </c>
      <c r="H27" s="336">
        <v>4270</v>
      </c>
      <c r="I27" s="340" t="s">
        <v>967</v>
      </c>
      <c r="J27" s="281" t="s">
        <v>1077</v>
      </c>
      <c r="K27" s="281">
        <f t="shared" si="27"/>
        <v>-355</v>
      </c>
      <c r="L27" s="341">
        <f t="shared" si="28"/>
        <v>-32.375</v>
      </c>
      <c r="M27" s="342">
        <f t="shared" si="29"/>
        <v>-8.3756756756756756E-2</v>
      </c>
      <c r="N27" s="281" t="s">
        <v>552</v>
      </c>
      <c r="O27" s="343">
        <v>44918</v>
      </c>
      <c r="P27" s="281"/>
      <c r="Q27" s="197"/>
      <c r="R27" s="197" t="s">
        <v>541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s="198" customFormat="1" ht="13.9" customHeight="1">
      <c r="A28" s="344">
        <v>19</v>
      </c>
      <c r="B28" s="322">
        <v>44904</v>
      </c>
      <c r="C28" s="337"/>
      <c r="D28" s="338" t="s">
        <v>505</v>
      </c>
      <c r="E28" s="339" t="s">
        <v>542</v>
      </c>
      <c r="F28" s="336">
        <v>336.5</v>
      </c>
      <c r="G28" s="336">
        <v>310</v>
      </c>
      <c r="H28" s="336">
        <v>310</v>
      </c>
      <c r="I28" s="340" t="s">
        <v>974</v>
      </c>
      <c r="J28" s="281" t="s">
        <v>1059</v>
      </c>
      <c r="K28" s="281">
        <f t="shared" ref="K28" si="30">H28-F28</f>
        <v>-26.5</v>
      </c>
      <c r="L28" s="341">
        <f t="shared" ref="L28" si="31">(F28*-0.7)/100</f>
        <v>-2.3554999999999997</v>
      </c>
      <c r="M28" s="342">
        <f t="shared" ref="M28" si="32">(K28+L28)/F28</f>
        <v>-8.5751857355126304E-2</v>
      </c>
      <c r="N28" s="281" t="s">
        <v>552</v>
      </c>
      <c r="O28" s="343">
        <v>44917</v>
      </c>
      <c r="P28" s="281"/>
      <c r="Q28" s="197"/>
      <c r="R28" s="197" t="s">
        <v>541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52">
        <v>20</v>
      </c>
      <c r="B29" s="251">
        <v>44922</v>
      </c>
      <c r="C29" s="260"/>
      <c r="D29" s="261" t="s">
        <v>258</v>
      </c>
      <c r="E29" s="262" t="s">
        <v>542</v>
      </c>
      <c r="F29" s="252" t="s">
        <v>1105</v>
      </c>
      <c r="G29" s="252">
        <v>246</v>
      </c>
      <c r="H29" s="252"/>
      <c r="I29" s="263" t="s">
        <v>903</v>
      </c>
      <c r="J29" s="253" t="s">
        <v>543</v>
      </c>
      <c r="K29" s="253"/>
      <c r="L29" s="254"/>
      <c r="M29" s="255"/>
      <c r="N29" s="253"/>
      <c r="O29" s="256"/>
      <c r="P29" s="254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s="198" customFormat="1" ht="13.9" customHeight="1">
      <c r="A30" s="299">
        <v>21</v>
      </c>
      <c r="B30" s="300">
        <v>44922</v>
      </c>
      <c r="C30" s="301"/>
      <c r="D30" s="302" t="s">
        <v>1106</v>
      </c>
      <c r="E30" s="303" t="s">
        <v>542</v>
      </c>
      <c r="F30" s="304">
        <v>292.5</v>
      </c>
      <c r="G30" s="304">
        <v>275</v>
      </c>
      <c r="H30" s="304">
        <v>313</v>
      </c>
      <c r="I30" s="305" t="s">
        <v>1107</v>
      </c>
      <c r="J30" s="247" t="s">
        <v>1287</v>
      </c>
      <c r="K30" s="247">
        <f t="shared" ref="K30" si="33">H30-F30</f>
        <v>20.5</v>
      </c>
      <c r="L30" s="306">
        <f t="shared" ref="L30" si="34">(F30*-0.7)/100</f>
        <v>-2.0474999999999999</v>
      </c>
      <c r="M30" s="307">
        <f t="shared" ref="M30" si="35">(K30+L30)/F30</f>
        <v>6.3085470085470094E-2</v>
      </c>
      <c r="N30" s="247" t="s">
        <v>540</v>
      </c>
      <c r="O30" s="308">
        <v>45290</v>
      </c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s="198" customFormat="1" ht="13.9" customHeight="1">
      <c r="A31" s="299">
        <v>22</v>
      </c>
      <c r="B31" s="300">
        <v>44923</v>
      </c>
      <c r="C31" s="301"/>
      <c r="D31" s="302" t="s">
        <v>1110</v>
      </c>
      <c r="E31" s="303" t="s">
        <v>542</v>
      </c>
      <c r="F31" s="304">
        <v>312</v>
      </c>
      <c r="G31" s="304">
        <v>293</v>
      </c>
      <c r="H31" s="304">
        <v>336</v>
      </c>
      <c r="I31" s="305" t="s">
        <v>1111</v>
      </c>
      <c r="J31" s="247" t="s">
        <v>1286</v>
      </c>
      <c r="K31" s="247">
        <f t="shared" ref="K31" si="36">H31-F31</f>
        <v>24</v>
      </c>
      <c r="L31" s="306">
        <f t="shared" ref="L31" si="37">(F31*-0.7)/100</f>
        <v>-2.1839999999999997</v>
      </c>
      <c r="M31" s="307">
        <f t="shared" ref="M31" si="38">(K31+L31)/F31</f>
        <v>6.9923076923076921E-2</v>
      </c>
      <c r="N31" s="247" t="s">
        <v>540</v>
      </c>
      <c r="O31" s="308">
        <v>45290</v>
      </c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52">
        <v>23</v>
      </c>
      <c r="B32" s="251"/>
      <c r="C32" s="260"/>
      <c r="D32" s="261"/>
      <c r="E32" s="262"/>
      <c r="F32" s="252"/>
      <c r="G32" s="252"/>
      <c r="H32" s="252"/>
      <c r="I32" s="263"/>
      <c r="J32" s="253"/>
      <c r="K32" s="253"/>
      <c r="L32" s="254"/>
      <c r="M32" s="255"/>
      <c r="N32" s="253"/>
      <c r="O32" s="256"/>
      <c r="P32" s="254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52"/>
      <c r="B33" s="251"/>
      <c r="C33" s="260"/>
      <c r="D33" s="261"/>
      <c r="E33" s="262"/>
      <c r="F33" s="252"/>
      <c r="G33" s="252"/>
      <c r="H33" s="252"/>
      <c r="I33" s="263"/>
      <c r="J33" s="253"/>
      <c r="K33" s="253"/>
      <c r="L33" s="254"/>
      <c r="M33" s="255"/>
      <c r="N33" s="253"/>
      <c r="O33" s="256"/>
      <c r="P33" s="254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31"/>
      <c r="B34" s="230"/>
      <c r="C34" s="363"/>
      <c r="D34" s="364"/>
      <c r="E34" s="365"/>
      <c r="F34" s="231"/>
      <c r="G34" s="231"/>
      <c r="H34" s="231"/>
      <c r="I34" s="366"/>
      <c r="J34" s="367"/>
      <c r="K34" s="367"/>
      <c r="L34" s="368"/>
      <c r="M34" s="369"/>
      <c r="N34" s="367"/>
      <c r="O34" s="370"/>
      <c r="P34" s="368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544</v>
      </c>
      <c r="B37" s="110"/>
      <c r="C37" s="111"/>
      <c r="E37" s="112"/>
      <c r="F37" s="112"/>
      <c r="G37" s="112"/>
      <c r="H37" s="112"/>
      <c r="I37" s="112"/>
      <c r="J37" s="113"/>
      <c r="K37" s="112"/>
      <c r="L37" s="114"/>
      <c r="M37" s="54"/>
      <c r="N37" s="113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5" t="s">
        <v>545</v>
      </c>
      <c r="B38" s="109"/>
      <c r="C38" s="109"/>
      <c r="D38" s="109"/>
      <c r="E38" s="41"/>
      <c r="F38" s="116" t="s">
        <v>546</v>
      </c>
      <c r="G38" s="6"/>
      <c r="H38" s="6"/>
      <c r="I38" s="6"/>
      <c r="J38" s="117"/>
      <c r="K38" s="118"/>
      <c r="L38" s="118"/>
      <c r="M38" s="119"/>
      <c r="N38" s="1"/>
      <c r="O38" s="12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547</v>
      </c>
      <c r="B39" s="109"/>
      <c r="C39" s="109"/>
      <c r="D39" s="109" t="s">
        <v>795</v>
      </c>
      <c r="E39" s="6"/>
      <c r="F39" s="116" t="s">
        <v>548</v>
      </c>
      <c r="G39" s="6"/>
      <c r="H39" s="6"/>
      <c r="I39" s="6"/>
      <c r="J39" s="117"/>
      <c r="K39" s="118"/>
      <c r="L39" s="118"/>
      <c r="M39" s="119"/>
      <c r="N39" s="1"/>
      <c r="O39" s="120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1"/>
      <c r="K40" s="118"/>
      <c r="L40" s="118"/>
      <c r="M40" s="6"/>
      <c r="N40" s="122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3" t="s">
        <v>549</v>
      </c>
      <c r="C41" s="123"/>
      <c r="D41" s="123"/>
      <c r="E41" s="123"/>
      <c r="F41" s="124"/>
      <c r="G41" s="6"/>
      <c r="H41" s="6"/>
      <c r="I41" s="125"/>
      <c r="J41" s="126"/>
      <c r="K41" s="127"/>
      <c r="L41" s="126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279" t="s">
        <v>16</v>
      </c>
      <c r="B42" s="279" t="s">
        <v>517</v>
      </c>
      <c r="C42" s="279"/>
      <c r="D42" s="229" t="s">
        <v>528</v>
      </c>
      <c r="E42" s="279" t="s">
        <v>529</v>
      </c>
      <c r="F42" s="279" t="s">
        <v>530</v>
      </c>
      <c r="G42" s="279" t="s">
        <v>550</v>
      </c>
      <c r="H42" s="279" t="s">
        <v>532</v>
      </c>
      <c r="I42" s="279" t="s">
        <v>533</v>
      </c>
      <c r="J42" s="96" t="s">
        <v>534</v>
      </c>
      <c r="K42" s="94" t="s">
        <v>551</v>
      </c>
      <c r="L42" s="129" t="s">
        <v>536</v>
      </c>
      <c r="M42" s="96" t="s">
        <v>537</v>
      </c>
      <c r="N42" s="93" t="s">
        <v>538</v>
      </c>
      <c r="O42" s="229" t="s">
        <v>539</v>
      </c>
      <c r="P42" s="41"/>
      <c r="Q42" s="1"/>
      <c r="R42" s="54"/>
      <c r="S42" s="54"/>
      <c r="T42" s="54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259" customFormat="1" ht="13.5" customHeight="1">
      <c r="A43" s="304">
        <v>1</v>
      </c>
      <c r="B43" s="309">
        <v>44888</v>
      </c>
      <c r="C43" s="301"/>
      <c r="D43" s="302" t="s">
        <v>767</v>
      </c>
      <c r="E43" s="303" t="s">
        <v>542</v>
      </c>
      <c r="F43" s="304">
        <v>1490</v>
      </c>
      <c r="G43" s="304">
        <v>1440</v>
      </c>
      <c r="H43" s="304">
        <v>1530</v>
      </c>
      <c r="I43" s="305" t="s">
        <v>874</v>
      </c>
      <c r="J43" s="247" t="s">
        <v>583</v>
      </c>
      <c r="K43" s="247">
        <f t="shared" ref="K43:K44" si="39">H43-F43</f>
        <v>40</v>
      </c>
      <c r="L43" s="306">
        <f t="shared" ref="L43:L44" si="40">(F43*-0.7)/100</f>
        <v>-10.43</v>
      </c>
      <c r="M43" s="307">
        <f t="shared" ref="M43:M44" si="41">(K43+L43)/F43</f>
        <v>1.9845637583892618E-2</v>
      </c>
      <c r="N43" s="247" t="s">
        <v>540</v>
      </c>
      <c r="O43" s="308">
        <v>44900</v>
      </c>
      <c r="P43" s="313"/>
      <c r="Q43" s="198"/>
      <c r="R43" s="228" t="s">
        <v>806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257"/>
      <c r="AJ43" s="258"/>
      <c r="AK43" s="258"/>
      <c r="AL43" s="258"/>
    </row>
    <row r="44" spans="1:56" s="259" customFormat="1" ht="13.5" customHeight="1">
      <c r="A44" s="336">
        <v>2</v>
      </c>
      <c r="B44" s="322">
        <v>44888</v>
      </c>
      <c r="C44" s="337"/>
      <c r="D44" s="338" t="s">
        <v>64</v>
      </c>
      <c r="E44" s="339" t="s">
        <v>542</v>
      </c>
      <c r="F44" s="336">
        <v>1645</v>
      </c>
      <c r="G44" s="336">
        <v>1595</v>
      </c>
      <c r="H44" s="336">
        <v>1595</v>
      </c>
      <c r="I44" s="340" t="s">
        <v>891</v>
      </c>
      <c r="J44" s="281" t="s">
        <v>972</v>
      </c>
      <c r="K44" s="281">
        <f t="shared" si="39"/>
        <v>-50</v>
      </c>
      <c r="L44" s="341">
        <f t="shared" si="40"/>
        <v>-11.515000000000001</v>
      </c>
      <c r="M44" s="342">
        <f t="shared" si="41"/>
        <v>-3.7395136778115505E-2</v>
      </c>
      <c r="N44" s="281" t="s">
        <v>552</v>
      </c>
      <c r="O44" s="343">
        <v>44904</v>
      </c>
      <c r="P44" s="313"/>
      <c r="Q44" s="198"/>
      <c r="R44" s="228" t="s">
        <v>541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257"/>
      <c r="AJ44" s="258"/>
      <c r="AK44" s="258"/>
      <c r="AL44" s="258"/>
    </row>
    <row r="45" spans="1:56" s="259" customFormat="1" ht="13.5" customHeight="1">
      <c r="A45" s="336">
        <v>3</v>
      </c>
      <c r="B45" s="322">
        <v>44888</v>
      </c>
      <c r="C45" s="337"/>
      <c r="D45" s="338" t="s">
        <v>71</v>
      </c>
      <c r="E45" s="339" t="s">
        <v>542</v>
      </c>
      <c r="F45" s="336">
        <v>106.5</v>
      </c>
      <c r="G45" s="336">
        <v>103.5</v>
      </c>
      <c r="H45" s="336">
        <v>103.5</v>
      </c>
      <c r="I45" s="340" t="s">
        <v>892</v>
      </c>
      <c r="J45" s="281" t="s">
        <v>1030</v>
      </c>
      <c r="K45" s="281">
        <f t="shared" ref="K45" si="42">H45-F45</f>
        <v>-3</v>
      </c>
      <c r="L45" s="341">
        <f t="shared" ref="L45" si="43">(F45*-0.7)/100</f>
        <v>-0.74549999999999994</v>
      </c>
      <c r="M45" s="342">
        <f t="shared" ref="M45" si="44">(K45+L45)/F45</f>
        <v>-3.5169014084507039E-2</v>
      </c>
      <c r="N45" s="281" t="s">
        <v>552</v>
      </c>
      <c r="O45" s="343">
        <v>44910</v>
      </c>
      <c r="P45" s="313"/>
      <c r="Q45" s="198"/>
      <c r="R45" s="228" t="s">
        <v>541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257"/>
      <c r="AJ45" s="258"/>
      <c r="AK45" s="258"/>
      <c r="AL45" s="258"/>
    </row>
    <row r="46" spans="1:56" s="259" customFormat="1" ht="13.5" customHeight="1">
      <c r="A46" s="304">
        <v>4</v>
      </c>
      <c r="B46" s="309">
        <v>44897</v>
      </c>
      <c r="C46" s="301"/>
      <c r="D46" s="302" t="s">
        <v>208</v>
      </c>
      <c r="E46" s="303" t="s">
        <v>542</v>
      </c>
      <c r="F46" s="304">
        <v>773</v>
      </c>
      <c r="G46" s="304">
        <v>748</v>
      </c>
      <c r="H46" s="304">
        <v>795.5</v>
      </c>
      <c r="I46" s="305" t="s">
        <v>920</v>
      </c>
      <c r="J46" s="247" t="s">
        <v>942</v>
      </c>
      <c r="K46" s="247">
        <f t="shared" ref="K46" si="45">H46-F46</f>
        <v>22.5</v>
      </c>
      <c r="L46" s="306">
        <f t="shared" ref="L46" si="46">(F46*-0.7)/100</f>
        <v>-5.4109999999999987</v>
      </c>
      <c r="M46" s="307">
        <f t="shared" ref="M46" si="47">(K46+L46)/F46</f>
        <v>2.2107373868046575E-2</v>
      </c>
      <c r="N46" s="247" t="s">
        <v>540</v>
      </c>
      <c r="O46" s="308">
        <v>44900</v>
      </c>
      <c r="P46" s="313"/>
      <c r="Q46" s="198"/>
      <c r="R46" s="228" t="s">
        <v>806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257"/>
      <c r="AJ46" s="258"/>
      <c r="AK46" s="258"/>
      <c r="AL46" s="258"/>
    </row>
    <row r="47" spans="1:56" s="259" customFormat="1" ht="13.5" customHeight="1">
      <c r="A47" s="304">
        <v>5</v>
      </c>
      <c r="B47" s="309">
        <v>44900</v>
      </c>
      <c r="C47" s="301"/>
      <c r="D47" s="302" t="s">
        <v>300</v>
      </c>
      <c r="E47" s="303" t="s">
        <v>542</v>
      </c>
      <c r="F47" s="304">
        <v>2035</v>
      </c>
      <c r="G47" s="304">
        <v>1960</v>
      </c>
      <c r="H47" s="304">
        <v>2090</v>
      </c>
      <c r="I47" s="305" t="s">
        <v>943</v>
      </c>
      <c r="J47" s="247" t="s">
        <v>678</v>
      </c>
      <c r="K47" s="247">
        <f t="shared" ref="K47" si="48">H47-F47</f>
        <v>55</v>
      </c>
      <c r="L47" s="306">
        <f t="shared" ref="L47" si="49">(F47*-0.7)/100</f>
        <v>-14.244999999999999</v>
      </c>
      <c r="M47" s="307">
        <f t="shared" ref="M47" si="50">(K47+L47)/F47</f>
        <v>2.0027027027027029E-2</v>
      </c>
      <c r="N47" s="247" t="s">
        <v>540</v>
      </c>
      <c r="O47" s="308">
        <v>44904</v>
      </c>
      <c r="P47" s="313"/>
      <c r="Q47" s="198"/>
      <c r="R47" s="228" t="s">
        <v>541</v>
      </c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257"/>
      <c r="AJ47" s="258"/>
      <c r="AK47" s="258"/>
      <c r="AL47" s="258"/>
    </row>
    <row r="48" spans="1:56" s="259" customFormat="1" ht="13.5" customHeight="1">
      <c r="A48" s="304">
        <v>6</v>
      </c>
      <c r="B48" s="309">
        <v>44904</v>
      </c>
      <c r="C48" s="301"/>
      <c r="D48" s="302" t="s">
        <v>240</v>
      </c>
      <c r="E48" s="303" t="s">
        <v>978</v>
      </c>
      <c r="F48" s="304">
        <v>157.5</v>
      </c>
      <c r="G48" s="304">
        <v>162.5</v>
      </c>
      <c r="H48" s="304">
        <v>154.75</v>
      </c>
      <c r="I48" s="305" t="s">
        <v>981</v>
      </c>
      <c r="J48" s="247" t="s">
        <v>982</v>
      </c>
      <c r="K48" s="247">
        <f>F48-H48</f>
        <v>2.75</v>
      </c>
      <c r="L48" s="306">
        <f>(F48*-0.07)/100</f>
        <v>-0.11025</v>
      </c>
      <c r="M48" s="307">
        <f t="shared" ref="M48:M50" si="51">(K48+L48)/F48</f>
        <v>1.6760317460317458E-2</v>
      </c>
      <c r="N48" s="247" t="s">
        <v>540</v>
      </c>
      <c r="O48" s="308">
        <v>44904</v>
      </c>
      <c r="P48" s="313"/>
      <c r="Q48" s="198"/>
      <c r="R48" s="228" t="s">
        <v>541</v>
      </c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257"/>
      <c r="AJ48" s="258"/>
      <c r="AK48" s="258"/>
      <c r="AL48" s="258"/>
    </row>
    <row r="49" spans="1:38" s="348" customFormat="1" ht="13.5" customHeight="1">
      <c r="A49" s="304">
        <v>7</v>
      </c>
      <c r="B49" s="309">
        <v>44907</v>
      </c>
      <c r="C49" s="301"/>
      <c r="D49" s="302" t="s">
        <v>147</v>
      </c>
      <c r="E49" s="303" t="s">
        <v>542</v>
      </c>
      <c r="F49" s="304">
        <v>3900</v>
      </c>
      <c r="G49" s="304">
        <v>3780</v>
      </c>
      <c r="H49" s="304">
        <v>4012.5</v>
      </c>
      <c r="I49" s="305" t="s">
        <v>998</v>
      </c>
      <c r="J49" s="247" t="s">
        <v>1013</v>
      </c>
      <c r="K49" s="247">
        <f t="shared" ref="K49:K50" si="52">H49-F49</f>
        <v>112.5</v>
      </c>
      <c r="L49" s="306">
        <f t="shared" ref="L49:L50" si="53">(F49*-0.7)/100</f>
        <v>-27.3</v>
      </c>
      <c r="M49" s="307">
        <f t="shared" si="51"/>
        <v>2.1846153846153848E-2</v>
      </c>
      <c r="N49" s="247" t="s">
        <v>540</v>
      </c>
      <c r="O49" s="308">
        <v>44909</v>
      </c>
      <c r="P49" s="313"/>
      <c r="Q49" s="198"/>
      <c r="R49" s="228" t="s">
        <v>541</v>
      </c>
      <c r="S49" s="197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6"/>
      <c r="AJ49" s="347"/>
      <c r="AK49" s="347"/>
      <c r="AL49" s="347"/>
    </row>
    <row r="50" spans="1:38" s="348" customFormat="1" ht="13.5" customHeight="1">
      <c r="A50" s="336">
        <v>8</v>
      </c>
      <c r="B50" s="322">
        <v>44907</v>
      </c>
      <c r="C50" s="337"/>
      <c r="D50" s="338" t="s">
        <v>999</v>
      </c>
      <c r="E50" s="339" t="s">
        <v>542</v>
      </c>
      <c r="F50" s="336">
        <v>1505</v>
      </c>
      <c r="G50" s="336">
        <v>1460</v>
      </c>
      <c r="H50" s="336">
        <v>1460</v>
      </c>
      <c r="I50" s="340" t="s">
        <v>1000</v>
      </c>
      <c r="J50" s="281" t="s">
        <v>1027</v>
      </c>
      <c r="K50" s="281">
        <f t="shared" si="52"/>
        <v>-45</v>
      </c>
      <c r="L50" s="341">
        <f t="shared" si="53"/>
        <v>-10.535</v>
      </c>
      <c r="M50" s="342">
        <f t="shared" si="51"/>
        <v>-3.6900332225913622E-2</v>
      </c>
      <c r="N50" s="281" t="s">
        <v>552</v>
      </c>
      <c r="O50" s="343">
        <v>44910</v>
      </c>
      <c r="P50" s="313"/>
      <c r="Q50" s="198"/>
      <c r="R50" s="228" t="s">
        <v>806</v>
      </c>
      <c r="S50" s="197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6"/>
      <c r="AJ50" s="347"/>
      <c r="AK50" s="347"/>
      <c r="AL50" s="347"/>
    </row>
    <row r="51" spans="1:38" s="348" customFormat="1" ht="13.5" customHeight="1">
      <c r="A51" s="304">
        <v>9</v>
      </c>
      <c r="B51" s="309">
        <v>44907</v>
      </c>
      <c r="C51" s="301"/>
      <c r="D51" s="302" t="s">
        <v>300</v>
      </c>
      <c r="E51" s="303" t="s">
        <v>542</v>
      </c>
      <c r="F51" s="304">
        <v>2030</v>
      </c>
      <c r="G51" s="304">
        <v>1960</v>
      </c>
      <c r="H51" s="304">
        <v>2120</v>
      </c>
      <c r="I51" s="305" t="s">
        <v>943</v>
      </c>
      <c r="J51" s="247" t="s">
        <v>1010</v>
      </c>
      <c r="K51" s="247">
        <f t="shared" ref="K51:K52" si="54">H51-F51</f>
        <v>90</v>
      </c>
      <c r="L51" s="306">
        <f t="shared" ref="L51:L52" si="55">(F51*-0.7)/100</f>
        <v>-14.21</v>
      </c>
      <c r="M51" s="307">
        <f t="shared" ref="M51:M52" si="56">(K51+L51)/F51</f>
        <v>3.7334975369458123E-2</v>
      </c>
      <c r="N51" s="247" t="s">
        <v>540</v>
      </c>
      <c r="O51" s="308">
        <v>44908</v>
      </c>
      <c r="P51" s="313"/>
      <c r="Q51" s="198"/>
      <c r="R51" s="228" t="s">
        <v>541</v>
      </c>
      <c r="S51" s="197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6"/>
      <c r="AJ51" s="347"/>
      <c r="AK51" s="347"/>
      <c r="AL51" s="347"/>
    </row>
    <row r="52" spans="1:38" s="348" customFormat="1" ht="13.5" customHeight="1">
      <c r="A52" s="336">
        <v>10</v>
      </c>
      <c r="B52" s="322">
        <v>44908</v>
      </c>
      <c r="C52" s="337"/>
      <c r="D52" s="338" t="s">
        <v>208</v>
      </c>
      <c r="E52" s="339" t="s">
        <v>542</v>
      </c>
      <c r="F52" s="336">
        <v>762.5</v>
      </c>
      <c r="G52" s="336">
        <v>744</v>
      </c>
      <c r="H52" s="336">
        <v>744</v>
      </c>
      <c r="I52" s="340" t="s">
        <v>650</v>
      </c>
      <c r="J52" s="281" t="s">
        <v>1061</v>
      </c>
      <c r="K52" s="281">
        <f t="shared" si="54"/>
        <v>-18.5</v>
      </c>
      <c r="L52" s="341">
        <f t="shared" si="55"/>
        <v>-5.3375000000000004</v>
      </c>
      <c r="M52" s="342">
        <f t="shared" si="56"/>
        <v>-3.1262295081967213E-2</v>
      </c>
      <c r="N52" s="281" t="s">
        <v>552</v>
      </c>
      <c r="O52" s="343">
        <v>44917</v>
      </c>
      <c r="P52" s="313"/>
      <c r="Q52" s="198"/>
      <c r="R52" s="228" t="s">
        <v>541</v>
      </c>
      <c r="S52" s="197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6"/>
      <c r="AJ52" s="347"/>
      <c r="AK52" s="347"/>
      <c r="AL52" s="347"/>
    </row>
    <row r="53" spans="1:38" s="348" customFormat="1" ht="13.5" customHeight="1">
      <c r="A53" s="336">
        <v>11</v>
      </c>
      <c r="B53" s="322">
        <v>44910</v>
      </c>
      <c r="C53" s="337"/>
      <c r="D53" s="338" t="s">
        <v>102</v>
      </c>
      <c r="E53" s="339" t="s">
        <v>542</v>
      </c>
      <c r="F53" s="336">
        <v>141.5</v>
      </c>
      <c r="G53" s="336">
        <v>137.4</v>
      </c>
      <c r="H53" s="336">
        <v>137.4</v>
      </c>
      <c r="I53" s="340" t="s">
        <v>1020</v>
      </c>
      <c r="J53" s="281" t="s">
        <v>1031</v>
      </c>
      <c r="K53" s="281">
        <f t="shared" ref="K53:K54" si="57">H53-F53</f>
        <v>-4.0999999999999943</v>
      </c>
      <c r="L53" s="341">
        <f t="shared" ref="L53:L54" si="58">(F53*-0.7)/100</f>
        <v>-0.99049999999999994</v>
      </c>
      <c r="M53" s="342">
        <f t="shared" ref="M53:M54" si="59">(K53+L53)/F53</f>
        <v>-3.5975265017667804E-2</v>
      </c>
      <c r="N53" s="281" t="s">
        <v>552</v>
      </c>
      <c r="O53" s="343">
        <v>44911</v>
      </c>
      <c r="P53" s="313"/>
      <c r="Q53" s="198"/>
      <c r="R53" s="228" t="s">
        <v>541</v>
      </c>
      <c r="S53" s="197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6"/>
      <c r="AJ53" s="347"/>
      <c r="AK53" s="347"/>
      <c r="AL53" s="347"/>
    </row>
    <row r="54" spans="1:38" s="348" customFormat="1" ht="13.5" customHeight="1">
      <c r="A54" s="304">
        <v>12</v>
      </c>
      <c r="B54" s="309">
        <v>44910</v>
      </c>
      <c r="C54" s="301"/>
      <c r="D54" s="302" t="s">
        <v>767</v>
      </c>
      <c r="E54" s="303" t="s">
        <v>542</v>
      </c>
      <c r="F54" s="304">
        <v>1412.5</v>
      </c>
      <c r="G54" s="304">
        <v>1370</v>
      </c>
      <c r="H54" s="304">
        <v>1458</v>
      </c>
      <c r="I54" s="305" t="s">
        <v>1021</v>
      </c>
      <c r="J54" s="247" t="s">
        <v>1032</v>
      </c>
      <c r="K54" s="247">
        <f t="shared" si="57"/>
        <v>45.5</v>
      </c>
      <c r="L54" s="306">
        <f t="shared" si="58"/>
        <v>-9.8874999999999993</v>
      </c>
      <c r="M54" s="307">
        <f t="shared" si="59"/>
        <v>2.5212389380530973E-2</v>
      </c>
      <c r="N54" s="247" t="s">
        <v>540</v>
      </c>
      <c r="O54" s="308">
        <v>44911</v>
      </c>
      <c r="P54" s="313"/>
      <c r="Q54" s="198"/>
      <c r="R54" s="228" t="s">
        <v>541</v>
      </c>
      <c r="S54" s="197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6"/>
      <c r="AJ54" s="347"/>
      <c r="AK54" s="347"/>
      <c r="AL54" s="347"/>
    </row>
    <row r="55" spans="1:38" s="348" customFormat="1" ht="13.5" customHeight="1">
      <c r="A55" s="336">
        <v>13</v>
      </c>
      <c r="B55" s="322">
        <v>44911</v>
      </c>
      <c r="C55" s="337"/>
      <c r="D55" s="338" t="s">
        <v>136</v>
      </c>
      <c r="E55" s="339" t="s">
        <v>542</v>
      </c>
      <c r="F55" s="336">
        <v>670</v>
      </c>
      <c r="G55" s="336">
        <v>649</v>
      </c>
      <c r="H55" s="336">
        <v>649</v>
      </c>
      <c r="I55" s="340" t="s">
        <v>1033</v>
      </c>
      <c r="J55" s="281" t="s">
        <v>1060</v>
      </c>
      <c r="K55" s="281">
        <f t="shared" ref="K55" si="60">H55-F55</f>
        <v>-21</v>
      </c>
      <c r="L55" s="341">
        <f t="shared" ref="L55" si="61">(F55*-0.7)/100</f>
        <v>-4.6899999999999995</v>
      </c>
      <c r="M55" s="342">
        <f t="shared" ref="M55" si="62">(K55+L55)/F55</f>
        <v>-3.8343283582089549E-2</v>
      </c>
      <c r="N55" s="281" t="s">
        <v>552</v>
      </c>
      <c r="O55" s="343">
        <v>44917</v>
      </c>
      <c r="P55" s="313"/>
      <c r="Q55" s="198"/>
      <c r="R55" s="228"/>
      <c r="S55" s="197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6"/>
      <c r="AJ55" s="347"/>
      <c r="AK55" s="347"/>
      <c r="AL55" s="347"/>
    </row>
    <row r="56" spans="1:38" s="348" customFormat="1" ht="13.5" customHeight="1">
      <c r="A56" s="336">
        <v>14</v>
      </c>
      <c r="B56" s="322">
        <v>44915</v>
      </c>
      <c r="C56" s="337"/>
      <c r="D56" s="338" t="s">
        <v>300</v>
      </c>
      <c r="E56" s="339" t="s">
        <v>542</v>
      </c>
      <c r="F56" s="336">
        <v>1985</v>
      </c>
      <c r="G56" s="336">
        <v>1920</v>
      </c>
      <c r="H56" s="336">
        <v>1920</v>
      </c>
      <c r="I56" s="340" t="s">
        <v>1041</v>
      </c>
      <c r="J56" s="281" t="s">
        <v>1081</v>
      </c>
      <c r="K56" s="281">
        <f t="shared" ref="K56:K58" si="63">H56-F56</f>
        <v>-65</v>
      </c>
      <c r="L56" s="341">
        <f t="shared" ref="L56:L58" si="64">(F56*-0.7)/100</f>
        <v>-13.895</v>
      </c>
      <c r="M56" s="342">
        <f t="shared" ref="M56:M58" si="65">(K56+L56)/F56</f>
        <v>-3.9745591939546597E-2</v>
      </c>
      <c r="N56" s="281" t="s">
        <v>552</v>
      </c>
      <c r="O56" s="343">
        <v>44918</v>
      </c>
      <c r="P56" s="313"/>
      <c r="Q56" s="198"/>
      <c r="R56" s="228"/>
      <c r="S56" s="197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6"/>
      <c r="AJ56" s="347"/>
      <c r="AK56" s="347"/>
      <c r="AL56" s="347"/>
    </row>
    <row r="57" spans="1:38" s="348" customFormat="1" ht="13.5" customHeight="1">
      <c r="A57" s="336">
        <v>15</v>
      </c>
      <c r="B57" s="322">
        <v>44916</v>
      </c>
      <c r="C57" s="337"/>
      <c r="D57" s="338" t="s">
        <v>263</v>
      </c>
      <c r="E57" s="339" t="s">
        <v>542</v>
      </c>
      <c r="F57" s="336">
        <v>895</v>
      </c>
      <c r="G57" s="336">
        <v>870</v>
      </c>
      <c r="H57" s="336">
        <v>870</v>
      </c>
      <c r="I57" s="340" t="s">
        <v>1055</v>
      </c>
      <c r="J57" s="281" t="s">
        <v>1080</v>
      </c>
      <c r="K57" s="281">
        <f t="shared" si="63"/>
        <v>-25</v>
      </c>
      <c r="L57" s="341">
        <f t="shared" si="64"/>
        <v>-6.2649999999999997</v>
      </c>
      <c r="M57" s="342">
        <f t="shared" si="65"/>
        <v>-3.4932960893854746E-2</v>
      </c>
      <c r="N57" s="281" t="s">
        <v>552</v>
      </c>
      <c r="O57" s="343">
        <v>44918</v>
      </c>
      <c r="P57" s="313"/>
      <c r="Q57" s="198"/>
      <c r="R57" s="228"/>
      <c r="S57" s="197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6"/>
      <c r="AJ57" s="347"/>
      <c r="AK57" s="347"/>
      <c r="AL57" s="347"/>
    </row>
    <row r="58" spans="1:38" s="348" customFormat="1" ht="13.5" customHeight="1">
      <c r="A58" s="304">
        <v>16</v>
      </c>
      <c r="B58" s="309">
        <v>44917</v>
      </c>
      <c r="C58" s="301"/>
      <c r="D58" s="302" t="s">
        <v>767</v>
      </c>
      <c r="E58" s="303" t="s">
        <v>542</v>
      </c>
      <c r="F58" s="304">
        <v>1485</v>
      </c>
      <c r="G58" s="304">
        <v>1445</v>
      </c>
      <c r="H58" s="304">
        <v>1530</v>
      </c>
      <c r="I58" s="305" t="s">
        <v>1062</v>
      </c>
      <c r="J58" s="247" t="s">
        <v>1097</v>
      </c>
      <c r="K58" s="247">
        <f t="shared" si="63"/>
        <v>45</v>
      </c>
      <c r="L58" s="306">
        <f t="shared" si="64"/>
        <v>-10.395</v>
      </c>
      <c r="M58" s="307">
        <f t="shared" si="65"/>
        <v>2.3303030303030305E-2</v>
      </c>
      <c r="N58" s="247" t="s">
        <v>540</v>
      </c>
      <c r="O58" s="308">
        <v>44922</v>
      </c>
      <c r="P58" s="313"/>
      <c r="Q58" s="198"/>
      <c r="R58" s="228"/>
      <c r="S58" s="197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6"/>
      <c r="AJ58" s="347"/>
      <c r="AK58" s="347"/>
      <c r="AL58" s="347"/>
    </row>
    <row r="59" spans="1:38" s="348" customFormat="1" ht="13.5" customHeight="1">
      <c r="A59" s="304">
        <v>17</v>
      </c>
      <c r="B59" s="309">
        <v>44917</v>
      </c>
      <c r="C59" s="301"/>
      <c r="D59" s="302" t="s">
        <v>457</v>
      </c>
      <c r="E59" s="303" t="s">
        <v>542</v>
      </c>
      <c r="F59" s="304">
        <v>179</v>
      </c>
      <c r="G59" s="304">
        <v>174.5</v>
      </c>
      <c r="H59" s="304">
        <v>182.5</v>
      </c>
      <c r="I59" s="305" t="s">
        <v>1063</v>
      </c>
      <c r="J59" s="247" t="s">
        <v>1064</v>
      </c>
      <c r="K59" s="247">
        <f t="shared" ref="K59:K60" si="66">H59-F59</f>
        <v>3.5</v>
      </c>
      <c r="L59" s="306">
        <f>(F59*-0.07)/100</f>
        <v>-0.12530000000000002</v>
      </c>
      <c r="M59" s="307">
        <f t="shared" ref="M59:M60" si="67">(K59+L59)/F59</f>
        <v>1.8853072625698322E-2</v>
      </c>
      <c r="N59" s="247" t="s">
        <v>540</v>
      </c>
      <c r="O59" s="308">
        <v>44917</v>
      </c>
      <c r="P59" s="313"/>
      <c r="Q59" s="198"/>
      <c r="R59" s="228"/>
      <c r="S59" s="197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6"/>
      <c r="AJ59" s="347"/>
      <c r="AK59" s="347"/>
      <c r="AL59" s="347"/>
    </row>
    <row r="60" spans="1:38" s="259" customFormat="1" ht="15" customHeight="1">
      <c r="A60" s="336">
        <v>18</v>
      </c>
      <c r="B60" s="322">
        <v>44918</v>
      </c>
      <c r="D60" s="338" t="s">
        <v>457</v>
      </c>
      <c r="E60" s="339" t="s">
        <v>542</v>
      </c>
      <c r="F60" s="336">
        <v>177</v>
      </c>
      <c r="G60" s="336">
        <v>172</v>
      </c>
      <c r="H60" s="336">
        <v>172</v>
      </c>
      <c r="I60" s="340" t="s">
        <v>1087</v>
      </c>
      <c r="J60" s="281" t="s">
        <v>1088</v>
      </c>
      <c r="K60" s="281">
        <f t="shared" si="66"/>
        <v>-5</v>
      </c>
      <c r="L60" s="341">
        <f>(F60*-0.07)/100</f>
        <v>-0.12390000000000001</v>
      </c>
      <c r="M60" s="342">
        <f t="shared" si="67"/>
        <v>-2.8948587570621468E-2</v>
      </c>
      <c r="N60" s="281" t="s">
        <v>552</v>
      </c>
      <c r="O60" s="343">
        <v>44918</v>
      </c>
      <c r="P60" s="313"/>
      <c r="Q60" s="198"/>
      <c r="R60" s="259" t="s">
        <v>541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257"/>
      <c r="AJ60" s="258"/>
      <c r="AK60" s="258"/>
      <c r="AL60" s="258"/>
    </row>
    <row r="61" spans="1:38" s="348" customFormat="1" ht="13.5" customHeight="1">
      <c r="A61" s="252">
        <v>17</v>
      </c>
      <c r="B61" s="251">
        <v>44921</v>
      </c>
      <c r="C61" s="260"/>
      <c r="D61" s="261" t="s">
        <v>149</v>
      </c>
      <c r="E61" s="262" t="s">
        <v>542</v>
      </c>
      <c r="F61" s="252" t="s">
        <v>1092</v>
      </c>
      <c r="G61" s="252">
        <v>1200</v>
      </c>
      <c r="H61" s="252"/>
      <c r="I61" s="263" t="s">
        <v>1093</v>
      </c>
      <c r="J61" s="253" t="s">
        <v>543</v>
      </c>
      <c r="K61" s="253"/>
      <c r="L61" s="254"/>
      <c r="M61" s="255"/>
      <c r="N61" s="253"/>
      <c r="O61" s="256"/>
      <c r="P61" s="313"/>
      <c r="Q61" s="198"/>
      <c r="R61" s="228"/>
      <c r="S61" s="197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6"/>
      <c r="AJ61" s="347"/>
      <c r="AK61" s="347"/>
      <c r="AL61" s="347"/>
    </row>
    <row r="62" spans="1:38" s="348" customFormat="1" ht="13.5" customHeight="1">
      <c r="A62" s="304">
        <v>18</v>
      </c>
      <c r="B62" s="309">
        <v>44922</v>
      </c>
      <c r="C62" s="301"/>
      <c r="D62" s="302" t="s">
        <v>1098</v>
      </c>
      <c r="E62" s="303" t="s">
        <v>542</v>
      </c>
      <c r="F62" s="304">
        <v>2515</v>
      </c>
      <c r="G62" s="304">
        <v>2440</v>
      </c>
      <c r="H62" s="304">
        <v>2583</v>
      </c>
      <c r="I62" s="305" t="s">
        <v>1099</v>
      </c>
      <c r="J62" s="247" t="s">
        <v>677</v>
      </c>
      <c r="K62" s="247">
        <f t="shared" ref="K62" si="68">H62-F62</f>
        <v>68</v>
      </c>
      <c r="L62" s="306">
        <f t="shared" ref="L62" si="69">(F62*-0.7)/100</f>
        <v>-17.605</v>
      </c>
      <c r="M62" s="307">
        <f t="shared" ref="M62" si="70">(K62+L62)/F62</f>
        <v>2.0037773359840954E-2</v>
      </c>
      <c r="N62" s="247" t="s">
        <v>540</v>
      </c>
      <c r="O62" s="308">
        <v>44923</v>
      </c>
      <c r="P62" s="313"/>
      <c r="Q62" s="198"/>
      <c r="R62" s="228"/>
      <c r="S62" s="197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6"/>
      <c r="AJ62" s="347"/>
      <c r="AK62" s="347"/>
      <c r="AL62" s="347"/>
    </row>
    <row r="63" spans="1:38" s="348" customFormat="1" ht="13.5" customHeight="1">
      <c r="A63" s="304">
        <v>19</v>
      </c>
      <c r="B63" s="309">
        <v>44922</v>
      </c>
      <c r="C63" s="301"/>
      <c r="D63" s="302" t="s">
        <v>198</v>
      </c>
      <c r="E63" s="303" t="s">
        <v>542</v>
      </c>
      <c r="F63" s="304">
        <v>106.5</v>
      </c>
      <c r="G63" s="304">
        <v>103</v>
      </c>
      <c r="H63" s="304">
        <v>109.5</v>
      </c>
      <c r="I63" s="305" t="s">
        <v>1100</v>
      </c>
      <c r="J63" s="247" t="s">
        <v>1101</v>
      </c>
      <c r="K63" s="247">
        <f t="shared" ref="K63" si="71">H63-F63</f>
        <v>3</v>
      </c>
      <c r="L63" s="306">
        <f>(F63*-0.07)/100</f>
        <v>-7.4550000000000005E-2</v>
      </c>
      <c r="M63" s="307">
        <f t="shared" ref="M63" si="72">(K63+L63)/F63</f>
        <v>2.7469014084507044E-2</v>
      </c>
      <c r="N63" s="247" t="s">
        <v>540</v>
      </c>
      <c r="O63" s="308">
        <v>44922</v>
      </c>
      <c r="P63" s="313"/>
      <c r="Q63" s="198"/>
      <c r="R63" s="228"/>
      <c r="S63" s="197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6"/>
      <c r="AJ63" s="347"/>
      <c r="AK63" s="347"/>
      <c r="AL63" s="347"/>
    </row>
    <row r="64" spans="1:38" s="348" customFormat="1" ht="13.5" customHeight="1">
      <c r="A64" s="252">
        <v>20</v>
      </c>
      <c r="B64" s="251">
        <v>44923</v>
      </c>
      <c r="C64" s="260"/>
      <c r="D64" s="261" t="s">
        <v>741</v>
      </c>
      <c r="E64" s="262" t="s">
        <v>542</v>
      </c>
      <c r="F64" s="252" t="s">
        <v>1112</v>
      </c>
      <c r="G64" s="252">
        <v>295</v>
      </c>
      <c r="H64" s="252"/>
      <c r="I64" s="263" t="s">
        <v>1113</v>
      </c>
      <c r="J64" s="253" t="s">
        <v>543</v>
      </c>
      <c r="K64" s="253"/>
      <c r="L64" s="254"/>
      <c r="M64" s="255"/>
      <c r="N64" s="253"/>
      <c r="O64" s="256"/>
      <c r="P64" s="313"/>
      <c r="Q64" s="198"/>
      <c r="R64" s="228"/>
      <c r="S64" s="197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6"/>
      <c r="AJ64" s="347"/>
      <c r="AK64" s="347"/>
      <c r="AL64" s="347"/>
    </row>
    <row r="65" spans="1:38" s="348" customFormat="1" ht="13.5" customHeight="1">
      <c r="A65" s="252"/>
      <c r="B65" s="251"/>
      <c r="C65" s="260"/>
      <c r="D65" s="261"/>
      <c r="E65" s="262"/>
      <c r="F65" s="252"/>
      <c r="G65" s="252"/>
      <c r="H65" s="252"/>
      <c r="I65" s="263"/>
      <c r="J65" s="253"/>
      <c r="K65" s="253"/>
      <c r="L65" s="254"/>
      <c r="M65" s="255"/>
      <c r="N65" s="253"/>
      <c r="O65" s="256"/>
      <c r="P65" s="313"/>
      <c r="Q65" s="198"/>
      <c r="R65" s="228"/>
      <c r="S65" s="197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6"/>
      <c r="AJ65" s="347"/>
      <c r="AK65" s="347"/>
      <c r="AL65" s="347"/>
    </row>
    <row r="66" spans="1:38" s="354" customFormat="1" ht="13.5" customHeight="1">
      <c r="A66" s="231"/>
      <c r="B66" s="230"/>
      <c r="C66" s="363"/>
      <c r="D66" s="364"/>
      <c r="E66" s="365"/>
      <c r="F66" s="231"/>
      <c r="G66" s="231"/>
      <c r="H66" s="231"/>
      <c r="I66" s="366"/>
      <c r="J66" s="367"/>
      <c r="K66" s="367"/>
      <c r="L66" s="368"/>
      <c r="M66" s="369"/>
      <c r="N66" s="367"/>
      <c r="O66" s="370"/>
      <c r="P66" s="313"/>
      <c r="Q66" s="198"/>
      <c r="R66" s="228"/>
      <c r="S66" s="197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</row>
    <row r="67" spans="1:38" ht="44.25" customHeight="1">
      <c r="A67" s="109" t="s">
        <v>544</v>
      </c>
      <c r="B67" s="130"/>
      <c r="C67" s="130"/>
      <c r="D67" s="1"/>
      <c r="E67" s="6"/>
      <c r="F67" s="6"/>
      <c r="G67" s="6"/>
      <c r="H67" s="6" t="s">
        <v>556</v>
      </c>
      <c r="I67" s="6"/>
      <c r="J67" s="6"/>
      <c r="K67" s="105"/>
      <c r="L67" s="131"/>
      <c r="M67" s="105"/>
      <c r="N67" s="106"/>
      <c r="O67" s="105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15" t="s">
        <v>545</v>
      </c>
      <c r="B68" s="109"/>
      <c r="C68" s="109"/>
      <c r="D68" s="109"/>
      <c r="E68" s="41"/>
      <c r="F68" s="116" t="s">
        <v>546</v>
      </c>
      <c r="G68" s="54"/>
      <c r="H68" s="41"/>
      <c r="I68" s="54"/>
      <c r="J68" s="6"/>
      <c r="K68" s="132"/>
      <c r="L68" s="133"/>
      <c r="M68" s="6"/>
      <c r="N68" s="99"/>
      <c r="O68" s="134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15"/>
      <c r="B69" s="109"/>
      <c r="C69" s="109"/>
      <c r="D69" s="109"/>
      <c r="E69" s="6"/>
      <c r="F69" s="116" t="s">
        <v>548</v>
      </c>
      <c r="G69" s="54"/>
      <c r="H69" s="41"/>
      <c r="I69" s="54"/>
      <c r="J69" s="6"/>
      <c r="K69" s="132"/>
      <c r="L69" s="133"/>
      <c r="M69" s="6"/>
      <c r="N69" s="99"/>
      <c r="O69" s="134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09"/>
      <c r="B70" s="109"/>
      <c r="C70" s="109"/>
      <c r="D70" s="109"/>
      <c r="E70" s="6"/>
      <c r="F70" s="6"/>
      <c r="G70" s="6"/>
      <c r="H70" s="6"/>
      <c r="I70" s="6"/>
      <c r="J70" s="121"/>
      <c r="K70" s="118"/>
      <c r="L70" s="119"/>
      <c r="M70" s="6"/>
      <c r="N70" s="122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35" t="s">
        <v>557</v>
      </c>
      <c r="B71" s="135"/>
      <c r="C71" s="135"/>
      <c r="D71" s="135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4" t="s">
        <v>16</v>
      </c>
      <c r="B72" s="94" t="s">
        <v>517</v>
      </c>
      <c r="C72" s="94"/>
      <c r="D72" s="95" t="s">
        <v>528</v>
      </c>
      <c r="E72" s="94" t="s">
        <v>529</v>
      </c>
      <c r="F72" s="94" t="s">
        <v>530</v>
      </c>
      <c r="G72" s="94" t="s">
        <v>550</v>
      </c>
      <c r="H72" s="94" t="s">
        <v>532</v>
      </c>
      <c r="I72" s="94" t="s">
        <v>533</v>
      </c>
      <c r="J72" s="93" t="s">
        <v>534</v>
      </c>
      <c r="K72" s="136" t="s">
        <v>558</v>
      </c>
      <c r="L72" s="96" t="s">
        <v>536</v>
      </c>
      <c r="M72" s="136" t="s">
        <v>559</v>
      </c>
      <c r="N72" s="94" t="s">
        <v>560</v>
      </c>
      <c r="O72" s="93" t="s">
        <v>538</v>
      </c>
      <c r="P72" s="95" t="s">
        <v>539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198" customFormat="1" ht="12.75" customHeight="1">
      <c r="A73" s="280">
        <v>1</v>
      </c>
      <c r="B73" s="285">
        <v>44888</v>
      </c>
      <c r="C73" s="324"/>
      <c r="D73" s="324" t="s">
        <v>889</v>
      </c>
      <c r="E73" s="280" t="s">
        <v>542</v>
      </c>
      <c r="F73" s="280">
        <v>1960</v>
      </c>
      <c r="G73" s="280">
        <v>1920</v>
      </c>
      <c r="H73" s="325">
        <v>1925</v>
      </c>
      <c r="I73" s="325" t="s">
        <v>890</v>
      </c>
      <c r="J73" s="281" t="s">
        <v>971</v>
      </c>
      <c r="K73" s="282">
        <f t="shared" ref="K73" si="73">H73-F73</f>
        <v>-35</v>
      </c>
      <c r="L73" s="283">
        <f t="shared" ref="L73" si="74">(H73*N73)*0.07%</f>
        <v>539.00000000000011</v>
      </c>
      <c r="M73" s="284">
        <f t="shared" ref="M73" si="75">(K73*N73)-L73</f>
        <v>-14539</v>
      </c>
      <c r="N73" s="282">
        <v>400</v>
      </c>
      <c r="O73" s="281" t="s">
        <v>552</v>
      </c>
      <c r="P73" s="285">
        <v>44902</v>
      </c>
      <c r="Q73" s="200"/>
      <c r="R73" s="203" t="s">
        <v>541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1"/>
      <c r="AG73" s="230"/>
      <c r="AH73" s="200"/>
      <c r="AI73" s="200"/>
      <c r="AJ73" s="231"/>
      <c r="AK73" s="231"/>
      <c r="AL73" s="231"/>
    </row>
    <row r="74" spans="1:38" s="198" customFormat="1" ht="12.75" customHeight="1">
      <c r="A74" s="267">
        <v>2</v>
      </c>
      <c r="B74" s="309">
        <v>44890</v>
      </c>
      <c r="C74" s="273"/>
      <c r="D74" s="273" t="s">
        <v>894</v>
      </c>
      <c r="E74" s="267" t="s">
        <v>542</v>
      </c>
      <c r="F74" s="267">
        <v>2088</v>
      </c>
      <c r="G74" s="267">
        <v>2045</v>
      </c>
      <c r="H74" s="268">
        <v>2121</v>
      </c>
      <c r="I74" s="268" t="s">
        <v>895</v>
      </c>
      <c r="J74" s="247" t="s">
        <v>897</v>
      </c>
      <c r="K74" s="246">
        <f t="shared" ref="K74:K75" si="76">H74-F74</f>
        <v>33</v>
      </c>
      <c r="L74" s="248">
        <f t="shared" ref="L74:L75" si="77">(H74*N74)*0.07%</f>
        <v>445.41000000000008</v>
      </c>
      <c r="M74" s="249">
        <f t="shared" ref="M74:M75" si="78">(K74*N74)-L74</f>
        <v>9454.59</v>
      </c>
      <c r="N74" s="246">
        <v>300</v>
      </c>
      <c r="O74" s="247" t="s">
        <v>540</v>
      </c>
      <c r="P74" s="245">
        <v>44896</v>
      </c>
      <c r="Q74" s="200"/>
      <c r="R74" s="203" t="s">
        <v>806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1"/>
      <c r="AG74" s="230"/>
      <c r="AH74" s="200"/>
      <c r="AI74" s="200"/>
      <c r="AJ74" s="231"/>
      <c r="AK74" s="231"/>
      <c r="AL74" s="231"/>
    </row>
    <row r="75" spans="1:38" s="198" customFormat="1" ht="12.75" customHeight="1">
      <c r="A75" s="267">
        <v>3</v>
      </c>
      <c r="B75" s="309">
        <v>44895</v>
      </c>
      <c r="C75" s="273"/>
      <c r="D75" s="273" t="s">
        <v>899</v>
      </c>
      <c r="E75" s="267" t="s">
        <v>542</v>
      </c>
      <c r="F75" s="267">
        <v>741.5</v>
      </c>
      <c r="G75" s="267">
        <v>730</v>
      </c>
      <c r="H75" s="268">
        <v>754</v>
      </c>
      <c r="I75" s="268" t="s">
        <v>900</v>
      </c>
      <c r="J75" s="247" t="s">
        <v>914</v>
      </c>
      <c r="K75" s="246">
        <f t="shared" si="76"/>
        <v>12.5</v>
      </c>
      <c r="L75" s="248">
        <f t="shared" si="77"/>
        <v>712.53000000000009</v>
      </c>
      <c r="M75" s="249">
        <f t="shared" si="78"/>
        <v>16162.47</v>
      </c>
      <c r="N75" s="246">
        <v>1350</v>
      </c>
      <c r="O75" s="247" t="s">
        <v>540</v>
      </c>
      <c r="P75" s="245">
        <v>44896</v>
      </c>
      <c r="Q75" s="200"/>
      <c r="R75" s="203" t="s">
        <v>806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1"/>
      <c r="AG75" s="230"/>
      <c r="AH75" s="200"/>
      <c r="AI75" s="200"/>
      <c r="AJ75" s="231"/>
      <c r="AK75" s="231"/>
      <c r="AL75" s="231"/>
    </row>
    <row r="76" spans="1:38" s="198" customFormat="1" ht="12.75" customHeight="1">
      <c r="A76" s="267">
        <v>4</v>
      </c>
      <c r="B76" s="300">
        <v>44896</v>
      </c>
      <c r="C76" s="273"/>
      <c r="D76" s="273" t="s">
        <v>905</v>
      </c>
      <c r="E76" s="267" t="s">
        <v>542</v>
      </c>
      <c r="F76" s="267">
        <v>1631</v>
      </c>
      <c r="G76" s="267">
        <v>1595</v>
      </c>
      <c r="H76" s="268">
        <v>1649</v>
      </c>
      <c r="I76" s="268" t="s">
        <v>964</v>
      </c>
      <c r="J76" s="247" t="s">
        <v>965</v>
      </c>
      <c r="K76" s="246">
        <f t="shared" ref="K76:K77" si="79">H76-F76</f>
        <v>18</v>
      </c>
      <c r="L76" s="248">
        <f t="shared" ref="L76:L77" si="80">(H76*N76)*0.07%</f>
        <v>404.00500000000005</v>
      </c>
      <c r="M76" s="249">
        <f t="shared" ref="M76:M77" si="81">(K76*N76)-L76</f>
        <v>5895.9949999999999</v>
      </c>
      <c r="N76" s="246">
        <v>350</v>
      </c>
      <c r="O76" s="247" t="s">
        <v>540</v>
      </c>
      <c r="P76" s="245">
        <v>44903</v>
      </c>
      <c r="Q76" s="200"/>
      <c r="R76" s="203" t="s">
        <v>541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1"/>
      <c r="AG76" s="230"/>
      <c r="AH76" s="200"/>
      <c r="AI76" s="200"/>
      <c r="AJ76" s="231"/>
      <c r="AK76" s="231"/>
      <c r="AL76" s="231"/>
    </row>
    <row r="77" spans="1:38" s="198" customFormat="1" ht="12.75" customHeight="1">
      <c r="A77" s="267">
        <v>5</v>
      </c>
      <c r="B77" s="309">
        <v>44897</v>
      </c>
      <c r="C77" s="273"/>
      <c r="D77" s="273" t="s">
        <v>930</v>
      </c>
      <c r="E77" s="267" t="s">
        <v>542</v>
      </c>
      <c r="F77" s="267">
        <v>943</v>
      </c>
      <c r="G77" s="267">
        <v>922</v>
      </c>
      <c r="H77" s="268">
        <v>955</v>
      </c>
      <c r="I77" s="268" t="s">
        <v>931</v>
      </c>
      <c r="J77" s="247" t="s">
        <v>935</v>
      </c>
      <c r="K77" s="246">
        <f t="shared" si="79"/>
        <v>12</v>
      </c>
      <c r="L77" s="248">
        <f t="shared" si="80"/>
        <v>417.81250000000006</v>
      </c>
      <c r="M77" s="249">
        <f t="shared" si="81"/>
        <v>7082.1875</v>
      </c>
      <c r="N77" s="246">
        <v>625</v>
      </c>
      <c r="O77" s="247" t="s">
        <v>540</v>
      </c>
      <c r="P77" s="245">
        <v>44904</v>
      </c>
      <c r="Q77" s="200"/>
      <c r="R77" s="203" t="s">
        <v>806</v>
      </c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1"/>
      <c r="AG77" s="230"/>
      <c r="AH77" s="200"/>
      <c r="AI77" s="200"/>
      <c r="AJ77" s="231"/>
      <c r="AK77" s="231"/>
      <c r="AL77" s="231"/>
    </row>
    <row r="78" spans="1:38" s="198" customFormat="1" ht="12.75" customHeight="1">
      <c r="A78" s="267">
        <v>6</v>
      </c>
      <c r="B78" s="309">
        <v>44897</v>
      </c>
      <c r="C78" s="273"/>
      <c r="D78" s="273" t="s">
        <v>932</v>
      </c>
      <c r="E78" s="267" t="s">
        <v>542</v>
      </c>
      <c r="F78" s="267">
        <v>803.5</v>
      </c>
      <c r="G78" s="267">
        <v>788</v>
      </c>
      <c r="H78" s="268">
        <v>814</v>
      </c>
      <c r="I78" s="268" t="s">
        <v>933</v>
      </c>
      <c r="J78" s="247" t="s">
        <v>935</v>
      </c>
      <c r="K78" s="246">
        <f t="shared" ref="K78" si="82">H78-F78</f>
        <v>10.5</v>
      </c>
      <c r="L78" s="248">
        <f t="shared" ref="L78" si="83">(H78*N78)*0.07%</f>
        <v>541.31000000000006</v>
      </c>
      <c r="M78" s="249">
        <f t="shared" ref="M78" si="84">(K78*N78)-L78</f>
        <v>9433.69</v>
      </c>
      <c r="N78" s="246">
        <v>950</v>
      </c>
      <c r="O78" s="247" t="s">
        <v>540</v>
      </c>
      <c r="P78" s="245">
        <v>44904</v>
      </c>
      <c r="Q78" s="200"/>
      <c r="R78" s="203" t="s">
        <v>541</v>
      </c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1"/>
      <c r="AG78" s="230"/>
      <c r="AH78" s="200"/>
      <c r="AI78" s="200"/>
      <c r="AJ78" s="231"/>
      <c r="AK78" s="231"/>
      <c r="AL78" s="231"/>
    </row>
    <row r="79" spans="1:38" s="198" customFormat="1" ht="12.75" customHeight="1">
      <c r="A79" s="267">
        <v>7</v>
      </c>
      <c r="B79" s="309">
        <v>44900</v>
      </c>
      <c r="C79" s="273"/>
      <c r="D79" s="273" t="s">
        <v>939</v>
      </c>
      <c r="E79" s="267" t="s">
        <v>542</v>
      </c>
      <c r="F79" s="267">
        <v>18735</v>
      </c>
      <c r="G79" s="267">
        <v>18590</v>
      </c>
      <c r="H79" s="268">
        <v>18850</v>
      </c>
      <c r="I79" s="268" t="s">
        <v>940</v>
      </c>
      <c r="J79" s="247" t="s">
        <v>941</v>
      </c>
      <c r="K79" s="246">
        <f t="shared" ref="K79" si="85">H79-F79</f>
        <v>115</v>
      </c>
      <c r="L79" s="248">
        <f t="shared" ref="L79" si="86">(H79*N79)*0.07%</f>
        <v>659.75000000000011</v>
      </c>
      <c r="M79" s="249">
        <f t="shared" ref="M79" si="87">(K79*N79)-L79</f>
        <v>5090.25</v>
      </c>
      <c r="N79" s="246">
        <v>50</v>
      </c>
      <c r="O79" s="247" t="s">
        <v>540</v>
      </c>
      <c r="P79" s="245">
        <v>44900</v>
      </c>
      <c r="Q79" s="200"/>
      <c r="R79" s="203" t="s">
        <v>541</v>
      </c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1"/>
      <c r="AG79" s="230"/>
      <c r="AH79" s="200"/>
      <c r="AI79" s="200"/>
      <c r="AJ79" s="231"/>
      <c r="AK79" s="231"/>
      <c r="AL79" s="231"/>
    </row>
    <row r="80" spans="1:38" s="198" customFormat="1" ht="12.75" customHeight="1">
      <c r="A80" s="280">
        <v>8</v>
      </c>
      <c r="B80" s="323">
        <v>44901</v>
      </c>
      <c r="C80" s="324"/>
      <c r="D80" s="324" t="s">
        <v>951</v>
      </c>
      <c r="E80" s="280" t="s">
        <v>542</v>
      </c>
      <c r="F80" s="280">
        <v>6770</v>
      </c>
      <c r="G80" s="280">
        <v>6650</v>
      </c>
      <c r="H80" s="325">
        <v>6660</v>
      </c>
      <c r="I80" s="325" t="s">
        <v>952</v>
      </c>
      <c r="J80" s="281" t="s">
        <v>957</v>
      </c>
      <c r="K80" s="282">
        <f t="shared" ref="K80" si="88">H80-F80</f>
        <v>-110</v>
      </c>
      <c r="L80" s="283">
        <f t="shared" ref="L80" si="89">(H80*N80)*0.07%</f>
        <v>582.75000000000011</v>
      </c>
      <c r="M80" s="284">
        <f t="shared" ref="M80" si="90">(K80*N80)-L80</f>
        <v>-14332.75</v>
      </c>
      <c r="N80" s="282">
        <v>125</v>
      </c>
      <c r="O80" s="281" t="s">
        <v>552</v>
      </c>
      <c r="P80" s="285">
        <v>44902</v>
      </c>
      <c r="Q80" s="200"/>
      <c r="R80" s="203" t="s">
        <v>541</v>
      </c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1"/>
      <c r="AG80" s="230"/>
      <c r="AH80" s="200"/>
      <c r="AI80" s="200"/>
      <c r="AJ80" s="231"/>
      <c r="AK80" s="231"/>
      <c r="AL80" s="231"/>
    </row>
    <row r="81" spans="1:38" s="198" customFormat="1" ht="12.75" customHeight="1">
      <c r="A81" s="280">
        <v>9</v>
      </c>
      <c r="B81" s="323">
        <v>44901</v>
      </c>
      <c r="C81" s="324"/>
      <c r="D81" s="324" t="s">
        <v>953</v>
      </c>
      <c r="E81" s="280" t="s">
        <v>542</v>
      </c>
      <c r="F81" s="280">
        <v>1730</v>
      </c>
      <c r="G81" s="280">
        <v>1679</v>
      </c>
      <c r="H81" s="325">
        <v>1679</v>
      </c>
      <c r="I81" s="325" t="s">
        <v>954</v>
      </c>
      <c r="J81" s="281" t="s">
        <v>997</v>
      </c>
      <c r="K81" s="282">
        <f t="shared" ref="K81" si="91">H81-F81</f>
        <v>-51</v>
      </c>
      <c r="L81" s="283">
        <f t="shared" ref="L81" si="92">(H81*N81)*0.07%</f>
        <v>323.20750000000004</v>
      </c>
      <c r="M81" s="284">
        <f t="shared" ref="M81" si="93">(K81*N81)-L81</f>
        <v>-14348.2075</v>
      </c>
      <c r="N81" s="282">
        <v>275</v>
      </c>
      <c r="O81" s="281" t="s">
        <v>552</v>
      </c>
      <c r="P81" s="285">
        <v>44907</v>
      </c>
      <c r="Q81" s="200"/>
      <c r="R81" s="203" t="s">
        <v>541</v>
      </c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1"/>
      <c r="AG81" s="230"/>
      <c r="AH81" s="200"/>
      <c r="AI81" s="200"/>
      <c r="AJ81" s="231"/>
      <c r="AK81" s="231"/>
      <c r="AL81" s="231"/>
    </row>
    <row r="82" spans="1:38" s="198" customFormat="1" ht="12.75" customHeight="1">
      <c r="A82" s="267">
        <v>10</v>
      </c>
      <c r="B82" s="309">
        <v>44902</v>
      </c>
      <c r="C82" s="273"/>
      <c r="D82" s="273" t="s">
        <v>939</v>
      </c>
      <c r="E82" s="267" t="s">
        <v>542</v>
      </c>
      <c r="F82" s="267">
        <v>18680</v>
      </c>
      <c r="G82" s="267">
        <v>18490</v>
      </c>
      <c r="H82" s="268">
        <v>18730</v>
      </c>
      <c r="I82" s="268" t="s">
        <v>940</v>
      </c>
      <c r="J82" s="247" t="s">
        <v>966</v>
      </c>
      <c r="K82" s="246">
        <f t="shared" ref="K82:K83" si="94">H82-F82</f>
        <v>50</v>
      </c>
      <c r="L82" s="248">
        <f t="shared" ref="L82:L83" si="95">(H82*N82)*0.07%</f>
        <v>655.55000000000007</v>
      </c>
      <c r="M82" s="249">
        <f t="shared" ref="M82:M83" si="96">(K82*N82)-L82</f>
        <v>1844.4499999999998</v>
      </c>
      <c r="N82" s="246">
        <v>50</v>
      </c>
      <c r="O82" s="247" t="s">
        <v>540</v>
      </c>
      <c r="P82" s="245">
        <v>44903</v>
      </c>
      <c r="Q82" s="200"/>
      <c r="R82" s="203" t="s">
        <v>541</v>
      </c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1"/>
      <c r="AG82" s="230"/>
      <c r="AH82" s="200"/>
      <c r="AI82" s="200"/>
      <c r="AJ82" s="231"/>
      <c r="AK82" s="231"/>
      <c r="AL82" s="231"/>
    </row>
    <row r="83" spans="1:38" s="198" customFormat="1" ht="12.75" customHeight="1">
      <c r="A83" s="280">
        <v>11</v>
      </c>
      <c r="B83" s="322">
        <v>44904</v>
      </c>
      <c r="C83" s="324"/>
      <c r="D83" s="324" t="s">
        <v>975</v>
      </c>
      <c r="E83" s="280" t="s">
        <v>542</v>
      </c>
      <c r="F83" s="280">
        <v>4755</v>
      </c>
      <c r="G83" s="280">
        <v>4645</v>
      </c>
      <c r="H83" s="325">
        <v>4645</v>
      </c>
      <c r="I83" s="325" t="s">
        <v>976</v>
      </c>
      <c r="J83" s="281" t="s">
        <v>1026</v>
      </c>
      <c r="K83" s="282">
        <f t="shared" si="94"/>
        <v>-110</v>
      </c>
      <c r="L83" s="283">
        <f t="shared" si="95"/>
        <v>406.43750000000006</v>
      </c>
      <c r="M83" s="284">
        <f t="shared" si="96"/>
        <v>-14156.4375</v>
      </c>
      <c r="N83" s="282">
        <v>125</v>
      </c>
      <c r="O83" s="281" t="s">
        <v>552</v>
      </c>
      <c r="P83" s="285">
        <v>44910</v>
      </c>
      <c r="Q83" s="200"/>
      <c r="R83" s="203" t="s">
        <v>541</v>
      </c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1"/>
      <c r="AG83" s="230"/>
      <c r="AH83" s="200"/>
      <c r="AI83" s="200"/>
      <c r="AJ83" s="231"/>
      <c r="AK83" s="231"/>
      <c r="AL83" s="231"/>
    </row>
    <row r="84" spans="1:38" s="198" customFormat="1" ht="12.75" customHeight="1">
      <c r="A84" s="267">
        <v>12</v>
      </c>
      <c r="B84" s="309">
        <v>44904</v>
      </c>
      <c r="C84" s="273"/>
      <c r="D84" s="273" t="s">
        <v>986</v>
      </c>
      <c r="E84" s="267" t="s">
        <v>542</v>
      </c>
      <c r="F84" s="267">
        <v>341.5</v>
      </c>
      <c r="G84" s="267">
        <v>334</v>
      </c>
      <c r="H84" s="268">
        <v>347.5</v>
      </c>
      <c r="I84" s="268" t="s">
        <v>987</v>
      </c>
      <c r="J84" s="247" t="s">
        <v>937</v>
      </c>
      <c r="K84" s="246">
        <f t="shared" ref="K84" si="97">H84-F84</f>
        <v>6</v>
      </c>
      <c r="L84" s="248">
        <f t="shared" ref="L84" si="98">(H84*N84)*0.07%</f>
        <v>389.20000000000005</v>
      </c>
      <c r="M84" s="249">
        <f t="shared" ref="M84" si="99">(K84*N84)-L84</f>
        <v>9210.7999999999993</v>
      </c>
      <c r="N84" s="246">
        <v>1600</v>
      </c>
      <c r="O84" s="247" t="s">
        <v>540</v>
      </c>
      <c r="P84" s="245">
        <v>44908</v>
      </c>
      <c r="Q84" s="200"/>
      <c r="R84" s="203" t="s">
        <v>541</v>
      </c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231"/>
      <c r="AG84" s="230"/>
      <c r="AH84" s="200"/>
      <c r="AI84" s="200"/>
      <c r="AJ84" s="231"/>
      <c r="AK84" s="231"/>
      <c r="AL84" s="231"/>
    </row>
    <row r="85" spans="1:38" s="198" customFormat="1" ht="12.75" customHeight="1">
      <c r="A85" s="267">
        <v>13</v>
      </c>
      <c r="B85" s="309">
        <v>44904</v>
      </c>
      <c r="C85" s="273"/>
      <c r="D85" s="273" t="s">
        <v>988</v>
      </c>
      <c r="E85" s="267" t="s">
        <v>542</v>
      </c>
      <c r="F85" s="267">
        <v>722</v>
      </c>
      <c r="G85" s="267">
        <v>707</v>
      </c>
      <c r="H85" s="268">
        <v>732.5</v>
      </c>
      <c r="I85" s="268" t="s">
        <v>989</v>
      </c>
      <c r="J85" s="247" t="s">
        <v>935</v>
      </c>
      <c r="K85" s="246">
        <f t="shared" ref="K85:K86" si="100">H85-F85</f>
        <v>10.5</v>
      </c>
      <c r="L85" s="248">
        <f t="shared" ref="L85:L86" si="101">(H85*N85)*0.07%</f>
        <v>461.47500000000008</v>
      </c>
      <c r="M85" s="249">
        <f t="shared" ref="M85:M86" si="102">(K85*N85)-L85</f>
        <v>8988.5249999999996</v>
      </c>
      <c r="N85" s="246">
        <v>900</v>
      </c>
      <c r="O85" s="247" t="s">
        <v>540</v>
      </c>
      <c r="P85" s="245">
        <v>44909</v>
      </c>
      <c r="Q85" s="200"/>
      <c r="R85" s="203" t="s">
        <v>806</v>
      </c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231"/>
      <c r="AG85" s="230"/>
      <c r="AH85" s="200"/>
      <c r="AI85" s="200"/>
      <c r="AJ85" s="231"/>
      <c r="AK85" s="231"/>
      <c r="AL85" s="231"/>
    </row>
    <row r="86" spans="1:38" s="198" customFormat="1" ht="12.75" customHeight="1">
      <c r="A86" s="280">
        <v>14</v>
      </c>
      <c r="B86" s="322">
        <v>44904</v>
      </c>
      <c r="C86" s="324"/>
      <c r="D86" s="324" t="s">
        <v>930</v>
      </c>
      <c r="E86" s="280" t="s">
        <v>542</v>
      </c>
      <c r="F86" s="280">
        <v>938</v>
      </c>
      <c r="G86" s="280">
        <v>917</v>
      </c>
      <c r="H86" s="325">
        <v>917</v>
      </c>
      <c r="I86" s="325" t="s">
        <v>990</v>
      </c>
      <c r="J86" s="281" t="s">
        <v>1046</v>
      </c>
      <c r="K86" s="282">
        <f t="shared" si="100"/>
        <v>-21</v>
      </c>
      <c r="L86" s="283">
        <f t="shared" si="101"/>
        <v>401.18750000000006</v>
      </c>
      <c r="M86" s="284">
        <f t="shared" si="102"/>
        <v>-13526.1875</v>
      </c>
      <c r="N86" s="282">
        <v>625</v>
      </c>
      <c r="O86" s="281" t="s">
        <v>552</v>
      </c>
      <c r="P86" s="285">
        <v>44911</v>
      </c>
      <c r="Q86" s="200"/>
      <c r="R86" s="203" t="s">
        <v>806</v>
      </c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231"/>
      <c r="AG86" s="230"/>
      <c r="AH86" s="200"/>
      <c r="AI86" s="200"/>
      <c r="AJ86" s="231"/>
      <c r="AK86" s="231"/>
      <c r="AL86" s="231"/>
    </row>
    <row r="87" spans="1:38" s="198" customFormat="1" ht="12.75" customHeight="1">
      <c r="A87" s="280">
        <v>15</v>
      </c>
      <c r="B87" s="322">
        <v>44907</v>
      </c>
      <c r="C87" s="324"/>
      <c r="D87" s="324" t="s">
        <v>994</v>
      </c>
      <c r="E87" s="280" t="s">
        <v>542</v>
      </c>
      <c r="F87" s="280">
        <v>926</v>
      </c>
      <c r="G87" s="280">
        <v>914</v>
      </c>
      <c r="H87" s="325">
        <v>914</v>
      </c>
      <c r="I87" s="325" t="s">
        <v>995</v>
      </c>
      <c r="J87" s="281" t="s">
        <v>996</v>
      </c>
      <c r="K87" s="282">
        <f t="shared" ref="K87:K89" si="103">H87-F87</f>
        <v>-12</v>
      </c>
      <c r="L87" s="283">
        <f t="shared" ref="L87:L89" si="104">(H87*N87)*0.07%</f>
        <v>639.80000000000007</v>
      </c>
      <c r="M87" s="284">
        <f t="shared" ref="M87:M89" si="105">(K87*N87)-L87</f>
        <v>-12639.8</v>
      </c>
      <c r="N87" s="282">
        <v>1000</v>
      </c>
      <c r="O87" s="281" t="s">
        <v>552</v>
      </c>
      <c r="P87" s="285">
        <v>44907</v>
      </c>
      <c r="Q87" s="200"/>
      <c r="R87" s="203" t="s">
        <v>806</v>
      </c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231"/>
      <c r="AG87" s="230"/>
      <c r="AH87" s="200"/>
      <c r="AI87" s="200"/>
      <c r="AJ87" s="231"/>
      <c r="AK87" s="231"/>
      <c r="AL87" s="231"/>
    </row>
    <row r="88" spans="1:38" s="198" customFormat="1" ht="12.75" customHeight="1">
      <c r="A88" s="280">
        <v>16</v>
      </c>
      <c r="B88" s="322">
        <v>44907</v>
      </c>
      <c r="C88" s="324"/>
      <c r="D88" s="338" t="s">
        <v>1001</v>
      </c>
      <c r="E88" s="339" t="s">
        <v>542</v>
      </c>
      <c r="F88" s="336">
        <v>2634</v>
      </c>
      <c r="G88" s="336">
        <v>2584</v>
      </c>
      <c r="H88" s="336">
        <v>2584</v>
      </c>
      <c r="I88" s="340" t="s">
        <v>1002</v>
      </c>
      <c r="J88" s="281" t="s">
        <v>1028</v>
      </c>
      <c r="K88" s="282">
        <f t="shared" si="103"/>
        <v>-50</v>
      </c>
      <c r="L88" s="283">
        <f t="shared" si="104"/>
        <v>452.20000000000005</v>
      </c>
      <c r="M88" s="284">
        <f t="shared" si="105"/>
        <v>-12952.2</v>
      </c>
      <c r="N88" s="282">
        <v>250</v>
      </c>
      <c r="O88" s="281" t="s">
        <v>552</v>
      </c>
      <c r="P88" s="285">
        <v>44910</v>
      </c>
      <c r="Q88" s="200"/>
      <c r="R88" s="203" t="s">
        <v>541</v>
      </c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231"/>
      <c r="AG88" s="230"/>
      <c r="AH88" s="200"/>
      <c r="AI88" s="200"/>
      <c r="AJ88" s="231"/>
      <c r="AK88" s="231"/>
      <c r="AL88" s="231"/>
    </row>
    <row r="89" spans="1:38" s="198" customFormat="1" ht="12.75" customHeight="1">
      <c r="A89" s="280">
        <v>17</v>
      </c>
      <c r="B89" s="322">
        <v>44907</v>
      </c>
      <c r="C89" s="324"/>
      <c r="D89" s="324" t="s">
        <v>1003</v>
      </c>
      <c r="E89" s="280" t="s">
        <v>542</v>
      </c>
      <c r="F89" s="280">
        <v>1045</v>
      </c>
      <c r="G89" s="280">
        <v>1019</v>
      </c>
      <c r="H89" s="325">
        <v>1019</v>
      </c>
      <c r="I89" s="325" t="s">
        <v>1004</v>
      </c>
      <c r="J89" s="281" t="s">
        <v>1035</v>
      </c>
      <c r="K89" s="282">
        <f t="shared" si="103"/>
        <v>-26</v>
      </c>
      <c r="L89" s="283">
        <f t="shared" si="104"/>
        <v>356.65000000000003</v>
      </c>
      <c r="M89" s="284">
        <f t="shared" si="105"/>
        <v>-13356.65</v>
      </c>
      <c r="N89" s="282">
        <v>500</v>
      </c>
      <c r="O89" s="281" t="s">
        <v>552</v>
      </c>
      <c r="P89" s="285">
        <v>44911</v>
      </c>
      <c r="Q89" s="200"/>
      <c r="R89" s="203" t="s">
        <v>541</v>
      </c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231"/>
      <c r="AG89" s="230"/>
      <c r="AH89" s="200"/>
      <c r="AI89" s="200"/>
      <c r="AJ89" s="231"/>
      <c r="AK89" s="231"/>
      <c r="AL89" s="231"/>
    </row>
    <row r="90" spans="1:38" s="198" customFormat="1" ht="12.75" customHeight="1">
      <c r="A90" s="280">
        <v>18</v>
      </c>
      <c r="B90" s="322">
        <v>44908</v>
      </c>
      <c r="C90" s="324"/>
      <c r="D90" s="324" t="s">
        <v>1011</v>
      </c>
      <c r="E90" s="280" t="s">
        <v>542</v>
      </c>
      <c r="F90" s="280">
        <v>3015</v>
      </c>
      <c r="G90" s="280">
        <v>2965</v>
      </c>
      <c r="H90" s="325">
        <v>2965</v>
      </c>
      <c r="I90" s="325" t="s">
        <v>1012</v>
      </c>
      <c r="J90" s="281" t="s">
        <v>1028</v>
      </c>
      <c r="K90" s="282">
        <f t="shared" ref="K90:K92" si="106">H90-F90</f>
        <v>-50</v>
      </c>
      <c r="L90" s="283">
        <f t="shared" ref="L90:L92" si="107">(H90*N90)*0.07%</f>
        <v>518.87500000000011</v>
      </c>
      <c r="M90" s="284">
        <f t="shared" ref="M90:M92" si="108">(K90*N90)-L90</f>
        <v>-13018.875</v>
      </c>
      <c r="N90" s="282">
        <v>250</v>
      </c>
      <c r="O90" s="281" t="s">
        <v>552</v>
      </c>
      <c r="P90" s="285">
        <v>44910</v>
      </c>
      <c r="Q90" s="200"/>
      <c r="R90" s="203" t="s">
        <v>541</v>
      </c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231"/>
      <c r="AG90" s="230"/>
      <c r="AH90" s="200"/>
      <c r="AI90" s="200"/>
      <c r="AJ90" s="231"/>
      <c r="AK90" s="231"/>
      <c r="AL90" s="231"/>
    </row>
    <row r="91" spans="1:38" s="198" customFormat="1" ht="12.75" customHeight="1">
      <c r="A91" s="280">
        <v>19</v>
      </c>
      <c r="B91" s="322">
        <v>44909</v>
      </c>
      <c r="C91" s="324"/>
      <c r="D91" s="324" t="s">
        <v>905</v>
      </c>
      <c r="E91" s="280" t="s">
        <v>542</v>
      </c>
      <c r="F91" s="280">
        <v>1607.5</v>
      </c>
      <c r="G91" s="280">
        <v>1570</v>
      </c>
      <c r="H91" s="325">
        <v>1570</v>
      </c>
      <c r="I91" s="325" t="s">
        <v>1015</v>
      </c>
      <c r="J91" s="281" t="s">
        <v>1029</v>
      </c>
      <c r="K91" s="282">
        <f t="shared" si="106"/>
        <v>-37.5</v>
      </c>
      <c r="L91" s="283">
        <f t="shared" si="107"/>
        <v>384.65000000000003</v>
      </c>
      <c r="M91" s="284">
        <f t="shared" si="108"/>
        <v>-13509.65</v>
      </c>
      <c r="N91" s="282">
        <v>350</v>
      </c>
      <c r="O91" s="281" t="s">
        <v>552</v>
      </c>
      <c r="P91" s="285">
        <v>44910</v>
      </c>
      <c r="Q91" s="200"/>
      <c r="R91" s="203" t="s">
        <v>806</v>
      </c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231"/>
      <c r="AG91" s="230"/>
      <c r="AH91" s="200"/>
      <c r="AI91" s="200"/>
      <c r="AJ91" s="231"/>
      <c r="AK91" s="231"/>
      <c r="AL91" s="231"/>
    </row>
    <row r="92" spans="1:38" s="354" customFormat="1" ht="12.75" customHeight="1">
      <c r="A92" s="311">
        <v>20</v>
      </c>
      <c r="B92" s="245">
        <v>44915</v>
      </c>
      <c r="C92" s="310"/>
      <c r="D92" s="310" t="s">
        <v>1044</v>
      </c>
      <c r="E92" s="311" t="s">
        <v>542</v>
      </c>
      <c r="F92" s="311">
        <v>752</v>
      </c>
      <c r="G92" s="311">
        <v>742</v>
      </c>
      <c r="H92" s="246">
        <v>763</v>
      </c>
      <c r="I92" s="246" t="s">
        <v>1045</v>
      </c>
      <c r="J92" s="247" t="s">
        <v>934</v>
      </c>
      <c r="K92" s="246">
        <f t="shared" si="106"/>
        <v>11</v>
      </c>
      <c r="L92" s="248">
        <f t="shared" si="107"/>
        <v>694.33000000000015</v>
      </c>
      <c r="M92" s="249">
        <f t="shared" si="108"/>
        <v>13605.67</v>
      </c>
      <c r="N92" s="246">
        <v>1300</v>
      </c>
      <c r="O92" s="247" t="s">
        <v>540</v>
      </c>
      <c r="P92" s="245">
        <v>44916</v>
      </c>
      <c r="Q92" s="200"/>
      <c r="R92" s="203"/>
      <c r="S92" s="197"/>
      <c r="T92" s="345"/>
      <c r="U92" s="345"/>
      <c r="V92" s="345"/>
      <c r="W92" s="345"/>
      <c r="X92" s="345"/>
      <c r="Y92" s="345"/>
      <c r="Z92" s="345"/>
      <c r="AA92" s="345"/>
      <c r="AB92" s="345"/>
      <c r="AC92" s="345"/>
      <c r="AD92" s="345"/>
      <c r="AE92" s="345"/>
      <c r="AF92" s="352"/>
      <c r="AG92" s="353"/>
      <c r="AH92" s="351"/>
      <c r="AI92" s="351"/>
      <c r="AJ92" s="352"/>
      <c r="AK92" s="352"/>
      <c r="AL92" s="352"/>
    </row>
    <row r="93" spans="1:38" s="354" customFormat="1" ht="12.75" customHeight="1">
      <c r="A93" s="311">
        <v>21</v>
      </c>
      <c r="B93" s="245">
        <v>44916</v>
      </c>
      <c r="C93" s="310"/>
      <c r="D93" s="310" t="s">
        <v>1052</v>
      </c>
      <c r="E93" s="311" t="s">
        <v>542</v>
      </c>
      <c r="F93" s="311">
        <v>1093</v>
      </c>
      <c r="G93" s="311">
        <v>1075</v>
      </c>
      <c r="H93" s="246">
        <v>1109.5</v>
      </c>
      <c r="I93" s="246" t="s">
        <v>1053</v>
      </c>
      <c r="J93" s="247" t="s">
        <v>1054</v>
      </c>
      <c r="K93" s="246">
        <f t="shared" ref="K93" si="109">H93-F93</f>
        <v>16.5</v>
      </c>
      <c r="L93" s="248">
        <f t="shared" ref="L93" si="110">(H93*N93)*0.07%</f>
        <v>504.82250000000005</v>
      </c>
      <c r="M93" s="249">
        <f t="shared" ref="M93" si="111">(K93*N93)-L93</f>
        <v>10220.1775</v>
      </c>
      <c r="N93" s="246">
        <v>650</v>
      </c>
      <c r="O93" s="247" t="s">
        <v>540</v>
      </c>
      <c r="P93" s="245">
        <v>44916</v>
      </c>
      <c r="Q93" s="200"/>
      <c r="R93" s="203"/>
      <c r="S93" s="197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52"/>
      <c r="AG93" s="353"/>
      <c r="AH93" s="351"/>
      <c r="AI93" s="351"/>
      <c r="AJ93" s="352"/>
      <c r="AK93" s="352"/>
      <c r="AL93" s="352"/>
    </row>
    <row r="94" spans="1:38" s="354" customFormat="1" ht="12.75" customHeight="1">
      <c r="A94" s="311">
        <v>22</v>
      </c>
      <c r="B94" s="245">
        <v>44917</v>
      </c>
      <c r="C94" s="310"/>
      <c r="D94" s="310" t="s">
        <v>1065</v>
      </c>
      <c r="E94" s="311" t="s">
        <v>542</v>
      </c>
      <c r="F94" s="311">
        <v>760</v>
      </c>
      <c r="G94" s="311">
        <v>745</v>
      </c>
      <c r="H94" s="246">
        <v>770</v>
      </c>
      <c r="I94" s="246" t="s">
        <v>1066</v>
      </c>
      <c r="J94" s="247" t="s">
        <v>1067</v>
      </c>
      <c r="K94" s="246">
        <f t="shared" ref="K94" si="112">H94-F94</f>
        <v>10</v>
      </c>
      <c r="L94" s="248">
        <f t="shared" ref="L94" si="113">(H94*N94)*0.07%</f>
        <v>458.15000000000009</v>
      </c>
      <c r="M94" s="249">
        <f t="shared" ref="M94" si="114">(K94*N94)-L94</f>
        <v>8041.85</v>
      </c>
      <c r="N94" s="246">
        <v>850</v>
      </c>
      <c r="O94" s="247" t="s">
        <v>540</v>
      </c>
      <c r="P94" s="245">
        <v>44917</v>
      </c>
      <c r="Q94" s="200"/>
      <c r="R94" s="203"/>
      <c r="S94" s="197"/>
      <c r="T94" s="345"/>
      <c r="U94" s="345"/>
      <c r="V94" s="345"/>
      <c r="W94" s="345"/>
      <c r="X94" s="345"/>
      <c r="Y94" s="345"/>
      <c r="Z94" s="345"/>
      <c r="AA94" s="345"/>
      <c r="AB94" s="345"/>
      <c r="AC94" s="345"/>
      <c r="AD94" s="345"/>
      <c r="AE94" s="345"/>
      <c r="AF94" s="352"/>
      <c r="AG94" s="353"/>
      <c r="AH94" s="351"/>
      <c r="AI94" s="351"/>
      <c r="AJ94" s="352"/>
      <c r="AK94" s="352"/>
      <c r="AL94" s="352"/>
    </row>
    <row r="95" spans="1:38" s="198" customFormat="1" ht="12.75" customHeight="1">
      <c r="A95" s="280">
        <v>23</v>
      </c>
      <c r="B95" s="322">
        <v>44921</v>
      </c>
      <c r="C95" s="324"/>
      <c r="D95" s="324" t="s">
        <v>1065</v>
      </c>
      <c r="E95" s="280" t="s">
        <v>542</v>
      </c>
      <c r="F95" s="280">
        <v>758</v>
      </c>
      <c r="G95" s="280">
        <v>743</v>
      </c>
      <c r="H95" s="325">
        <v>743</v>
      </c>
      <c r="I95" s="325" t="s">
        <v>1066</v>
      </c>
      <c r="J95" s="281" t="s">
        <v>1091</v>
      </c>
      <c r="K95" s="282">
        <f t="shared" ref="K95" si="115">H95-F95</f>
        <v>-15</v>
      </c>
      <c r="L95" s="283">
        <f t="shared" ref="L95" si="116">(H95*N95)*0.07%</f>
        <v>442.08500000000004</v>
      </c>
      <c r="M95" s="284">
        <f t="shared" ref="M95" si="117">(K95*N95)-L95</f>
        <v>-13192.084999999999</v>
      </c>
      <c r="N95" s="282">
        <v>850</v>
      </c>
      <c r="O95" s="281" t="s">
        <v>552</v>
      </c>
      <c r="P95" s="285">
        <v>44921</v>
      </c>
      <c r="Q95" s="200"/>
      <c r="R95" s="203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231"/>
      <c r="AG95" s="230"/>
      <c r="AH95" s="200"/>
      <c r="AI95" s="200"/>
      <c r="AJ95" s="231"/>
      <c r="AK95" s="231"/>
      <c r="AL95" s="231"/>
    </row>
    <row r="96" spans="1:38" s="198" customFormat="1" ht="12.75" customHeight="1">
      <c r="A96" s="201">
        <v>24</v>
      </c>
      <c r="B96" s="199">
        <v>44922</v>
      </c>
      <c r="C96" s="236"/>
      <c r="D96" s="236" t="s">
        <v>1102</v>
      </c>
      <c r="E96" s="201" t="s">
        <v>542</v>
      </c>
      <c r="F96" s="201" t="s">
        <v>1103</v>
      </c>
      <c r="G96" s="201">
        <v>805</v>
      </c>
      <c r="H96" s="202"/>
      <c r="I96" s="202" t="s">
        <v>1104</v>
      </c>
      <c r="J96" s="227" t="s">
        <v>543</v>
      </c>
      <c r="K96" s="236"/>
      <c r="L96" s="201"/>
      <c r="M96" s="201"/>
      <c r="N96" s="201"/>
      <c r="O96" s="202"/>
      <c r="P96" s="202"/>
      <c r="Q96" s="200"/>
      <c r="R96" s="203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231"/>
      <c r="AG96" s="230"/>
      <c r="AH96" s="200"/>
      <c r="AI96" s="200"/>
      <c r="AJ96" s="231"/>
      <c r="AK96" s="231"/>
      <c r="AL96" s="231"/>
    </row>
    <row r="97" spans="1:38" s="354" customFormat="1" ht="12.75" customHeight="1">
      <c r="A97" s="311">
        <v>25</v>
      </c>
      <c r="B97" s="245">
        <v>44924</v>
      </c>
      <c r="C97" s="310"/>
      <c r="D97" s="310" t="s">
        <v>1130</v>
      </c>
      <c r="E97" s="311" t="s">
        <v>542</v>
      </c>
      <c r="F97" s="311">
        <v>1029</v>
      </c>
      <c r="G97" s="311">
        <v>1009</v>
      </c>
      <c r="H97" s="246">
        <v>1040.5</v>
      </c>
      <c r="I97" s="246" t="s">
        <v>1131</v>
      </c>
      <c r="J97" s="247" t="s">
        <v>1132</v>
      </c>
      <c r="K97" s="246">
        <f t="shared" ref="K97" si="118">H97-F97</f>
        <v>11.5</v>
      </c>
      <c r="L97" s="248">
        <f t="shared" ref="L97" si="119">(H97*N97)*0.07%</f>
        <v>509.84500000000008</v>
      </c>
      <c r="M97" s="249">
        <f t="shared" ref="M97" si="120">(K97*N97)-L97</f>
        <v>7540.1549999999997</v>
      </c>
      <c r="N97" s="246">
        <v>700</v>
      </c>
      <c r="O97" s="247" t="s">
        <v>540</v>
      </c>
      <c r="P97" s="245">
        <v>44924</v>
      </c>
      <c r="Q97" s="200"/>
      <c r="R97" s="203"/>
      <c r="S97" s="197"/>
      <c r="T97" s="345"/>
      <c r="U97" s="345"/>
      <c r="V97" s="345"/>
      <c r="W97" s="345"/>
      <c r="X97" s="345"/>
      <c r="Y97" s="345"/>
      <c r="Z97" s="345"/>
      <c r="AA97" s="345"/>
      <c r="AB97" s="345"/>
      <c r="AC97" s="345"/>
      <c r="AD97" s="345"/>
      <c r="AE97" s="345"/>
      <c r="AF97" s="352"/>
      <c r="AG97" s="353"/>
      <c r="AH97" s="351"/>
      <c r="AI97" s="351"/>
      <c r="AJ97" s="352"/>
      <c r="AK97" s="352"/>
      <c r="AL97" s="352"/>
    </row>
    <row r="98" spans="1:38" s="198" customFormat="1" ht="12.75" customHeight="1">
      <c r="A98" s="201">
        <v>26</v>
      </c>
      <c r="B98" s="199">
        <v>45290</v>
      </c>
      <c r="C98" s="236"/>
      <c r="D98" s="236" t="s">
        <v>1289</v>
      </c>
      <c r="E98" s="201" t="s">
        <v>542</v>
      </c>
      <c r="F98" s="201" t="s">
        <v>1290</v>
      </c>
      <c r="G98" s="201">
        <v>890</v>
      </c>
      <c r="H98" s="202"/>
      <c r="I98" s="202" t="s">
        <v>1291</v>
      </c>
      <c r="J98" s="227" t="s">
        <v>543</v>
      </c>
      <c r="K98" s="236"/>
      <c r="L98" s="201"/>
      <c r="M98" s="201"/>
      <c r="N98" s="201"/>
      <c r="O98" s="202"/>
      <c r="P98" s="202"/>
      <c r="Q98" s="200"/>
      <c r="R98" s="203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231"/>
      <c r="AG98" s="230"/>
      <c r="AH98" s="200"/>
      <c r="AI98" s="200"/>
      <c r="AJ98" s="231"/>
      <c r="AK98" s="231"/>
      <c r="AL98" s="231"/>
    </row>
    <row r="99" spans="1:38" s="198" customFormat="1" ht="12.75" customHeight="1">
      <c r="A99" s="201"/>
      <c r="B99" s="199"/>
      <c r="C99" s="236"/>
      <c r="D99" s="236"/>
      <c r="E99" s="201"/>
      <c r="F99" s="201"/>
      <c r="G99" s="201"/>
      <c r="H99" s="202"/>
      <c r="I99" s="202"/>
      <c r="J99" s="227"/>
      <c r="K99" s="236"/>
      <c r="L99" s="201"/>
      <c r="M99" s="201"/>
      <c r="N99" s="201"/>
      <c r="O99" s="202"/>
      <c r="P99" s="202"/>
      <c r="Q99" s="200"/>
      <c r="R99" s="203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231"/>
      <c r="AG99" s="230"/>
      <c r="AH99" s="200"/>
      <c r="AI99" s="200"/>
      <c r="AJ99" s="231"/>
      <c r="AK99" s="231"/>
      <c r="AL99" s="231"/>
    </row>
    <row r="100" spans="1:38" ht="38.25" customHeight="1">
      <c r="A100" s="137" t="s">
        <v>562</v>
      </c>
      <c r="B100" s="137"/>
      <c r="C100" s="137"/>
      <c r="D100" s="137"/>
      <c r="E100" s="138"/>
      <c r="F100" s="102"/>
      <c r="G100" s="102"/>
      <c r="H100" s="102"/>
      <c r="I100" s="102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38.25">
      <c r="A101" s="94" t="s">
        <v>16</v>
      </c>
      <c r="B101" s="94" t="s">
        <v>517</v>
      </c>
      <c r="C101" s="94"/>
      <c r="D101" s="95" t="s">
        <v>528</v>
      </c>
      <c r="E101" s="94" t="s">
        <v>529</v>
      </c>
      <c r="F101" s="94" t="s">
        <v>530</v>
      </c>
      <c r="G101" s="94" t="s">
        <v>550</v>
      </c>
      <c r="H101" s="94" t="s">
        <v>532</v>
      </c>
      <c r="I101" s="94" t="s">
        <v>533</v>
      </c>
      <c r="J101" s="93" t="s">
        <v>534</v>
      </c>
      <c r="K101" s="93" t="s">
        <v>563</v>
      </c>
      <c r="L101" s="96" t="s">
        <v>536</v>
      </c>
      <c r="M101" s="136" t="s">
        <v>559</v>
      </c>
      <c r="N101" s="94" t="s">
        <v>560</v>
      </c>
      <c r="O101" s="94" t="s">
        <v>538</v>
      </c>
      <c r="P101" s="95" t="s">
        <v>539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198" customFormat="1" ht="15.6" customHeight="1">
      <c r="A102" s="280">
        <v>1</v>
      </c>
      <c r="B102" s="285">
        <v>44895</v>
      </c>
      <c r="C102" s="286"/>
      <c r="D102" s="286" t="s">
        <v>898</v>
      </c>
      <c r="E102" s="287" t="s">
        <v>542</v>
      </c>
      <c r="F102" s="287">
        <v>48</v>
      </c>
      <c r="G102" s="287">
        <v>10</v>
      </c>
      <c r="H102" s="282">
        <v>10</v>
      </c>
      <c r="I102" s="282" t="s">
        <v>879</v>
      </c>
      <c r="J102" s="281" t="s">
        <v>946</v>
      </c>
      <c r="K102" s="282">
        <f t="shared" ref="K102:K103" si="121">H102-F102</f>
        <v>-38</v>
      </c>
      <c r="L102" s="283">
        <v>100</v>
      </c>
      <c r="M102" s="284">
        <f t="shared" ref="M102:M103" si="122">(K102*N102)-L102</f>
        <v>-2000</v>
      </c>
      <c r="N102" s="282">
        <v>50</v>
      </c>
      <c r="O102" s="281" t="s">
        <v>552</v>
      </c>
      <c r="P102" s="285">
        <v>44896</v>
      </c>
      <c r="Q102" s="197"/>
      <c r="R102" s="203" t="s">
        <v>541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67">
        <v>2</v>
      </c>
      <c r="B103" s="321">
        <v>44896</v>
      </c>
      <c r="C103" s="310"/>
      <c r="D103" s="310" t="s">
        <v>906</v>
      </c>
      <c r="E103" s="311" t="s">
        <v>542</v>
      </c>
      <c r="F103" s="311">
        <v>78</v>
      </c>
      <c r="G103" s="311">
        <v>40</v>
      </c>
      <c r="H103" s="246">
        <v>99</v>
      </c>
      <c r="I103" s="246" t="s">
        <v>907</v>
      </c>
      <c r="J103" s="247" t="s">
        <v>553</v>
      </c>
      <c r="K103" s="246">
        <f t="shared" si="121"/>
        <v>21</v>
      </c>
      <c r="L103" s="248">
        <v>100</v>
      </c>
      <c r="M103" s="249">
        <f t="shared" si="122"/>
        <v>950</v>
      </c>
      <c r="N103" s="246">
        <v>50</v>
      </c>
      <c r="O103" s="247" t="s">
        <v>540</v>
      </c>
      <c r="P103" s="245">
        <v>44896</v>
      </c>
      <c r="Q103" s="197"/>
      <c r="R103" s="203" t="s">
        <v>541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0">
        <v>3</v>
      </c>
      <c r="B104" s="320">
        <v>44896</v>
      </c>
      <c r="C104" s="286"/>
      <c r="D104" s="286" t="s">
        <v>908</v>
      </c>
      <c r="E104" s="287" t="s">
        <v>542</v>
      </c>
      <c r="F104" s="287">
        <v>11</v>
      </c>
      <c r="G104" s="287">
        <v>0</v>
      </c>
      <c r="H104" s="282">
        <v>0</v>
      </c>
      <c r="I104" s="282" t="s">
        <v>909</v>
      </c>
      <c r="J104" s="281" t="s">
        <v>915</v>
      </c>
      <c r="K104" s="282">
        <f t="shared" ref="K104:K105" si="123">H104-F104</f>
        <v>-11</v>
      </c>
      <c r="L104" s="283">
        <v>100</v>
      </c>
      <c r="M104" s="284">
        <f t="shared" ref="M104:M105" si="124">(K104*N104)-L104</f>
        <v>-650</v>
      </c>
      <c r="N104" s="282">
        <v>50</v>
      </c>
      <c r="O104" s="281" t="s">
        <v>552</v>
      </c>
      <c r="P104" s="285">
        <v>44896</v>
      </c>
      <c r="Q104" s="197"/>
      <c r="R104" s="203" t="s">
        <v>806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67">
        <v>4</v>
      </c>
      <c r="B105" s="300">
        <v>44896</v>
      </c>
      <c r="C105" s="310"/>
      <c r="D105" s="310" t="s">
        <v>910</v>
      </c>
      <c r="E105" s="311" t="s">
        <v>542</v>
      </c>
      <c r="F105" s="311">
        <v>70</v>
      </c>
      <c r="G105" s="311">
        <v>49</v>
      </c>
      <c r="H105" s="246">
        <v>81</v>
      </c>
      <c r="I105" s="246" t="s">
        <v>911</v>
      </c>
      <c r="J105" s="247" t="s">
        <v>934</v>
      </c>
      <c r="K105" s="246">
        <f t="shared" si="123"/>
        <v>11</v>
      </c>
      <c r="L105" s="248">
        <v>100</v>
      </c>
      <c r="M105" s="249">
        <f t="shared" si="124"/>
        <v>2650</v>
      </c>
      <c r="N105" s="246">
        <v>250</v>
      </c>
      <c r="O105" s="247" t="s">
        <v>540</v>
      </c>
      <c r="P105" s="245">
        <v>44897</v>
      </c>
      <c r="Q105" s="197"/>
      <c r="R105" s="203" t="s">
        <v>806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67">
        <v>5</v>
      </c>
      <c r="B106" s="300">
        <v>44896</v>
      </c>
      <c r="C106" s="310"/>
      <c r="D106" s="310" t="s">
        <v>912</v>
      </c>
      <c r="E106" s="311" t="s">
        <v>542</v>
      </c>
      <c r="F106" s="311">
        <v>15.5</v>
      </c>
      <c r="G106" s="311">
        <v>11.5</v>
      </c>
      <c r="H106" s="246">
        <v>18.3</v>
      </c>
      <c r="I106" s="246" t="s">
        <v>913</v>
      </c>
      <c r="J106" s="247" t="s">
        <v>917</v>
      </c>
      <c r="K106" s="246">
        <f t="shared" ref="K106:K107" si="125">H106-F106</f>
        <v>2.8000000000000007</v>
      </c>
      <c r="L106" s="248">
        <v>100</v>
      </c>
      <c r="M106" s="249">
        <f t="shared" ref="M106:M107" si="126">(K106*N106)-L106</f>
        <v>3680.0000000000009</v>
      </c>
      <c r="N106" s="246">
        <v>1350</v>
      </c>
      <c r="O106" s="247" t="s">
        <v>540</v>
      </c>
      <c r="P106" s="245">
        <v>44897</v>
      </c>
      <c r="Q106" s="197"/>
      <c r="R106" s="203" t="s">
        <v>806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0">
        <v>6</v>
      </c>
      <c r="B107" s="322">
        <v>44897</v>
      </c>
      <c r="C107" s="286"/>
      <c r="D107" s="286" t="s">
        <v>918</v>
      </c>
      <c r="E107" s="287" t="s">
        <v>542</v>
      </c>
      <c r="F107" s="287">
        <v>47</v>
      </c>
      <c r="G107" s="287">
        <v>17</v>
      </c>
      <c r="H107" s="282">
        <v>17</v>
      </c>
      <c r="I107" s="282" t="s">
        <v>919</v>
      </c>
      <c r="J107" s="281" t="s">
        <v>992</v>
      </c>
      <c r="K107" s="282">
        <f t="shared" si="125"/>
        <v>-30</v>
      </c>
      <c r="L107" s="283">
        <v>100</v>
      </c>
      <c r="M107" s="284">
        <f t="shared" si="126"/>
        <v>-4600</v>
      </c>
      <c r="N107" s="282">
        <v>150</v>
      </c>
      <c r="O107" s="281" t="s">
        <v>552</v>
      </c>
      <c r="P107" s="285">
        <v>44904</v>
      </c>
      <c r="Q107" s="197"/>
      <c r="R107" s="203" t="s">
        <v>541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67">
        <v>7</v>
      </c>
      <c r="B108" s="309">
        <v>44897</v>
      </c>
      <c r="C108" s="310"/>
      <c r="D108" s="310" t="s">
        <v>912</v>
      </c>
      <c r="E108" s="311" t="s">
        <v>542</v>
      </c>
      <c r="F108" s="311">
        <v>15.5</v>
      </c>
      <c r="G108" s="311">
        <v>11.5</v>
      </c>
      <c r="H108" s="246">
        <v>21.5</v>
      </c>
      <c r="I108" s="246" t="s">
        <v>913</v>
      </c>
      <c r="J108" s="247" t="s">
        <v>937</v>
      </c>
      <c r="K108" s="246">
        <f t="shared" ref="K108:K109" si="127">H108-F108</f>
        <v>6</v>
      </c>
      <c r="L108" s="248">
        <v>100</v>
      </c>
      <c r="M108" s="249">
        <f t="shared" ref="M108:M109" si="128">(K108*N108)-L108</f>
        <v>8000</v>
      </c>
      <c r="N108" s="246">
        <v>1350</v>
      </c>
      <c r="O108" s="247" t="s">
        <v>540</v>
      </c>
      <c r="P108" s="245">
        <v>44900</v>
      </c>
      <c r="Q108" s="197"/>
      <c r="R108" s="203" t="s">
        <v>806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0">
        <v>8</v>
      </c>
      <c r="B109" s="322">
        <v>44897</v>
      </c>
      <c r="C109" s="286"/>
      <c r="D109" s="286" t="s">
        <v>921</v>
      </c>
      <c r="E109" s="287" t="s">
        <v>542</v>
      </c>
      <c r="F109" s="287">
        <v>27</v>
      </c>
      <c r="G109" s="287">
        <v>17</v>
      </c>
      <c r="H109" s="282">
        <v>17</v>
      </c>
      <c r="I109" s="282" t="s">
        <v>909</v>
      </c>
      <c r="J109" s="281" t="s">
        <v>970</v>
      </c>
      <c r="K109" s="282">
        <f t="shared" si="127"/>
        <v>-10</v>
      </c>
      <c r="L109" s="283">
        <v>100</v>
      </c>
      <c r="M109" s="284">
        <f t="shared" si="128"/>
        <v>-4100</v>
      </c>
      <c r="N109" s="282">
        <v>400</v>
      </c>
      <c r="O109" s="281" t="s">
        <v>552</v>
      </c>
      <c r="P109" s="285">
        <v>44903</v>
      </c>
      <c r="Q109" s="197"/>
      <c r="R109" s="203" t="s">
        <v>541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0">
        <v>9</v>
      </c>
      <c r="B110" s="322">
        <v>44897</v>
      </c>
      <c r="C110" s="286"/>
      <c r="D110" s="286" t="s">
        <v>923</v>
      </c>
      <c r="E110" s="287" t="s">
        <v>542</v>
      </c>
      <c r="F110" s="287">
        <v>77</v>
      </c>
      <c r="G110" s="287">
        <v>37</v>
      </c>
      <c r="H110" s="282">
        <v>37</v>
      </c>
      <c r="I110" s="282" t="s">
        <v>922</v>
      </c>
      <c r="J110" s="281" t="s">
        <v>949</v>
      </c>
      <c r="K110" s="282">
        <f t="shared" ref="K110" si="129">H110-F110</f>
        <v>-40</v>
      </c>
      <c r="L110" s="283">
        <v>100</v>
      </c>
      <c r="M110" s="284">
        <f t="shared" ref="M110" si="130">(K110*N110)-L110</f>
        <v>-2100</v>
      </c>
      <c r="N110" s="282">
        <v>50</v>
      </c>
      <c r="O110" s="281" t="s">
        <v>552</v>
      </c>
      <c r="P110" s="285">
        <v>44901</v>
      </c>
      <c r="Q110" s="197"/>
      <c r="R110" s="203" t="s">
        <v>541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67">
        <v>10</v>
      </c>
      <c r="B111" s="309">
        <v>44897</v>
      </c>
      <c r="C111" s="310"/>
      <c r="D111" s="310" t="s">
        <v>924</v>
      </c>
      <c r="E111" s="311" t="s">
        <v>542</v>
      </c>
      <c r="F111" s="311">
        <v>56.5</v>
      </c>
      <c r="G111" s="311">
        <v>38</v>
      </c>
      <c r="H111" s="246">
        <v>67</v>
      </c>
      <c r="I111" s="246" t="s">
        <v>925</v>
      </c>
      <c r="J111" s="247" t="s">
        <v>935</v>
      </c>
      <c r="K111" s="246">
        <f t="shared" ref="K111" si="131">H111-F111</f>
        <v>10.5</v>
      </c>
      <c r="L111" s="248">
        <v>100</v>
      </c>
      <c r="M111" s="249">
        <f t="shared" ref="M111" si="132">(K111*N111)-L111</f>
        <v>2525</v>
      </c>
      <c r="N111" s="246">
        <v>250</v>
      </c>
      <c r="O111" s="247" t="s">
        <v>540</v>
      </c>
      <c r="P111" s="245">
        <v>44897</v>
      </c>
      <c r="Q111" s="197"/>
      <c r="R111" s="203" t="s">
        <v>541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67">
        <v>11</v>
      </c>
      <c r="B112" s="309">
        <v>44897</v>
      </c>
      <c r="C112" s="310"/>
      <c r="D112" s="310" t="s">
        <v>926</v>
      </c>
      <c r="E112" s="311" t="s">
        <v>542</v>
      </c>
      <c r="F112" s="311">
        <v>45</v>
      </c>
      <c r="G112" s="311">
        <v>27</v>
      </c>
      <c r="H112" s="246">
        <v>53.5</v>
      </c>
      <c r="I112" s="246" t="s">
        <v>929</v>
      </c>
      <c r="J112" s="247" t="s">
        <v>936</v>
      </c>
      <c r="K112" s="246">
        <f t="shared" ref="K112" si="133">H112-F112</f>
        <v>8.5</v>
      </c>
      <c r="L112" s="248">
        <v>100</v>
      </c>
      <c r="M112" s="249">
        <f t="shared" ref="M112" si="134">(K112*N112)-L112</f>
        <v>2450</v>
      </c>
      <c r="N112" s="246">
        <v>300</v>
      </c>
      <c r="O112" s="247" t="s">
        <v>540</v>
      </c>
      <c r="P112" s="245">
        <v>44901</v>
      </c>
      <c r="Q112" s="197"/>
      <c r="R112" s="203" t="s">
        <v>806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67">
        <v>12</v>
      </c>
      <c r="B113" s="309">
        <v>44897</v>
      </c>
      <c r="C113" s="310"/>
      <c r="D113" s="310" t="s">
        <v>927</v>
      </c>
      <c r="E113" s="311" t="s">
        <v>542</v>
      </c>
      <c r="F113" s="311">
        <v>49</v>
      </c>
      <c r="G113" s="311">
        <v>33</v>
      </c>
      <c r="H113" s="246">
        <v>57.5</v>
      </c>
      <c r="I113" s="246" t="s">
        <v>928</v>
      </c>
      <c r="J113" s="247" t="s">
        <v>936</v>
      </c>
      <c r="K113" s="246">
        <f t="shared" ref="K113:K116" si="135">H113-F113</f>
        <v>8.5</v>
      </c>
      <c r="L113" s="248">
        <v>100</v>
      </c>
      <c r="M113" s="249">
        <f t="shared" ref="M113:M116" si="136">(K113*N113)-L113</f>
        <v>2450</v>
      </c>
      <c r="N113" s="246">
        <v>300</v>
      </c>
      <c r="O113" s="247" t="s">
        <v>540</v>
      </c>
      <c r="P113" s="245">
        <v>44897</v>
      </c>
      <c r="Q113" s="197"/>
      <c r="R113" s="203" t="s">
        <v>806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67">
        <v>13</v>
      </c>
      <c r="B114" s="309">
        <v>44900</v>
      </c>
      <c r="C114" s="310"/>
      <c r="D114" s="310" t="s">
        <v>944</v>
      </c>
      <c r="E114" s="311" t="s">
        <v>542</v>
      </c>
      <c r="F114" s="311">
        <v>42</v>
      </c>
      <c r="G114" s="311">
        <v>25</v>
      </c>
      <c r="H114" s="246">
        <v>50.5</v>
      </c>
      <c r="I114" s="246" t="s">
        <v>945</v>
      </c>
      <c r="J114" s="247" t="s">
        <v>936</v>
      </c>
      <c r="K114" s="246">
        <f t="shared" si="135"/>
        <v>8.5</v>
      </c>
      <c r="L114" s="248">
        <v>100</v>
      </c>
      <c r="M114" s="249">
        <f t="shared" si="136"/>
        <v>2450</v>
      </c>
      <c r="N114" s="246">
        <v>300</v>
      </c>
      <c r="O114" s="247" t="s">
        <v>540</v>
      </c>
      <c r="P114" s="245">
        <v>44901</v>
      </c>
      <c r="Q114" s="197"/>
      <c r="R114" s="203" t="s">
        <v>806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0">
        <v>14</v>
      </c>
      <c r="B115" s="323">
        <v>44901</v>
      </c>
      <c r="C115" s="286"/>
      <c r="D115" s="286" t="s">
        <v>950</v>
      </c>
      <c r="E115" s="287" t="s">
        <v>542</v>
      </c>
      <c r="F115" s="287">
        <v>49</v>
      </c>
      <c r="G115" s="287">
        <v>32</v>
      </c>
      <c r="H115" s="282">
        <v>32</v>
      </c>
      <c r="I115" s="282" t="s">
        <v>928</v>
      </c>
      <c r="J115" s="281" t="s">
        <v>958</v>
      </c>
      <c r="K115" s="282">
        <f t="shared" si="135"/>
        <v>-17</v>
      </c>
      <c r="L115" s="283">
        <v>100</v>
      </c>
      <c r="M115" s="284">
        <f t="shared" si="136"/>
        <v>-5200</v>
      </c>
      <c r="N115" s="282">
        <v>300</v>
      </c>
      <c r="O115" s="281" t="s">
        <v>552</v>
      </c>
      <c r="P115" s="285">
        <v>44902</v>
      </c>
      <c r="Q115" s="197"/>
      <c r="R115" s="203" t="s">
        <v>806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0">
        <v>15</v>
      </c>
      <c r="B116" s="323">
        <v>44901</v>
      </c>
      <c r="C116" s="286"/>
      <c r="D116" s="286" t="s">
        <v>912</v>
      </c>
      <c r="E116" s="287" t="s">
        <v>542</v>
      </c>
      <c r="F116" s="287">
        <v>14.75</v>
      </c>
      <c r="G116" s="287">
        <v>11</v>
      </c>
      <c r="H116" s="282">
        <v>11</v>
      </c>
      <c r="I116" s="282" t="s">
        <v>913</v>
      </c>
      <c r="J116" s="281" t="s">
        <v>969</v>
      </c>
      <c r="K116" s="282">
        <f t="shared" si="135"/>
        <v>-3.75</v>
      </c>
      <c r="L116" s="283">
        <v>100</v>
      </c>
      <c r="M116" s="284">
        <f t="shared" si="136"/>
        <v>-5162.5</v>
      </c>
      <c r="N116" s="282">
        <v>1350</v>
      </c>
      <c r="O116" s="281" t="s">
        <v>552</v>
      </c>
      <c r="P116" s="285">
        <v>44903</v>
      </c>
      <c r="Q116" s="197"/>
      <c r="R116" s="203" t="s">
        <v>806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67">
        <v>16</v>
      </c>
      <c r="B117" s="309">
        <v>44902</v>
      </c>
      <c r="C117" s="310"/>
      <c r="D117" s="310" t="s">
        <v>959</v>
      </c>
      <c r="E117" s="311" t="s">
        <v>542</v>
      </c>
      <c r="F117" s="311">
        <v>59</v>
      </c>
      <c r="G117" s="311">
        <v>39</v>
      </c>
      <c r="H117" s="246">
        <v>71</v>
      </c>
      <c r="I117" s="246" t="s">
        <v>960</v>
      </c>
      <c r="J117" s="247" t="s">
        <v>963</v>
      </c>
      <c r="K117" s="246">
        <f t="shared" ref="K117" si="137">H117-F117</f>
        <v>12</v>
      </c>
      <c r="L117" s="248">
        <v>100</v>
      </c>
      <c r="M117" s="249">
        <f t="shared" ref="M117" si="138">(K117*N117)-L117</f>
        <v>2900</v>
      </c>
      <c r="N117" s="246">
        <v>250</v>
      </c>
      <c r="O117" s="247" t="s">
        <v>540</v>
      </c>
      <c r="P117" s="245">
        <v>44902</v>
      </c>
      <c r="Q117" s="197"/>
      <c r="R117" s="203" t="s">
        <v>806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67">
        <v>17</v>
      </c>
      <c r="B118" s="309">
        <v>44902</v>
      </c>
      <c r="C118" s="310"/>
      <c r="D118" s="310" t="s">
        <v>961</v>
      </c>
      <c r="E118" s="311" t="s">
        <v>542</v>
      </c>
      <c r="F118" s="311">
        <v>56</v>
      </c>
      <c r="G118" s="311">
        <v>40</v>
      </c>
      <c r="H118" s="246">
        <v>62</v>
      </c>
      <c r="I118" s="246" t="s">
        <v>928</v>
      </c>
      <c r="J118" s="247" t="s">
        <v>937</v>
      </c>
      <c r="K118" s="246">
        <f t="shared" ref="K118" si="139">H118-F118</f>
        <v>6</v>
      </c>
      <c r="L118" s="248">
        <v>100</v>
      </c>
      <c r="M118" s="249">
        <f t="shared" ref="M118" si="140">(K118*N118)-L118</f>
        <v>1700</v>
      </c>
      <c r="N118" s="246">
        <v>300</v>
      </c>
      <c r="O118" s="247" t="s">
        <v>540</v>
      </c>
      <c r="P118" s="245">
        <v>44907</v>
      </c>
      <c r="Q118" s="197"/>
      <c r="R118" s="203" t="s">
        <v>806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67">
        <v>18</v>
      </c>
      <c r="B119" s="309">
        <v>44904</v>
      </c>
      <c r="C119" s="310"/>
      <c r="D119" s="310" t="s">
        <v>977</v>
      </c>
      <c r="E119" s="311" t="s">
        <v>978</v>
      </c>
      <c r="F119" s="311">
        <v>132.5</v>
      </c>
      <c r="G119" s="311">
        <v>185</v>
      </c>
      <c r="H119" s="246">
        <v>105</v>
      </c>
      <c r="I119" s="246" t="s">
        <v>979</v>
      </c>
      <c r="J119" s="247" t="s">
        <v>980</v>
      </c>
      <c r="K119" s="246">
        <f>F119-H119</f>
        <v>27.5</v>
      </c>
      <c r="L119" s="248">
        <v>100</v>
      </c>
      <c r="M119" s="249">
        <f t="shared" ref="M119:M121" si="141">(K119*N119)-L119</f>
        <v>1275</v>
      </c>
      <c r="N119" s="246">
        <v>50</v>
      </c>
      <c r="O119" s="247" t="s">
        <v>540</v>
      </c>
      <c r="P119" s="245">
        <v>44904</v>
      </c>
      <c r="Q119" s="197"/>
      <c r="R119" s="203" t="s">
        <v>541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67">
        <v>19</v>
      </c>
      <c r="B120" s="309">
        <v>44904</v>
      </c>
      <c r="C120" s="310"/>
      <c r="D120" s="310" t="s">
        <v>983</v>
      </c>
      <c r="E120" s="311" t="s">
        <v>542</v>
      </c>
      <c r="F120" s="311">
        <v>68</v>
      </c>
      <c r="G120" s="311">
        <v>35</v>
      </c>
      <c r="H120" s="246">
        <v>104</v>
      </c>
      <c r="I120" s="246" t="s">
        <v>984</v>
      </c>
      <c r="J120" s="247" t="s">
        <v>985</v>
      </c>
      <c r="K120" s="246">
        <f t="shared" ref="K120:K121" si="142">H120-F120</f>
        <v>36</v>
      </c>
      <c r="L120" s="248">
        <v>100</v>
      </c>
      <c r="M120" s="249">
        <f t="shared" si="141"/>
        <v>1700</v>
      </c>
      <c r="N120" s="246">
        <v>50</v>
      </c>
      <c r="O120" s="247" t="s">
        <v>540</v>
      </c>
      <c r="P120" s="245">
        <v>44904</v>
      </c>
      <c r="Q120" s="197"/>
      <c r="R120" s="203" t="s">
        <v>541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80">
        <v>20</v>
      </c>
      <c r="B121" s="322">
        <v>44904</v>
      </c>
      <c r="C121" s="286"/>
      <c r="D121" s="286" t="s">
        <v>924</v>
      </c>
      <c r="E121" s="287" t="s">
        <v>542</v>
      </c>
      <c r="F121" s="287">
        <v>61</v>
      </c>
      <c r="G121" s="287">
        <v>39</v>
      </c>
      <c r="H121" s="282">
        <v>39</v>
      </c>
      <c r="I121" s="282" t="s">
        <v>991</v>
      </c>
      <c r="J121" s="281" t="s">
        <v>993</v>
      </c>
      <c r="K121" s="282">
        <f t="shared" si="142"/>
        <v>-22</v>
      </c>
      <c r="L121" s="283">
        <v>100</v>
      </c>
      <c r="M121" s="284">
        <f t="shared" si="141"/>
        <v>-5600</v>
      </c>
      <c r="N121" s="282">
        <v>250</v>
      </c>
      <c r="O121" s="281" t="s">
        <v>552</v>
      </c>
      <c r="P121" s="285">
        <v>44907</v>
      </c>
      <c r="Q121" s="197"/>
      <c r="R121" s="203" t="s">
        <v>541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80">
        <v>21</v>
      </c>
      <c r="B122" s="322">
        <v>44907</v>
      </c>
      <c r="C122" s="286"/>
      <c r="D122" s="286" t="s">
        <v>1005</v>
      </c>
      <c r="E122" s="287" t="s">
        <v>542</v>
      </c>
      <c r="F122" s="287">
        <v>40</v>
      </c>
      <c r="G122" s="287">
        <v>22</v>
      </c>
      <c r="H122" s="282">
        <v>22</v>
      </c>
      <c r="I122" s="282" t="s">
        <v>1006</v>
      </c>
      <c r="J122" s="281" t="s">
        <v>1014</v>
      </c>
      <c r="K122" s="282">
        <f t="shared" ref="K122" si="143">H122-F122</f>
        <v>-18</v>
      </c>
      <c r="L122" s="283">
        <v>100</v>
      </c>
      <c r="M122" s="284">
        <f t="shared" ref="M122" si="144">(K122*N122)-L122</f>
        <v>-5500</v>
      </c>
      <c r="N122" s="282">
        <v>300</v>
      </c>
      <c r="O122" s="281" t="s">
        <v>552</v>
      </c>
      <c r="P122" s="285">
        <v>44909</v>
      </c>
      <c r="Q122" s="197"/>
      <c r="R122" s="203" t="s">
        <v>806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80">
        <v>22</v>
      </c>
      <c r="B123" s="322">
        <v>44910</v>
      </c>
      <c r="C123" s="286"/>
      <c r="D123" s="286" t="s">
        <v>1016</v>
      </c>
      <c r="E123" s="287" t="s">
        <v>542</v>
      </c>
      <c r="F123" s="287">
        <v>24</v>
      </c>
      <c r="G123" s="287">
        <v>14</v>
      </c>
      <c r="H123" s="282">
        <v>14.5</v>
      </c>
      <c r="I123" s="282" t="s">
        <v>1017</v>
      </c>
      <c r="J123" s="281" t="s">
        <v>1036</v>
      </c>
      <c r="K123" s="282">
        <f t="shared" ref="K123:K124" si="145">H123-F123</f>
        <v>-9.5</v>
      </c>
      <c r="L123" s="283">
        <v>100</v>
      </c>
      <c r="M123" s="284">
        <f t="shared" ref="M123:M125" si="146">(K123*N123)-L123</f>
        <v>-3900</v>
      </c>
      <c r="N123" s="282">
        <v>400</v>
      </c>
      <c r="O123" s="281" t="s">
        <v>552</v>
      </c>
      <c r="P123" s="285">
        <v>44911</v>
      </c>
      <c r="Q123" s="197"/>
      <c r="R123" s="203" t="s">
        <v>541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0">
        <v>23</v>
      </c>
      <c r="B124" s="322">
        <v>44910</v>
      </c>
      <c r="C124" s="286"/>
      <c r="D124" s="286" t="s">
        <v>1019</v>
      </c>
      <c r="E124" s="287" t="s">
        <v>542</v>
      </c>
      <c r="F124" s="287">
        <v>7</v>
      </c>
      <c r="G124" s="287">
        <v>4</v>
      </c>
      <c r="H124" s="282">
        <v>4</v>
      </c>
      <c r="I124" s="350" t="s">
        <v>1018</v>
      </c>
      <c r="J124" s="281" t="s">
        <v>1030</v>
      </c>
      <c r="K124" s="282">
        <f t="shared" si="145"/>
        <v>-3</v>
      </c>
      <c r="L124" s="283">
        <v>100</v>
      </c>
      <c r="M124" s="284">
        <f t="shared" si="146"/>
        <v>-4900</v>
      </c>
      <c r="N124" s="282">
        <v>1600</v>
      </c>
      <c r="O124" s="281" t="s">
        <v>552</v>
      </c>
      <c r="P124" s="285">
        <v>44911</v>
      </c>
      <c r="Q124" s="197"/>
      <c r="R124" s="203" t="s">
        <v>541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67">
        <v>24</v>
      </c>
      <c r="B125" s="309">
        <v>44910</v>
      </c>
      <c r="C125" s="310"/>
      <c r="D125" s="310" t="s">
        <v>1022</v>
      </c>
      <c r="E125" s="311" t="s">
        <v>978</v>
      </c>
      <c r="F125" s="311">
        <v>9.75</v>
      </c>
      <c r="G125" s="311">
        <v>14.5</v>
      </c>
      <c r="H125" s="246">
        <v>7.5</v>
      </c>
      <c r="I125" s="355" t="s">
        <v>1023</v>
      </c>
      <c r="J125" s="247" t="s">
        <v>1050</v>
      </c>
      <c r="K125" s="246">
        <f>F125-H125</f>
        <v>2.25</v>
      </c>
      <c r="L125" s="248">
        <v>100</v>
      </c>
      <c r="M125" s="249">
        <f t="shared" si="146"/>
        <v>1812.5</v>
      </c>
      <c r="N125" s="246">
        <v>850</v>
      </c>
      <c r="O125" s="247" t="s">
        <v>540</v>
      </c>
      <c r="P125" s="245">
        <v>44916</v>
      </c>
      <c r="Q125" s="197"/>
      <c r="R125" s="203" t="s">
        <v>541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80">
        <v>25</v>
      </c>
      <c r="B126" s="322">
        <v>44910</v>
      </c>
      <c r="C126" s="286"/>
      <c r="D126" s="286" t="s">
        <v>1024</v>
      </c>
      <c r="E126" s="287" t="s">
        <v>542</v>
      </c>
      <c r="F126" s="287">
        <v>105</v>
      </c>
      <c r="G126" s="287">
        <v>10</v>
      </c>
      <c r="H126" s="282">
        <v>10</v>
      </c>
      <c r="I126" s="349" t="s">
        <v>1025</v>
      </c>
      <c r="J126" s="281" t="s">
        <v>666</v>
      </c>
      <c r="K126" s="282">
        <f t="shared" ref="K126" si="147">H126-F126</f>
        <v>-95</v>
      </c>
      <c r="L126" s="283">
        <v>100</v>
      </c>
      <c r="M126" s="284">
        <f t="shared" ref="M126" si="148">(K126*N126)-L126</f>
        <v>-2475</v>
      </c>
      <c r="N126" s="282">
        <v>25</v>
      </c>
      <c r="O126" s="281" t="s">
        <v>552</v>
      </c>
      <c r="P126" s="285">
        <v>44910</v>
      </c>
      <c r="Q126" s="197"/>
      <c r="R126" s="203" t="s">
        <v>541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80">
        <v>26</v>
      </c>
      <c r="B127" s="322">
        <v>44914</v>
      </c>
      <c r="C127" s="286"/>
      <c r="D127" s="286" t="s">
        <v>1037</v>
      </c>
      <c r="E127" s="287" t="s">
        <v>542</v>
      </c>
      <c r="F127" s="287">
        <v>22</v>
      </c>
      <c r="G127" s="287">
        <v>8</v>
      </c>
      <c r="H127" s="282">
        <v>8</v>
      </c>
      <c r="I127" s="349" t="s">
        <v>909</v>
      </c>
      <c r="J127" s="281" t="s">
        <v>1083</v>
      </c>
      <c r="K127" s="282">
        <f t="shared" ref="K127" si="149">H127-F127</f>
        <v>-14</v>
      </c>
      <c r="L127" s="283">
        <v>100</v>
      </c>
      <c r="M127" s="284">
        <f t="shared" ref="M127" si="150">(K127*N127)-L127</f>
        <v>-5000</v>
      </c>
      <c r="N127" s="282">
        <v>350</v>
      </c>
      <c r="O127" s="281" t="s">
        <v>552</v>
      </c>
      <c r="P127" s="285">
        <v>44918</v>
      </c>
      <c r="Q127" s="197"/>
      <c r="R127" s="203" t="s">
        <v>806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80">
        <v>27</v>
      </c>
      <c r="B128" s="322">
        <v>44914</v>
      </c>
      <c r="C128" s="286"/>
      <c r="D128" s="286" t="s">
        <v>1038</v>
      </c>
      <c r="E128" s="287" t="s">
        <v>542</v>
      </c>
      <c r="F128" s="287">
        <v>38</v>
      </c>
      <c r="G128" s="287">
        <v>18</v>
      </c>
      <c r="H128" s="282">
        <v>18</v>
      </c>
      <c r="I128" s="349" t="s">
        <v>929</v>
      </c>
      <c r="J128" s="281" t="s">
        <v>1068</v>
      </c>
      <c r="K128" s="282">
        <f t="shared" ref="K128" si="151">H128-F128</f>
        <v>-20</v>
      </c>
      <c r="L128" s="283">
        <v>100</v>
      </c>
      <c r="M128" s="284">
        <f t="shared" ref="M128" si="152">(K128*N128)-L128</f>
        <v>-5100</v>
      </c>
      <c r="N128" s="282">
        <v>250</v>
      </c>
      <c r="O128" s="281" t="s">
        <v>552</v>
      </c>
      <c r="P128" s="285">
        <v>44917</v>
      </c>
      <c r="Q128" s="197"/>
      <c r="R128" s="203" t="s">
        <v>806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280">
        <v>28</v>
      </c>
      <c r="B129" s="322">
        <v>44914</v>
      </c>
      <c r="C129" s="286"/>
      <c r="D129" s="286" t="s">
        <v>1039</v>
      </c>
      <c r="E129" s="287" t="s">
        <v>542</v>
      </c>
      <c r="F129" s="287">
        <v>7.25</v>
      </c>
      <c r="G129" s="287">
        <v>3.5</v>
      </c>
      <c r="H129" s="282">
        <v>3.5</v>
      </c>
      <c r="I129" s="349" t="s">
        <v>1040</v>
      </c>
      <c r="J129" s="281" t="s">
        <v>969</v>
      </c>
      <c r="K129" s="282">
        <f t="shared" ref="K129:K130" si="153">H129-F129</f>
        <v>-3.75</v>
      </c>
      <c r="L129" s="283">
        <v>100</v>
      </c>
      <c r="M129" s="284">
        <f t="shared" ref="M129:M130" si="154">(K129*N129)-L129</f>
        <v>-5725</v>
      </c>
      <c r="N129" s="282">
        <v>1500</v>
      </c>
      <c r="O129" s="281" t="s">
        <v>552</v>
      </c>
      <c r="P129" s="285">
        <v>44916</v>
      </c>
      <c r="Q129" s="197"/>
      <c r="R129" s="203" t="s">
        <v>806</v>
      </c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67">
        <v>29</v>
      </c>
      <c r="B130" s="309">
        <v>44915</v>
      </c>
      <c r="C130" s="310"/>
      <c r="D130" s="310" t="s">
        <v>1042</v>
      </c>
      <c r="E130" s="311" t="s">
        <v>542</v>
      </c>
      <c r="F130" s="311">
        <v>8.5</v>
      </c>
      <c r="G130" s="311">
        <v>4</v>
      </c>
      <c r="H130" s="246">
        <v>13</v>
      </c>
      <c r="I130" s="355" t="s">
        <v>1043</v>
      </c>
      <c r="J130" s="247" t="s">
        <v>1051</v>
      </c>
      <c r="K130" s="246">
        <f t="shared" si="153"/>
        <v>4.5</v>
      </c>
      <c r="L130" s="248">
        <v>100</v>
      </c>
      <c r="M130" s="249">
        <f t="shared" si="154"/>
        <v>4850</v>
      </c>
      <c r="N130" s="246">
        <v>1100</v>
      </c>
      <c r="O130" s="247" t="s">
        <v>540</v>
      </c>
      <c r="P130" s="245">
        <v>44916</v>
      </c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267">
        <v>30</v>
      </c>
      <c r="B131" s="309">
        <v>44916</v>
      </c>
      <c r="C131" s="310"/>
      <c r="D131" s="310" t="s">
        <v>1056</v>
      </c>
      <c r="E131" s="311" t="s">
        <v>542</v>
      </c>
      <c r="F131" s="311">
        <v>62.5</v>
      </c>
      <c r="G131" s="311">
        <v>19</v>
      </c>
      <c r="H131" s="246">
        <v>81</v>
      </c>
      <c r="I131" s="355" t="s">
        <v>1057</v>
      </c>
      <c r="J131" s="247" t="s">
        <v>1069</v>
      </c>
      <c r="K131" s="246">
        <f t="shared" ref="K131:K132" si="155">H131-F131</f>
        <v>18.5</v>
      </c>
      <c r="L131" s="248">
        <v>100</v>
      </c>
      <c r="M131" s="249">
        <f t="shared" ref="M131:M132" si="156">(K131*N131)-L131</f>
        <v>825</v>
      </c>
      <c r="N131" s="246">
        <v>50</v>
      </c>
      <c r="O131" s="247" t="s">
        <v>540</v>
      </c>
      <c r="P131" s="245">
        <v>44917</v>
      </c>
      <c r="Q131" s="197"/>
      <c r="R131" s="203"/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80">
        <v>31</v>
      </c>
      <c r="B132" s="322">
        <v>44917</v>
      </c>
      <c r="C132" s="286"/>
      <c r="D132" s="286" t="s">
        <v>1070</v>
      </c>
      <c r="E132" s="287" t="s">
        <v>542</v>
      </c>
      <c r="F132" s="287">
        <v>82.5</v>
      </c>
      <c r="G132" s="287">
        <v>35</v>
      </c>
      <c r="H132" s="282">
        <v>52.5</v>
      </c>
      <c r="I132" s="349" t="s">
        <v>922</v>
      </c>
      <c r="J132" s="281" t="s">
        <v>992</v>
      </c>
      <c r="K132" s="282">
        <f t="shared" si="155"/>
        <v>-30</v>
      </c>
      <c r="L132" s="283">
        <v>100</v>
      </c>
      <c r="M132" s="284">
        <f t="shared" si="156"/>
        <v>-1600</v>
      </c>
      <c r="N132" s="282">
        <v>50</v>
      </c>
      <c r="O132" s="281" t="s">
        <v>552</v>
      </c>
      <c r="P132" s="285">
        <v>44917</v>
      </c>
      <c r="Q132" s="197"/>
      <c r="R132" s="203"/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267">
        <v>32</v>
      </c>
      <c r="B133" s="309">
        <v>44917</v>
      </c>
      <c r="C133" s="310"/>
      <c r="D133" s="310" t="s">
        <v>1071</v>
      </c>
      <c r="E133" s="311" t="s">
        <v>542</v>
      </c>
      <c r="F133" s="311">
        <v>13.5</v>
      </c>
      <c r="G133" s="311">
        <v>7</v>
      </c>
      <c r="H133" s="246">
        <v>17.5</v>
      </c>
      <c r="I133" s="355" t="s">
        <v>1072</v>
      </c>
      <c r="J133" s="247" t="s">
        <v>1082</v>
      </c>
      <c r="K133" s="246">
        <f t="shared" ref="K133" si="157">H133-F133</f>
        <v>4</v>
      </c>
      <c r="L133" s="248">
        <v>100</v>
      </c>
      <c r="M133" s="249">
        <f t="shared" ref="M133" si="158">(K133*N133)-L133</f>
        <v>2500</v>
      </c>
      <c r="N133" s="246">
        <v>650</v>
      </c>
      <c r="O133" s="247" t="s">
        <v>540</v>
      </c>
      <c r="P133" s="245">
        <v>44918</v>
      </c>
      <c r="Q133" s="197"/>
      <c r="R133" s="203"/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356">
        <v>33</v>
      </c>
      <c r="B134" s="357">
        <v>44917</v>
      </c>
      <c r="C134" s="358"/>
      <c r="D134" s="358" t="s">
        <v>1073</v>
      </c>
      <c r="E134" s="326" t="s">
        <v>542</v>
      </c>
      <c r="F134" s="326">
        <v>85</v>
      </c>
      <c r="G134" s="326">
        <v>20</v>
      </c>
      <c r="H134" s="359">
        <v>95</v>
      </c>
      <c r="I134" s="360" t="s">
        <v>1074</v>
      </c>
      <c r="J134" s="332" t="s">
        <v>1067</v>
      </c>
      <c r="K134" s="359">
        <f t="shared" ref="K134:K135" si="159">H134-F134</f>
        <v>10</v>
      </c>
      <c r="L134" s="361">
        <v>100</v>
      </c>
      <c r="M134" s="362">
        <f t="shared" ref="M134:M135" si="160">(K134*N134)-L134</f>
        <v>150</v>
      </c>
      <c r="N134" s="359">
        <v>25</v>
      </c>
      <c r="O134" s="332" t="s">
        <v>661</v>
      </c>
      <c r="P134" s="327">
        <v>44917</v>
      </c>
      <c r="Q134" s="197"/>
      <c r="R134" s="203"/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280">
        <v>34</v>
      </c>
      <c r="B135" s="322">
        <v>44918</v>
      </c>
      <c r="C135" s="286"/>
      <c r="D135" s="286" t="s">
        <v>1084</v>
      </c>
      <c r="E135" s="287" t="s">
        <v>542</v>
      </c>
      <c r="F135" s="287">
        <v>230</v>
      </c>
      <c r="G135" s="287">
        <v>130</v>
      </c>
      <c r="H135" s="282">
        <v>130</v>
      </c>
      <c r="I135" s="349" t="s">
        <v>1085</v>
      </c>
      <c r="J135" s="281" t="s">
        <v>1086</v>
      </c>
      <c r="K135" s="282">
        <f t="shared" si="159"/>
        <v>-100</v>
      </c>
      <c r="L135" s="283">
        <v>100</v>
      </c>
      <c r="M135" s="284">
        <f t="shared" si="160"/>
        <v>-2600</v>
      </c>
      <c r="N135" s="282">
        <v>25</v>
      </c>
      <c r="O135" s="281" t="s">
        <v>552</v>
      </c>
      <c r="P135" s="285">
        <v>44918</v>
      </c>
      <c r="Q135" s="197"/>
      <c r="R135" s="203"/>
      <c r="S135" s="197"/>
      <c r="T135" s="197"/>
      <c r="U135" s="197"/>
      <c r="V135" s="197"/>
      <c r="W135" s="197"/>
      <c r="X135" s="203"/>
      <c r="Y135" s="197"/>
      <c r="Z135" s="197"/>
      <c r="AA135" s="197"/>
      <c r="AB135" s="197"/>
      <c r="AC135" s="197"/>
      <c r="AD135" s="203"/>
      <c r="AE135" s="197"/>
      <c r="AF135" s="197"/>
      <c r="AG135" s="197"/>
      <c r="AH135" s="197"/>
      <c r="AI135" s="197"/>
      <c r="AJ135" s="203"/>
      <c r="AK135" s="197"/>
      <c r="AL135" s="197"/>
    </row>
    <row r="136" spans="1:38" s="198" customFormat="1" ht="15.6" customHeight="1">
      <c r="A136" s="280">
        <v>35</v>
      </c>
      <c r="B136" s="322">
        <v>44918</v>
      </c>
      <c r="C136" s="286"/>
      <c r="D136" s="286" t="s">
        <v>1096</v>
      </c>
      <c r="E136" s="287" t="s">
        <v>542</v>
      </c>
      <c r="F136" s="287">
        <v>82</v>
      </c>
      <c r="G136" s="287">
        <v>40</v>
      </c>
      <c r="H136" s="282">
        <v>40</v>
      </c>
      <c r="I136" s="349" t="s">
        <v>1089</v>
      </c>
      <c r="J136" s="281" t="s">
        <v>1090</v>
      </c>
      <c r="K136" s="282">
        <f t="shared" ref="K136" si="161">H136-F136</f>
        <v>-42</v>
      </c>
      <c r="L136" s="283">
        <v>100</v>
      </c>
      <c r="M136" s="284">
        <f t="shared" ref="M136" si="162">(K136*N136)-L136</f>
        <v>-5350</v>
      </c>
      <c r="N136" s="282">
        <v>125</v>
      </c>
      <c r="O136" s="281" t="s">
        <v>552</v>
      </c>
      <c r="P136" s="285">
        <v>44921</v>
      </c>
      <c r="Q136" s="197"/>
      <c r="R136" s="203"/>
      <c r="S136" s="197"/>
      <c r="T136" s="197"/>
      <c r="U136" s="197"/>
      <c r="V136" s="197"/>
      <c r="W136" s="197"/>
      <c r="X136" s="203"/>
      <c r="Y136" s="197"/>
      <c r="Z136" s="197"/>
      <c r="AA136" s="197"/>
      <c r="AB136" s="197"/>
      <c r="AC136" s="197"/>
      <c r="AD136" s="203"/>
      <c r="AE136" s="197"/>
      <c r="AF136" s="197"/>
      <c r="AG136" s="197"/>
      <c r="AH136" s="197"/>
      <c r="AI136" s="197"/>
      <c r="AJ136" s="203"/>
      <c r="AK136" s="197"/>
      <c r="AL136" s="197"/>
    </row>
    <row r="137" spans="1:38" s="198" customFormat="1" ht="15.6" customHeight="1">
      <c r="A137" s="280">
        <v>36</v>
      </c>
      <c r="B137" s="322">
        <v>44923</v>
      </c>
      <c r="C137" s="286"/>
      <c r="D137" s="286" t="s">
        <v>1114</v>
      </c>
      <c r="E137" s="287" t="s">
        <v>542</v>
      </c>
      <c r="F137" s="287">
        <v>185</v>
      </c>
      <c r="G137" s="287">
        <v>85</v>
      </c>
      <c r="H137" s="282">
        <v>85</v>
      </c>
      <c r="I137" s="349" t="s">
        <v>1115</v>
      </c>
      <c r="J137" s="281" t="s">
        <v>1086</v>
      </c>
      <c r="K137" s="282">
        <f t="shared" ref="K137:K139" si="163">H137-F137</f>
        <v>-100</v>
      </c>
      <c r="L137" s="283">
        <v>100</v>
      </c>
      <c r="M137" s="284">
        <f t="shared" ref="M137:M139" si="164">(K137*N137)-L137</f>
        <v>-2600</v>
      </c>
      <c r="N137" s="282">
        <v>25</v>
      </c>
      <c r="O137" s="281" t="s">
        <v>552</v>
      </c>
      <c r="P137" s="285">
        <v>44924</v>
      </c>
      <c r="Q137" s="197"/>
      <c r="R137" s="203"/>
      <c r="S137" s="197"/>
      <c r="T137" s="197"/>
      <c r="U137" s="197"/>
      <c r="V137" s="197"/>
      <c r="W137" s="197"/>
      <c r="X137" s="203"/>
      <c r="Y137" s="197"/>
      <c r="Z137" s="197"/>
      <c r="AA137" s="197"/>
      <c r="AB137" s="197"/>
      <c r="AC137" s="197"/>
      <c r="AD137" s="203"/>
      <c r="AE137" s="197"/>
      <c r="AF137" s="197"/>
      <c r="AG137" s="197"/>
      <c r="AH137" s="197"/>
      <c r="AI137" s="197"/>
      <c r="AJ137" s="203"/>
      <c r="AK137" s="197"/>
      <c r="AL137" s="197"/>
    </row>
    <row r="138" spans="1:38" s="198" customFormat="1" ht="15.6" customHeight="1">
      <c r="A138" s="267">
        <v>37</v>
      </c>
      <c r="B138" s="309">
        <v>44924</v>
      </c>
      <c r="C138" s="310"/>
      <c r="D138" s="310" t="s">
        <v>1128</v>
      </c>
      <c r="E138" s="311" t="s">
        <v>542</v>
      </c>
      <c r="F138" s="311">
        <v>44</v>
      </c>
      <c r="G138" s="311">
        <v>26</v>
      </c>
      <c r="H138" s="246">
        <v>53</v>
      </c>
      <c r="I138" s="355" t="s">
        <v>1129</v>
      </c>
      <c r="J138" s="247" t="s">
        <v>747</v>
      </c>
      <c r="K138" s="246">
        <f t="shared" si="163"/>
        <v>9</v>
      </c>
      <c r="L138" s="248">
        <v>100</v>
      </c>
      <c r="M138" s="249">
        <f t="shared" si="164"/>
        <v>2600</v>
      </c>
      <c r="N138" s="246">
        <v>300</v>
      </c>
      <c r="O138" s="247" t="s">
        <v>540</v>
      </c>
      <c r="P138" s="245">
        <v>44924</v>
      </c>
      <c r="Q138" s="197"/>
      <c r="R138" s="203"/>
      <c r="S138" s="197"/>
      <c r="T138" s="197"/>
      <c r="U138" s="197"/>
      <c r="V138" s="197"/>
      <c r="W138" s="197"/>
      <c r="X138" s="203"/>
      <c r="Y138" s="197"/>
      <c r="Z138" s="197"/>
      <c r="AA138" s="197"/>
      <c r="AB138" s="197"/>
      <c r="AC138" s="197"/>
      <c r="AD138" s="203"/>
      <c r="AE138" s="197"/>
      <c r="AF138" s="197"/>
      <c r="AG138" s="197"/>
      <c r="AH138" s="197"/>
      <c r="AI138" s="197"/>
      <c r="AJ138" s="203"/>
      <c r="AK138" s="197"/>
      <c r="AL138" s="197"/>
    </row>
    <row r="139" spans="1:38" s="198" customFormat="1" ht="15.6" customHeight="1">
      <c r="A139" s="267">
        <v>38</v>
      </c>
      <c r="B139" s="309">
        <v>44924</v>
      </c>
      <c r="C139" s="310"/>
      <c r="D139" s="310" t="s">
        <v>1133</v>
      </c>
      <c r="E139" s="311" t="s">
        <v>542</v>
      </c>
      <c r="F139" s="311">
        <v>46</v>
      </c>
      <c r="G139" s="311">
        <v>27</v>
      </c>
      <c r="H139" s="246">
        <v>56.5</v>
      </c>
      <c r="I139" s="355" t="s">
        <v>929</v>
      </c>
      <c r="J139" s="247" t="s">
        <v>660</v>
      </c>
      <c r="K139" s="246">
        <f t="shared" si="163"/>
        <v>10.5</v>
      </c>
      <c r="L139" s="248">
        <v>100</v>
      </c>
      <c r="M139" s="249">
        <f t="shared" si="164"/>
        <v>3050</v>
      </c>
      <c r="N139" s="246">
        <v>300</v>
      </c>
      <c r="O139" s="247" t="s">
        <v>540</v>
      </c>
      <c r="P139" s="245">
        <v>44924</v>
      </c>
      <c r="Q139" s="197"/>
      <c r="R139" s="203"/>
      <c r="S139" s="197"/>
      <c r="T139" s="197"/>
      <c r="U139" s="197"/>
      <c r="V139" s="197"/>
      <c r="W139" s="197"/>
      <c r="X139" s="203"/>
      <c r="Y139" s="197"/>
      <c r="Z139" s="197"/>
      <c r="AA139" s="197"/>
      <c r="AB139" s="197"/>
      <c r="AC139" s="197"/>
      <c r="AD139" s="203"/>
      <c r="AE139" s="197"/>
      <c r="AF139" s="197"/>
      <c r="AG139" s="197"/>
      <c r="AH139" s="197"/>
      <c r="AI139" s="197"/>
      <c r="AJ139" s="203"/>
      <c r="AK139" s="197"/>
      <c r="AL139" s="197"/>
    </row>
    <row r="140" spans="1:38" s="198" customFormat="1" ht="15.6" customHeight="1">
      <c r="A140" s="267">
        <v>39</v>
      </c>
      <c r="B140" s="309">
        <v>44924</v>
      </c>
      <c r="C140" s="310"/>
      <c r="D140" s="310" t="s">
        <v>1134</v>
      </c>
      <c r="E140" s="311" t="s">
        <v>542</v>
      </c>
      <c r="F140" s="311">
        <v>13.5</v>
      </c>
      <c r="G140" s="311">
        <v>0</v>
      </c>
      <c r="H140" s="246">
        <v>33.5</v>
      </c>
      <c r="I140" s="355" t="s">
        <v>1135</v>
      </c>
      <c r="J140" s="247" t="s">
        <v>1136</v>
      </c>
      <c r="K140" s="246">
        <f t="shared" ref="K140" si="165">H140-F140</f>
        <v>20</v>
      </c>
      <c r="L140" s="248">
        <v>100</v>
      </c>
      <c r="M140" s="249">
        <f t="shared" ref="M140" si="166">(K140*N140)-L140</f>
        <v>900</v>
      </c>
      <c r="N140" s="246">
        <v>50</v>
      </c>
      <c r="O140" s="247" t="s">
        <v>540</v>
      </c>
      <c r="P140" s="245">
        <v>44924</v>
      </c>
      <c r="Q140" s="197"/>
      <c r="R140" s="203"/>
      <c r="S140" s="197"/>
      <c r="T140" s="197"/>
      <c r="U140" s="197"/>
      <c r="V140" s="197"/>
      <c r="W140" s="197"/>
      <c r="X140" s="203"/>
      <c r="Y140" s="197"/>
      <c r="Z140" s="197"/>
      <c r="AA140" s="197"/>
      <c r="AB140" s="197"/>
      <c r="AC140" s="197"/>
      <c r="AD140" s="203"/>
      <c r="AE140" s="197"/>
      <c r="AF140" s="197"/>
      <c r="AG140" s="197"/>
      <c r="AH140" s="197"/>
      <c r="AI140" s="197"/>
      <c r="AJ140" s="203"/>
      <c r="AK140" s="197"/>
      <c r="AL140" s="197"/>
    </row>
    <row r="141" spans="1:38" s="198" customFormat="1" ht="15.6" customHeight="1">
      <c r="A141" s="371">
        <v>40</v>
      </c>
      <c r="B141" s="251">
        <v>44924</v>
      </c>
      <c r="C141" s="236"/>
      <c r="D141" s="236" t="s">
        <v>1137</v>
      </c>
      <c r="E141" s="201" t="s">
        <v>542</v>
      </c>
      <c r="F141" s="201" t="s">
        <v>1138</v>
      </c>
      <c r="G141" s="201">
        <v>36</v>
      </c>
      <c r="H141" s="202"/>
      <c r="I141" s="372" t="s">
        <v>1139</v>
      </c>
      <c r="J141" s="227" t="s">
        <v>543</v>
      </c>
      <c r="K141" s="202"/>
      <c r="L141" s="219"/>
      <c r="M141" s="220"/>
      <c r="N141" s="202"/>
      <c r="O141" s="227"/>
      <c r="P141" s="199"/>
      <c r="Q141" s="197"/>
      <c r="R141" s="203"/>
      <c r="S141" s="197"/>
      <c r="T141" s="197"/>
      <c r="U141" s="197"/>
      <c r="V141" s="197"/>
      <c r="W141" s="197"/>
      <c r="X141" s="203"/>
      <c r="Y141" s="197"/>
      <c r="Z141" s="197"/>
      <c r="AA141" s="197"/>
      <c r="AB141" s="197"/>
      <c r="AC141" s="197"/>
      <c r="AD141" s="203"/>
      <c r="AE141" s="197"/>
      <c r="AF141" s="197"/>
      <c r="AG141" s="197"/>
      <c r="AH141" s="197"/>
      <c r="AI141" s="197"/>
      <c r="AJ141" s="203"/>
      <c r="AK141" s="197"/>
      <c r="AL141" s="197"/>
    </row>
    <row r="142" spans="1:38" s="198" customFormat="1" ht="15.6" customHeight="1">
      <c r="A142" s="267">
        <v>41</v>
      </c>
      <c r="B142" s="309">
        <v>45290</v>
      </c>
      <c r="C142" s="310"/>
      <c r="D142" s="310" t="s">
        <v>1288</v>
      </c>
      <c r="E142" s="311" t="s">
        <v>542</v>
      </c>
      <c r="F142" s="311">
        <v>46</v>
      </c>
      <c r="G142" s="311">
        <v>27</v>
      </c>
      <c r="H142" s="246">
        <v>55</v>
      </c>
      <c r="I142" s="355" t="s">
        <v>929</v>
      </c>
      <c r="J142" s="247" t="s">
        <v>747</v>
      </c>
      <c r="K142" s="246">
        <f t="shared" ref="K142" si="167">H142-F142</f>
        <v>9</v>
      </c>
      <c r="L142" s="248">
        <v>100</v>
      </c>
      <c r="M142" s="249">
        <f t="shared" ref="M142" si="168">(K142*N142)-L142</f>
        <v>2375</v>
      </c>
      <c r="N142" s="246">
        <v>275</v>
      </c>
      <c r="O142" s="247" t="s">
        <v>540</v>
      </c>
      <c r="P142" s="245">
        <v>45290</v>
      </c>
      <c r="Q142" s="197"/>
      <c r="R142" s="203"/>
      <c r="S142" s="197"/>
      <c r="T142" s="197"/>
      <c r="U142" s="197"/>
      <c r="V142" s="197"/>
      <c r="W142" s="197"/>
      <c r="X142" s="203"/>
      <c r="Y142" s="197"/>
      <c r="Z142" s="197"/>
      <c r="AA142" s="197"/>
      <c r="AB142" s="197"/>
      <c r="AC142" s="197"/>
      <c r="AD142" s="203"/>
      <c r="AE142" s="197"/>
      <c r="AF142" s="197"/>
      <c r="AG142" s="197"/>
      <c r="AH142" s="197"/>
      <c r="AI142" s="197"/>
      <c r="AJ142" s="203"/>
      <c r="AK142" s="197"/>
      <c r="AL142" s="197"/>
    </row>
    <row r="143" spans="1:38" s="198" customFormat="1" ht="15.6" customHeight="1">
      <c r="A143" s="371">
        <v>42</v>
      </c>
      <c r="B143" s="251">
        <v>45290</v>
      </c>
      <c r="C143" s="236"/>
      <c r="D143" s="236" t="s">
        <v>1292</v>
      </c>
      <c r="E143" s="201" t="s">
        <v>542</v>
      </c>
      <c r="F143" s="201" t="s">
        <v>1293</v>
      </c>
      <c r="G143" s="201">
        <v>25</v>
      </c>
      <c r="H143" s="202"/>
      <c r="I143" s="372" t="s">
        <v>1129</v>
      </c>
      <c r="J143" s="227" t="s">
        <v>543</v>
      </c>
      <c r="K143" s="202"/>
      <c r="L143" s="219"/>
      <c r="M143" s="220"/>
      <c r="N143" s="202"/>
      <c r="O143" s="227"/>
      <c r="P143" s="199"/>
      <c r="Q143" s="197"/>
      <c r="R143" s="203"/>
      <c r="S143" s="197"/>
      <c r="T143" s="197"/>
      <c r="U143" s="197"/>
      <c r="V143" s="197"/>
      <c r="W143" s="197"/>
      <c r="X143" s="203"/>
      <c r="Y143" s="197"/>
      <c r="Z143" s="197"/>
      <c r="AA143" s="197"/>
      <c r="AB143" s="197"/>
      <c r="AC143" s="197"/>
      <c r="AD143" s="203"/>
      <c r="AE143" s="197"/>
      <c r="AF143" s="197"/>
      <c r="AG143" s="197"/>
      <c r="AH143" s="197"/>
      <c r="AI143" s="197"/>
      <c r="AJ143" s="203"/>
      <c r="AK143" s="197"/>
      <c r="AL143" s="197"/>
    </row>
    <row r="144" spans="1:38" s="198" customFormat="1" ht="15.6" customHeight="1">
      <c r="A144" s="371"/>
      <c r="B144" s="251"/>
      <c r="C144" s="236"/>
      <c r="D144" s="236"/>
      <c r="E144" s="201"/>
      <c r="F144" s="201"/>
      <c r="G144" s="201"/>
      <c r="H144" s="202"/>
      <c r="I144" s="372"/>
      <c r="J144" s="227"/>
      <c r="K144" s="202"/>
      <c r="L144" s="219"/>
      <c r="M144" s="220"/>
      <c r="N144" s="202"/>
      <c r="O144" s="227"/>
      <c r="P144" s="199"/>
      <c r="Q144" s="197"/>
      <c r="R144" s="203"/>
      <c r="S144" s="197"/>
      <c r="T144" s="197"/>
      <c r="U144" s="197"/>
      <c r="V144" s="197"/>
      <c r="W144" s="197"/>
      <c r="X144" s="203"/>
      <c r="Y144" s="197"/>
      <c r="Z144" s="197"/>
      <c r="AA144" s="197"/>
      <c r="AB144" s="197"/>
      <c r="AC144" s="197"/>
      <c r="AD144" s="203"/>
      <c r="AE144" s="197"/>
      <c r="AF144" s="197"/>
      <c r="AG144" s="197"/>
      <c r="AH144" s="197"/>
      <c r="AI144" s="197"/>
      <c r="AJ144" s="203"/>
      <c r="AK144" s="197"/>
      <c r="AL144" s="197"/>
    </row>
    <row r="145" spans="1:38" s="198" customFormat="1" ht="15.6" customHeight="1">
      <c r="A145" s="371"/>
      <c r="B145" s="251"/>
      <c r="C145" s="236"/>
      <c r="D145" s="236"/>
      <c r="E145" s="201"/>
      <c r="F145" s="201"/>
      <c r="G145" s="201"/>
      <c r="H145" s="202"/>
      <c r="I145" s="372"/>
      <c r="J145" s="227"/>
      <c r="K145" s="202"/>
      <c r="L145" s="219"/>
      <c r="M145" s="220"/>
      <c r="N145" s="202"/>
      <c r="O145" s="227"/>
      <c r="P145" s="199"/>
      <c r="Q145" s="197"/>
      <c r="R145" s="203"/>
      <c r="S145" s="197"/>
      <c r="T145" s="197"/>
      <c r="U145" s="197"/>
      <c r="V145" s="197"/>
      <c r="W145" s="197"/>
      <c r="X145" s="203"/>
      <c r="Y145" s="197"/>
      <c r="Z145" s="197"/>
      <c r="AA145" s="197"/>
      <c r="AB145" s="197"/>
      <c r="AC145" s="197"/>
      <c r="AD145" s="203"/>
      <c r="AE145" s="197"/>
      <c r="AF145" s="197"/>
      <c r="AG145" s="197"/>
      <c r="AH145" s="197"/>
      <c r="AI145" s="197"/>
      <c r="AJ145" s="203"/>
      <c r="AK145" s="197"/>
      <c r="AL145" s="197"/>
    </row>
    <row r="146" spans="1:38" s="198" customFormat="1" ht="15.6" customHeight="1">
      <c r="A146" s="371"/>
      <c r="B146" s="251"/>
      <c r="C146" s="236"/>
      <c r="D146" s="236"/>
      <c r="E146" s="201"/>
      <c r="F146" s="201"/>
      <c r="G146" s="201"/>
      <c r="H146" s="202"/>
      <c r="I146" s="372"/>
      <c r="J146" s="227"/>
      <c r="K146" s="202"/>
      <c r="L146" s="219"/>
      <c r="M146" s="220"/>
      <c r="N146" s="202"/>
      <c r="O146" s="227"/>
      <c r="P146" s="199"/>
      <c r="Q146" s="197"/>
      <c r="R146" s="203"/>
      <c r="S146" s="197"/>
      <c r="T146" s="197"/>
      <c r="U146" s="197"/>
      <c r="V146" s="197"/>
      <c r="W146" s="197"/>
      <c r="X146" s="203"/>
      <c r="Y146" s="197"/>
      <c r="Z146" s="197"/>
      <c r="AA146" s="197"/>
      <c r="AB146" s="197"/>
      <c r="AC146" s="197"/>
      <c r="AD146" s="203"/>
      <c r="AE146" s="197"/>
      <c r="AF146" s="197"/>
      <c r="AG146" s="197"/>
      <c r="AH146" s="197"/>
      <c r="AI146" s="197"/>
      <c r="AJ146" s="203"/>
      <c r="AK146" s="197"/>
      <c r="AL146" s="197"/>
    </row>
    <row r="147" spans="1:38" ht="38.25" customHeight="1">
      <c r="A147" s="92" t="s">
        <v>564</v>
      </c>
      <c r="B147" s="139"/>
      <c r="C147" s="139"/>
      <c r="D147" s="140"/>
      <c r="E147" s="124"/>
      <c r="F147" s="6"/>
      <c r="G147" s="6"/>
      <c r="H147" s="125"/>
      <c r="I147" s="141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</row>
    <row r="148" spans="1:38" s="198" customFormat="1" ht="38.25">
      <c r="A148" s="93" t="s">
        <v>16</v>
      </c>
      <c r="B148" s="94" t="s">
        <v>517</v>
      </c>
      <c r="C148" s="94"/>
      <c r="D148" s="95" t="s">
        <v>528</v>
      </c>
      <c r="E148" s="94" t="s">
        <v>529</v>
      </c>
      <c r="F148" s="94" t="s">
        <v>530</v>
      </c>
      <c r="G148" s="94" t="s">
        <v>531</v>
      </c>
      <c r="H148" s="94" t="s">
        <v>532</v>
      </c>
      <c r="I148" s="94" t="s">
        <v>533</v>
      </c>
      <c r="J148" s="93" t="s">
        <v>534</v>
      </c>
      <c r="K148" s="128" t="s">
        <v>551</v>
      </c>
      <c r="L148" s="129" t="s">
        <v>536</v>
      </c>
      <c r="M148" s="96" t="s">
        <v>537</v>
      </c>
      <c r="N148" s="94" t="s">
        <v>538</v>
      </c>
      <c r="O148" s="95" t="s">
        <v>539</v>
      </c>
      <c r="P148" s="94" t="s">
        <v>768</v>
      </c>
      <c r="Q148" s="197"/>
      <c r="R148" s="6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</row>
    <row r="149" spans="1:38" s="198" customFormat="1" ht="12.75" customHeight="1">
      <c r="A149" s="314">
        <v>1</v>
      </c>
      <c r="B149" s="315">
        <v>44840</v>
      </c>
      <c r="C149" s="316"/>
      <c r="D149" s="317" t="s">
        <v>116</v>
      </c>
      <c r="E149" s="318" t="s">
        <v>542</v>
      </c>
      <c r="F149" s="318">
        <v>1405</v>
      </c>
      <c r="G149" s="318">
        <v>1240</v>
      </c>
      <c r="H149" s="318">
        <v>1625</v>
      </c>
      <c r="I149" s="318" t="s">
        <v>846</v>
      </c>
      <c r="J149" s="295" t="s">
        <v>882</v>
      </c>
      <c r="K149" s="295">
        <f t="shared" ref="K149" si="169">H149-F149</f>
        <v>220</v>
      </c>
      <c r="L149" s="296">
        <f t="shared" ref="L149" si="170">(F149*-0.7)/100</f>
        <v>-9.8349999999999991</v>
      </c>
      <c r="M149" s="297">
        <f t="shared" ref="M149" si="171">(K149+L149)/F149</f>
        <v>0.14958362989323842</v>
      </c>
      <c r="N149" s="295" t="s">
        <v>540</v>
      </c>
      <c r="O149" s="298">
        <v>44879</v>
      </c>
      <c r="P149" s="295"/>
      <c r="Q149" s="197"/>
      <c r="R149" s="1" t="s">
        <v>541</v>
      </c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</row>
    <row r="150" spans="1:38" ht="14.25" customHeight="1">
      <c r="A150" s="269">
        <v>2</v>
      </c>
      <c r="B150" s="270">
        <v>44840</v>
      </c>
      <c r="C150" s="265"/>
      <c r="D150" s="265" t="s">
        <v>845</v>
      </c>
      <c r="E150" s="266" t="s">
        <v>542</v>
      </c>
      <c r="F150" s="266" t="s">
        <v>847</v>
      </c>
      <c r="G150" s="266">
        <v>1220</v>
      </c>
      <c r="H150" s="266"/>
      <c r="I150" s="266" t="s">
        <v>848</v>
      </c>
      <c r="J150" s="227" t="s">
        <v>543</v>
      </c>
      <c r="K150" s="202"/>
      <c r="L150" s="219"/>
      <c r="M150" s="220"/>
      <c r="N150" s="202"/>
      <c r="O150" s="227"/>
      <c r="P150" s="199"/>
      <c r="Q150" s="197"/>
      <c r="R150" s="197" t="s">
        <v>541</v>
      </c>
      <c r="S150" s="41"/>
      <c r="T150" s="1"/>
      <c r="U150" s="1"/>
      <c r="V150" s="1"/>
      <c r="W150" s="1"/>
      <c r="X150" s="1"/>
      <c r="Y150" s="1"/>
      <c r="Z150" s="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</row>
    <row r="151" spans="1:38" ht="12.75" customHeight="1">
      <c r="A151" s="266"/>
      <c r="B151" s="264"/>
      <c r="C151" s="265"/>
      <c r="D151" s="265"/>
      <c r="E151" s="266"/>
      <c r="F151" s="266"/>
      <c r="G151" s="266"/>
      <c r="H151" s="266"/>
      <c r="I151" s="266"/>
      <c r="J151" s="227"/>
      <c r="K151" s="202"/>
      <c r="L151" s="219"/>
      <c r="M151" s="220"/>
      <c r="N151" s="202"/>
      <c r="O151" s="227"/>
      <c r="P151" s="199"/>
      <c r="R151" s="6"/>
      <c r="S151" s="1"/>
      <c r="T151" s="1"/>
      <c r="U151" s="1"/>
      <c r="V151" s="1"/>
      <c r="W151" s="1"/>
      <c r="X151" s="1"/>
      <c r="Y151" s="1"/>
    </row>
    <row r="152" spans="1:38" ht="12.75" customHeight="1">
      <c r="A152" s="109" t="s">
        <v>544</v>
      </c>
      <c r="B152" s="109"/>
      <c r="C152" s="109"/>
      <c r="D152" s="109"/>
      <c r="E152" s="41"/>
      <c r="F152" s="116" t="s">
        <v>546</v>
      </c>
      <c r="G152" s="54"/>
      <c r="H152" s="54"/>
      <c r="I152" s="54"/>
      <c r="J152" s="6"/>
      <c r="K152" s="132"/>
      <c r="L152" s="133"/>
      <c r="M152" s="6"/>
      <c r="N152" s="99"/>
      <c r="O152" s="142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15" t="s">
        <v>545</v>
      </c>
      <c r="B153" s="109"/>
      <c r="C153" s="109"/>
      <c r="D153" s="109"/>
      <c r="E153" s="6"/>
      <c r="F153" s="116" t="s">
        <v>548</v>
      </c>
      <c r="G153" s="6"/>
      <c r="H153" s="6" t="s">
        <v>764</v>
      </c>
      <c r="I153" s="6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15"/>
      <c r="B154" s="109"/>
      <c r="C154" s="109"/>
      <c r="D154" s="109"/>
      <c r="E154" s="6"/>
      <c r="F154" s="116"/>
      <c r="G154" s="6"/>
      <c r="H154" s="6"/>
      <c r="I154" s="6"/>
      <c r="J154" s="1"/>
      <c r="K154" s="6"/>
      <c r="L154" s="6"/>
      <c r="M154" s="6"/>
      <c r="N154" s="1"/>
      <c r="O154" s="1"/>
      <c r="Q154" s="1"/>
      <c r="R154" s="54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15"/>
      <c r="B155" s="109"/>
      <c r="C155" s="109"/>
      <c r="D155" s="109"/>
      <c r="E155" s="6"/>
      <c r="F155" s="116"/>
      <c r="G155" s="54"/>
      <c r="H155" s="41"/>
      <c r="I155" s="54"/>
      <c r="J155" s="6"/>
      <c r="K155" s="132"/>
      <c r="L155" s="133"/>
      <c r="M155" s="6"/>
      <c r="N155" s="99"/>
      <c r="O155" s="134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54"/>
      <c r="B156" s="98"/>
      <c r="C156" s="98"/>
      <c r="D156" s="41"/>
      <c r="E156" s="54"/>
      <c r="F156" s="54"/>
      <c r="G156" s="54"/>
      <c r="H156" s="41"/>
      <c r="I156" s="54"/>
      <c r="J156" s="6"/>
      <c r="K156" s="132"/>
      <c r="L156" s="133"/>
      <c r="M156" s="6"/>
      <c r="N156" s="99"/>
      <c r="O156" s="134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41"/>
      <c r="B157" s="143" t="s">
        <v>565</v>
      </c>
      <c r="C157" s="143"/>
      <c r="D157" s="143"/>
      <c r="E157" s="143"/>
      <c r="F157" s="6"/>
      <c r="G157" s="6"/>
      <c r="H157" s="126"/>
      <c r="I157" s="6"/>
      <c r="J157" s="126"/>
      <c r="K157" s="127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93" t="s">
        <v>16</v>
      </c>
      <c r="B158" s="94" t="s">
        <v>517</v>
      </c>
      <c r="C158" s="94"/>
      <c r="D158" s="95" t="s">
        <v>528</v>
      </c>
      <c r="E158" s="94" t="s">
        <v>529</v>
      </c>
      <c r="F158" s="94" t="s">
        <v>530</v>
      </c>
      <c r="G158" s="94" t="s">
        <v>566</v>
      </c>
      <c r="H158" s="94" t="s">
        <v>567</v>
      </c>
      <c r="I158" s="94" t="s">
        <v>533</v>
      </c>
      <c r="J158" s="144" t="s">
        <v>534</v>
      </c>
      <c r="K158" s="94" t="s">
        <v>535</v>
      </c>
      <c r="L158" s="94" t="s">
        <v>568</v>
      </c>
      <c r="M158" s="94" t="s">
        <v>538</v>
      </c>
      <c r="N158" s="95" t="s">
        <v>539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45">
        <v>1</v>
      </c>
      <c r="B159" s="146">
        <v>41579</v>
      </c>
      <c r="C159" s="146"/>
      <c r="D159" s="147" t="s">
        <v>569</v>
      </c>
      <c r="E159" s="148" t="s">
        <v>570</v>
      </c>
      <c r="F159" s="149">
        <v>82</v>
      </c>
      <c r="G159" s="148" t="s">
        <v>571</v>
      </c>
      <c r="H159" s="148">
        <v>100</v>
      </c>
      <c r="I159" s="150">
        <v>100</v>
      </c>
      <c r="J159" s="151" t="s">
        <v>572</v>
      </c>
      <c r="K159" s="152">
        <f t="shared" ref="K159:K211" si="172">H159-F159</f>
        <v>18</v>
      </c>
      <c r="L159" s="153">
        <f t="shared" ref="L159:L211" si="173">K159/F159</f>
        <v>0.21951219512195122</v>
      </c>
      <c r="M159" s="148" t="s">
        <v>540</v>
      </c>
      <c r="N159" s="154">
        <v>42657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45">
        <v>2</v>
      </c>
      <c r="B160" s="146">
        <v>41794</v>
      </c>
      <c r="C160" s="146"/>
      <c r="D160" s="147" t="s">
        <v>573</v>
      </c>
      <c r="E160" s="148" t="s">
        <v>542</v>
      </c>
      <c r="F160" s="149">
        <v>257</v>
      </c>
      <c r="G160" s="148" t="s">
        <v>571</v>
      </c>
      <c r="H160" s="148">
        <v>300</v>
      </c>
      <c r="I160" s="150">
        <v>300</v>
      </c>
      <c r="J160" s="151" t="s">
        <v>572</v>
      </c>
      <c r="K160" s="152">
        <f t="shared" si="172"/>
        <v>43</v>
      </c>
      <c r="L160" s="153">
        <f t="shared" si="173"/>
        <v>0.16731517509727625</v>
      </c>
      <c r="M160" s="148" t="s">
        <v>540</v>
      </c>
      <c r="N160" s="154">
        <v>41822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3</v>
      </c>
      <c r="B161" s="146">
        <v>41828</v>
      </c>
      <c r="C161" s="146"/>
      <c r="D161" s="147" t="s">
        <v>574</v>
      </c>
      <c r="E161" s="148" t="s">
        <v>542</v>
      </c>
      <c r="F161" s="149">
        <v>393</v>
      </c>
      <c r="G161" s="148" t="s">
        <v>571</v>
      </c>
      <c r="H161" s="148">
        <v>468</v>
      </c>
      <c r="I161" s="150">
        <v>468</v>
      </c>
      <c r="J161" s="151" t="s">
        <v>572</v>
      </c>
      <c r="K161" s="152">
        <f t="shared" si="172"/>
        <v>75</v>
      </c>
      <c r="L161" s="153">
        <f t="shared" si="173"/>
        <v>0.19083969465648856</v>
      </c>
      <c r="M161" s="148" t="s">
        <v>540</v>
      </c>
      <c r="N161" s="154">
        <v>41863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</v>
      </c>
      <c r="B162" s="146">
        <v>41857</v>
      </c>
      <c r="C162" s="146"/>
      <c r="D162" s="147" t="s">
        <v>575</v>
      </c>
      <c r="E162" s="148" t="s">
        <v>542</v>
      </c>
      <c r="F162" s="149">
        <v>205</v>
      </c>
      <c r="G162" s="148" t="s">
        <v>571</v>
      </c>
      <c r="H162" s="148">
        <v>275</v>
      </c>
      <c r="I162" s="150">
        <v>250</v>
      </c>
      <c r="J162" s="151" t="s">
        <v>572</v>
      </c>
      <c r="K162" s="152">
        <f t="shared" si="172"/>
        <v>70</v>
      </c>
      <c r="L162" s="153">
        <f t="shared" si="173"/>
        <v>0.34146341463414637</v>
      </c>
      <c r="M162" s="148" t="s">
        <v>540</v>
      </c>
      <c r="N162" s="154">
        <v>41962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</v>
      </c>
      <c r="B163" s="146">
        <v>41886</v>
      </c>
      <c r="C163" s="146"/>
      <c r="D163" s="147" t="s">
        <v>576</v>
      </c>
      <c r="E163" s="148" t="s">
        <v>542</v>
      </c>
      <c r="F163" s="149">
        <v>162</v>
      </c>
      <c r="G163" s="148" t="s">
        <v>571</v>
      </c>
      <c r="H163" s="148">
        <v>190</v>
      </c>
      <c r="I163" s="150">
        <v>190</v>
      </c>
      <c r="J163" s="151" t="s">
        <v>572</v>
      </c>
      <c r="K163" s="152">
        <f t="shared" si="172"/>
        <v>28</v>
      </c>
      <c r="L163" s="153">
        <f t="shared" si="173"/>
        <v>0.1728395061728395</v>
      </c>
      <c r="M163" s="148" t="s">
        <v>540</v>
      </c>
      <c r="N163" s="154">
        <v>42006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</v>
      </c>
      <c r="B164" s="146">
        <v>41886</v>
      </c>
      <c r="C164" s="146"/>
      <c r="D164" s="147" t="s">
        <v>577</v>
      </c>
      <c r="E164" s="148" t="s">
        <v>542</v>
      </c>
      <c r="F164" s="149">
        <v>75</v>
      </c>
      <c r="G164" s="148" t="s">
        <v>571</v>
      </c>
      <c r="H164" s="148">
        <v>91.5</v>
      </c>
      <c r="I164" s="150" t="s">
        <v>578</v>
      </c>
      <c r="J164" s="151" t="s">
        <v>579</v>
      </c>
      <c r="K164" s="152">
        <f t="shared" si="172"/>
        <v>16.5</v>
      </c>
      <c r="L164" s="153">
        <f t="shared" si="173"/>
        <v>0.22</v>
      </c>
      <c r="M164" s="148" t="s">
        <v>540</v>
      </c>
      <c r="N164" s="154">
        <v>41954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</v>
      </c>
      <c r="B165" s="146">
        <v>41913</v>
      </c>
      <c r="C165" s="146"/>
      <c r="D165" s="147" t="s">
        <v>580</v>
      </c>
      <c r="E165" s="148" t="s">
        <v>542</v>
      </c>
      <c r="F165" s="149">
        <v>850</v>
      </c>
      <c r="G165" s="148" t="s">
        <v>571</v>
      </c>
      <c r="H165" s="148">
        <v>982.5</v>
      </c>
      <c r="I165" s="150">
        <v>1050</v>
      </c>
      <c r="J165" s="151" t="s">
        <v>581</v>
      </c>
      <c r="K165" s="152">
        <f t="shared" si="172"/>
        <v>132.5</v>
      </c>
      <c r="L165" s="153">
        <f t="shared" si="173"/>
        <v>0.15588235294117647</v>
      </c>
      <c r="M165" s="148" t="s">
        <v>540</v>
      </c>
      <c r="N165" s="154">
        <v>42039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</v>
      </c>
      <c r="B166" s="146">
        <v>41913</v>
      </c>
      <c r="C166" s="146"/>
      <c r="D166" s="147" t="s">
        <v>582</v>
      </c>
      <c r="E166" s="148" t="s">
        <v>542</v>
      </c>
      <c r="F166" s="149">
        <v>475</v>
      </c>
      <c r="G166" s="148" t="s">
        <v>571</v>
      </c>
      <c r="H166" s="148">
        <v>515</v>
      </c>
      <c r="I166" s="150">
        <v>600</v>
      </c>
      <c r="J166" s="151" t="s">
        <v>583</v>
      </c>
      <c r="K166" s="152">
        <f t="shared" si="172"/>
        <v>40</v>
      </c>
      <c r="L166" s="153">
        <f t="shared" si="173"/>
        <v>8.4210526315789472E-2</v>
      </c>
      <c r="M166" s="148" t="s">
        <v>540</v>
      </c>
      <c r="N166" s="154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</v>
      </c>
      <c r="B167" s="146">
        <v>41913</v>
      </c>
      <c r="C167" s="146"/>
      <c r="D167" s="147" t="s">
        <v>584</v>
      </c>
      <c r="E167" s="148" t="s">
        <v>542</v>
      </c>
      <c r="F167" s="149">
        <v>86</v>
      </c>
      <c r="G167" s="148" t="s">
        <v>571</v>
      </c>
      <c r="H167" s="148">
        <v>99</v>
      </c>
      <c r="I167" s="150">
        <v>140</v>
      </c>
      <c r="J167" s="151" t="s">
        <v>585</v>
      </c>
      <c r="K167" s="152">
        <f t="shared" si="172"/>
        <v>13</v>
      </c>
      <c r="L167" s="153">
        <f t="shared" si="173"/>
        <v>0.15116279069767441</v>
      </c>
      <c r="M167" s="148" t="s">
        <v>540</v>
      </c>
      <c r="N167" s="15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10</v>
      </c>
      <c r="B168" s="146">
        <v>41926</v>
      </c>
      <c r="C168" s="146"/>
      <c r="D168" s="147" t="s">
        <v>586</v>
      </c>
      <c r="E168" s="148" t="s">
        <v>542</v>
      </c>
      <c r="F168" s="149">
        <v>496.6</v>
      </c>
      <c r="G168" s="148" t="s">
        <v>571</v>
      </c>
      <c r="H168" s="148">
        <v>621</v>
      </c>
      <c r="I168" s="150">
        <v>580</v>
      </c>
      <c r="J168" s="151" t="s">
        <v>572</v>
      </c>
      <c r="K168" s="152">
        <f t="shared" si="172"/>
        <v>124.39999999999998</v>
      </c>
      <c r="L168" s="153">
        <f t="shared" si="173"/>
        <v>0.25050342327829234</v>
      </c>
      <c r="M168" s="148" t="s">
        <v>540</v>
      </c>
      <c r="N168" s="154">
        <v>42605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11</v>
      </c>
      <c r="B169" s="146">
        <v>41926</v>
      </c>
      <c r="C169" s="146"/>
      <c r="D169" s="147" t="s">
        <v>587</v>
      </c>
      <c r="E169" s="148" t="s">
        <v>542</v>
      </c>
      <c r="F169" s="149">
        <v>2481.9</v>
      </c>
      <c r="G169" s="148" t="s">
        <v>571</v>
      </c>
      <c r="H169" s="148">
        <v>2840</v>
      </c>
      <c r="I169" s="150">
        <v>2870</v>
      </c>
      <c r="J169" s="151" t="s">
        <v>588</v>
      </c>
      <c r="K169" s="152">
        <f t="shared" si="172"/>
        <v>358.09999999999991</v>
      </c>
      <c r="L169" s="153">
        <f t="shared" si="173"/>
        <v>0.14428462065353154</v>
      </c>
      <c r="M169" s="148" t="s">
        <v>540</v>
      </c>
      <c r="N169" s="154">
        <v>42017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12</v>
      </c>
      <c r="B170" s="146">
        <v>41928</v>
      </c>
      <c r="C170" s="146"/>
      <c r="D170" s="147" t="s">
        <v>589</v>
      </c>
      <c r="E170" s="148" t="s">
        <v>542</v>
      </c>
      <c r="F170" s="149">
        <v>84.5</v>
      </c>
      <c r="G170" s="148" t="s">
        <v>571</v>
      </c>
      <c r="H170" s="148">
        <v>93</v>
      </c>
      <c r="I170" s="150">
        <v>110</v>
      </c>
      <c r="J170" s="151" t="s">
        <v>590</v>
      </c>
      <c r="K170" s="152">
        <f t="shared" si="172"/>
        <v>8.5</v>
      </c>
      <c r="L170" s="153">
        <f t="shared" si="173"/>
        <v>0.10059171597633136</v>
      </c>
      <c r="M170" s="148" t="s">
        <v>540</v>
      </c>
      <c r="N170" s="15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13</v>
      </c>
      <c r="B171" s="146">
        <v>41928</v>
      </c>
      <c r="C171" s="146"/>
      <c r="D171" s="147" t="s">
        <v>591</v>
      </c>
      <c r="E171" s="148" t="s">
        <v>542</v>
      </c>
      <c r="F171" s="149">
        <v>401</v>
      </c>
      <c r="G171" s="148" t="s">
        <v>571</v>
      </c>
      <c r="H171" s="148">
        <v>428</v>
      </c>
      <c r="I171" s="150">
        <v>450</v>
      </c>
      <c r="J171" s="151" t="s">
        <v>592</v>
      </c>
      <c r="K171" s="152">
        <f t="shared" si="172"/>
        <v>27</v>
      </c>
      <c r="L171" s="153">
        <f t="shared" si="173"/>
        <v>6.7331670822942641E-2</v>
      </c>
      <c r="M171" s="148" t="s">
        <v>540</v>
      </c>
      <c r="N171" s="154">
        <v>42020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14</v>
      </c>
      <c r="B172" s="146">
        <v>41928</v>
      </c>
      <c r="C172" s="146"/>
      <c r="D172" s="147" t="s">
        <v>593</v>
      </c>
      <c r="E172" s="148" t="s">
        <v>542</v>
      </c>
      <c r="F172" s="149">
        <v>101</v>
      </c>
      <c r="G172" s="148" t="s">
        <v>571</v>
      </c>
      <c r="H172" s="148">
        <v>112</v>
      </c>
      <c r="I172" s="150">
        <v>120</v>
      </c>
      <c r="J172" s="151" t="s">
        <v>594</v>
      </c>
      <c r="K172" s="152">
        <f t="shared" si="172"/>
        <v>11</v>
      </c>
      <c r="L172" s="153">
        <f t="shared" si="173"/>
        <v>0.10891089108910891</v>
      </c>
      <c r="M172" s="148" t="s">
        <v>540</v>
      </c>
      <c r="N172" s="15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15</v>
      </c>
      <c r="B173" s="146">
        <v>41954</v>
      </c>
      <c r="C173" s="146"/>
      <c r="D173" s="147" t="s">
        <v>595</v>
      </c>
      <c r="E173" s="148" t="s">
        <v>542</v>
      </c>
      <c r="F173" s="149">
        <v>59</v>
      </c>
      <c r="G173" s="148" t="s">
        <v>571</v>
      </c>
      <c r="H173" s="148">
        <v>76</v>
      </c>
      <c r="I173" s="150">
        <v>76</v>
      </c>
      <c r="J173" s="151" t="s">
        <v>572</v>
      </c>
      <c r="K173" s="152">
        <f t="shared" si="172"/>
        <v>17</v>
      </c>
      <c r="L173" s="153">
        <f t="shared" si="173"/>
        <v>0.28813559322033899</v>
      </c>
      <c r="M173" s="148" t="s">
        <v>540</v>
      </c>
      <c r="N173" s="154">
        <v>43032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16</v>
      </c>
      <c r="B174" s="146">
        <v>41954</v>
      </c>
      <c r="C174" s="146"/>
      <c r="D174" s="147" t="s">
        <v>584</v>
      </c>
      <c r="E174" s="148" t="s">
        <v>542</v>
      </c>
      <c r="F174" s="149">
        <v>99</v>
      </c>
      <c r="G174" s="148" t="s">
        <v>571</v>
      </c>
      <c r="H174" s="148">
        <v>120</v>
      </c>
      <c r="I174" s="150">
        <v>120</v>
      </c>
      <c r="J174" s="151" t="s">
        <v>553</v>
      </c>
      <c r="K174" s="152">
        <f t="shared" si="172"/>
        <v>21</v>
      </c>
      <c r="L174" s="153">
        <f t="shared" si="173"/>
        <v>0.21212121212121213</v>
      </c>
      <c r="M174" s="148" t="s">
        <v>540</v>
      </c>
      <c r="N174" s="154">
        <v>41960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17</v>
      </c>
      <c r="B175" s="146">
        <v>41956</v>
      </c>
      <c r="C175" s="146"/>
      <c r="D175" s="147" t="s">
        <v>596</v>
      </c>
      <c r="E175" s="148" t="s">
        <v>542</v>
      </c>
      <c r="F175" s="149">
        <v>22</v>
      </c>
      <c r="G175" s="148" t="s">
        <v>571</v>
      </c>
      <c r="H175" s="148">
        <v>33.549999999999997</v>
      </c>
      <c r="I175" s="150">
        <v>32</v>
      </c>
      <c r="J175" s="151" t="s">
        <v>597</v>
      </c>
      <c r="K175" s="152">
        <f t="shared" si="172"/>
        <v>11.549999999999997</v>
      </c>
      <c r="L175" s="153">
        <f t="shared" si="173"/>
        <v>0.52499999999999991</v>
      </c>
      <c r="M175" s="148" t="s">
        <v>540</v>
      </c>
      <c r="N175" s="154">
        <v>42188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18</v>
      </c>
      <c r="B176" s="146">
        <v>41976</v>
      </c>
      <c r="C176" s="146"/>
      <c r="D176" s="147" t="s">
        <v>598</v>
      </c>
      <c r="E176" s="148" t="s">
        <v>542</v>
      </c>
      <c r="F176" s="149">
        <v>440</v>
      </c>
      <c r="G176" s="148" t="s">
        <v>571</v>
      </c>
      <c r="H176" s="148">
        <v>520</v>
      </c>
      <c r="I176" s="150">
        <v>520</v>
      </c>
      <c r="J176" s="151" t="s">
        <v>599</v>
      </c>
      <c r="K176" s="152">
        <f t="shared" si="172"/>
        <v>80</v>
      </c>
      <c r="L176" s="153">
        <f t="shared" si="173"/>
        <v>0.18181818181818182</v>
      </c>
      <c r="M176" s="148" t="s">
        <v>540</v>
      </c>
      <c r="N176" s="154">
        <v>42208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19</v>
      </c>
      <c r="B177" s="146">
        <v>41976</v>
      </c>
      <c r="C177" s="146"/>
      <c r="D177" s="147" t="s">
        <v>600</v>
      </c>
      <c r="E177" s="148" t="s">
        <v>542</v>
      </c>
      <c r="F177" s="149">
        <v>360</v>
      </c>
      <c r="G177" s="148" t="s">
        <v>571</v>
      </c>
      <c r="H177" s="148">
        <v>427</v>
      </c>
      <c r="I177" s="150">
        <v>425</v>
      </c>
      <c r="J177" s="151" t="s">
        <v>601</v>
      </c>
      <c r="K177" s="152">
        <f t="shared" si="172"/>
        <v>67</v>
      </c>
      <c r="L177" s="153">
        <f t="shared" si="173"/>
        <v>0.18611111111111112</v>
      </c>
      <c r="M177" s="148" t="s">
        <v>540</v>
      </c>
      <c r="N177" s="154">
        <v>42058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20</v>
      </c>
      <c r="B178" s="146">
        <v>42012</v>
      </c>
      <c r="C178" s="146"/>
      <c r="D178" s="147" t="s">
        <v>602</v>
      </c>
      <c r="E178" s="148" t="s">
        <v>542</v>
      </c>
      <c r="F178" s="149">
        <v>360</v>
      </c>
      <c r="G178" s="148" t="s">
        <v>571</v>
      </c>
      <c r="H178" s="148">
        <v>455</v>
      </c>
      <c r="I178" s="150">
        <v>420</v>
      </c>
      <c r="J178" s="151" t="s">
        <v>603</v>
      </c>
      <c r="K178" s="152">
        <f t="shared" si="172"/>
        <v>95</v>
      </c>
      <c r="L178" s="153">
        <f t="shared" si="173"/>
        <v>0.2638888888888889</v>
      </c>
      <c r="M178" s="148" t="s">
        <v>540</v>
      </c>
      <c r="N178" s="154">
        <v>42024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21</v>
      </c>
      <c r="B179" s="146">
        <v>42012</v>
      </c>
      <c r="C179" s="146"/>
      <c r="D179" s="147" t="s">
        <v>604</v>
      </c>
      <c r="E179" s="148" t="s">
        <v>542</v>
      </c>
      <c r="F179" s="149">
        <v>130</v>
      </c>
      <c r="G179" s="148"/>
      <c r="H179" s="148">
        <v>175.5</v>
      </c>
      <c r="I179" s="150">
        <v>165</v>
      </c>
      <c r="J179" s="151" t="s">
        <v>605</v>
      </c>
      <c r="K179" s="152">
        <f t="shared" si="172"/>
        <v>45.5</v>
      </c>
      <c r="L179" s="153">
        <f t="shared" si="173"/>
        <v>0.35</v>
      </c>
      <c r="M179" s="148" t="s">
        <v>540</v>
      </c>
      <c r="N179" s="154">
        <v>43088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22</v>
      </c>
      <c r="B180" s="146">
        <v>42040</v>
      </c>
      <c r="C180" s="146"/>
      <c r="D180" s="147" t="s">
        <v>367</v>
      </c>
      <c r="E180" s="148" t="s">
        <v>570</v>
      </c>
      <c r="F180" s="149">
        <v>98</v>
      </c>
      <c r="G180" s="148"/>
      <c r="H180" s="148">
        <v>120</v>
      </c>
      <c r="I180" s="150">
        <v>120</v>
      </c>
      <c r="J180" s="151" t="s">
        <v>572</v>
      </c>
      <c r="K180" s="152">
        <f t="shared" si="172"/>
        <v>22</v>
      </c>
      <c r="L180" s="153">
        <f t="shared" si="173"/>
        <v>0.22448979591836735</v>
      </c>
      <c r="M180" s="148" t="s">
        <v>540</v>
      </c>
      <c r="N180" s="154">
        <v>42753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23</v>
      </c>
      <c r="B181" s="146">
        <v>42040</v>
      </c>
      <c r="C181" s="146"/>
      <c r="D181" s="147" t="s">
        <v>606</v>
      </c>
      <c r="E181" s="148" t="s">
        <v>570</v>
      </c>
      <c r="F181" s="149">
        <v>196</v>
      </c>
      <c r="G181" s="148"/>
      <c r="H181" s="148">
        <v>262</v>
      </c>
      <c r="I181" s="150">
        <v>255</v>
      </c>
      <c r="J181" s="151" t="s">
        <v>572</v>
      </c>
      <c r="K181" s="152">
        <f t="shared" si="172"/>
        <v>66</v>
      </c>
      <c r="L181" s="153">
        <f t="shared" si="173"/>
        <v>0.33673469387755101</v>
      </c>
      <c r="M181" s="148" t="s">
        <v>540</v>
      </c>
      <c r="N181" s="154">
        <v>42599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24</v>
      </c>
      <c r="B182" s="156">
        <v>42067</v>
      </c>
      <c r="C182" s="156"/>
      <c r="D182" s="157" t="s">
        <v>366</v>
      </c>
      <c r="E182" s="158" t="s">
        <v>570</v>
      </c>
      <c r="F182" s="159">
        <v>235</v>
      </c>
      <c r="G182" s="159"/>
      <c r="H182" s="160">
        <v>77</v>
      </c>
      <c r="I182" s="160" t="s">
        <v>607</v>
      </c>
      <c r="J182" s="161" t="s">
        <v>608</v>
      </c>
      <c r="K182" s="162">
        <f t="shared" si="172"/>
        <v>-158</v>
      </c>
      <c r="L182" s="163">
        <f t="shared" si="173"/>
        <v>-0.67234042553191486</v>
      </c>
      <c r="M182" s="159" t="s">
        <v>552</v>
      </c>
      <c r="N182" s="156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25</v>
      </c>
      <c r="B183" s="146">
        <v>42067</v>
      </c>
      <c r="C183" s="146"/>
      <c r="D183" s="147" t="s">
        <v>609</v>
      </c>
      <c r="E183" s="148" t="s">
        <v>570</v>
      </c>
      <c r="F183" s="149">
        <v>185</v>
      </c>
      <c r="G183" s="148"/>
      <c r="H183" s="148">
        <v>224</v>
      </c>
      <c r="I183" s="150" t="s">
        <v>610</v>
      </c>
      <c r="J183" s="151" t="s">
        <v>572</v>
      </c>
      <c r="K183" s="152">
        <f t="shared" si="172"/>
        <v>39</v>
      </c>
      <c r="L183" s="153">
        <f t="shared" si="173"/>
        <v>0.21081081081081082</v>
      </c>
      <c r="M183" s="148" t="s">
        <v>540</v>
      </c>
      <c r="N183" s="154">
        <v>42647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26</v>
      </c>
      <c r="B184" s="156">
        <v>42090</v>
      </c>
      <c r="C184" s="156"/>
      <c r="D184" s="164" t="s">
        <v>611</v>
      </c>
      <c r="E184" s="159" t="s">
        <v>570</v>
      </c>
      <c r="F184" s="159">
        <v>49.5</v>
      </c>
      <c r="G184" s="160"/>
      <c r="H184" s="160">
        <v>15.85</v>
      </c>
      <c r="I184" s="160">
        <v>67</v>
      </c>
      <c r="J184" s="161" t="s">
        <v>612</v>
      </c>
      <c r="K184" s="160">
        <f t="shared" si="172"/>
        <v>-33.65</v>
      </c>
      <c r="L184" s="165">
        <f t="shared" si="173"/>
        <v>-0.67979797979797973</v>
      </c>
      <c r="M184" s="159" t="s">
        <v>552</v>
      </c>
      <c r="N184" s="166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27</v>
      </c>
      <c r="B185" s="146">
        <v>42093</v>
      </c>
      <c r="C185" s="146"/>
      <c r="D185" s="147" t="s">
        <v>613</v>
      </c>
      <c r="E185" s="148" t="s">
        <v>570</v>
      </c>
      <c r="F185" s="149">
        <v>183.5</v>
      </c>
      <c r="G185" s="148"/>
      <c r="H185" s="148">
        <v>219</v>
      </c>
      <c r="I185" s="150">
        <v>218</v>
      </c>
      <c r="J185" s="151" t="s">
        <v>614</v>
      </c>
      <c r="K185" s="152">
        <f t="shared" si="172"/>
        <v>35.5</v>
      </c>
      <c r="L185" s="153">
        <f t="shared" si="173"/>
        <v>0.19346049046321526</v>
      </c>
      <c r="M185" s="148" t="s">
        <v>540</v>
      </c>
      <c r="N185" s="154">
        <v>42103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28</v>
      </c>
      <c r="B186" s="146">
        <v>42114</v>
      </c>
      <c r="C186" s="146"/>
      <c r="D186" s="147" t="s">
        <v>615</v>
      </c>
      <c r="E186" s="148" t="s">
        <v>570</v>
      </c>
      <c r="F186" s="149">
        <f>(227+237)/2</f>
        <v>232</v>
      </c>
      <c r="G186" s="148"/>
      <c r="H186" s="148">
        <v>298</v>
      </c>
      <c r="I186" s="150">
        <v>298</v>
      </c>
      <c r="J186" s="151" t="s">
        <v>572</v>
      </c>
      <c r="K186" s="152">
        <f t="shared" si="172"/>
        <v>66</v>
      </c>
      <c r="L186" s="153">
        <f t="shared" si="173"/>
        <v>0.28448275862068967</v>
      </c>
      <c r="M186" s="148" t="s">
        <v>540</v>
      </c>
      <c r="N186" s="15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29</v>
      </c>
      <c r="B187" s="146">
        <v>42128</v>
      </c>
      <c r="C187" s="146"/>
      <c r="D187" s="147" t="s">
        <v>616</v>
      </c>
      <c r="E187" s="148" t="s">
        <v>542</v>
      </c>
      <c r="F187" s="149">
        <v>385</v>
      </c>
      <c r="G187" s="148"/>
      <c r="H187" s="148">
        <f>212.5+331</f>
        <v>543.5</v>
      </c>
      <c r="I187" s="150">
        <v>510</v>
      </c>
      <c r="J187" s="151" t="s">
        <v>617</v>
      </c>
      <c r="K187" s="152">
        <f t="shared" si="172"/>
        <v>158.5</v>
      </c>
      <c r="L187" s="153">
        <f t="shared" si="173"/>
        <v>0.41168831168831171</v>
      </c>
      <c r="M187" s="148" t="s">
        <v>540</v>
      </c>
      <c r="N187" s="154">
        <v>42235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30</v>
      </c>
      <c r="B188" s="146">
        <v>42128</v>
      </c>
      <c r="C188" s="146"/>
      <c r="D188" s="147" t="s">
        <v>618</v>
      </c>
      <c r="E188" s="148" t="s">
        <v>542</v>
      </c>
      <c r="F188" s="149">
        <v>115.5</v>
      </c>
      <c r="G188" s="148"/>
      <c r="H188" s="148">
        <v>146</v>
      </c>
      <c r="I188" s="150">
        <v>142</v>
      </c>
      <c r="J188" s="151" t="s">
        <v>619</v>
      </c>
      <c r="K188" s="152">
        <f t="shared" si="172"/>
        <v>30.5</v>
      </c>
      <c r="L188" s="153">
        <f t="shared" si="173"/>
        <v>0.26406926406926406</v>
      </c>
      <c r="M188" s="148" t="s">
        <v>540</v>
      </c>
      <c r="N188" s="154">
        <v>42202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31</v>
      </c>
      <c r="B189" s="146">
        <v>42151</v>
      </c>
      <c r="C189" s="146"/>
      <c r="D189" s="147" t="s">
        <v>620</v>
      </c>
      <c r="E189" s="148" t="s">
        <v>542</v>
      </c>
      <c r="F189" s="149">
        <v>237.5</v>
      </c>
      <c r="G189" s="148"/>
      <c r="H189" s="148">
        <v>279.5</v>
      </c>
      <c r="I189" s="150">
        <v>278</v>
      </c>
      <c r="J189" s="151" t="s">
        <v>572</v>
      </c>
      <c r="K189" s="152">
        <f t="shared" si="172"/>
        <v>42</v>
      </c>
      <c r="L189" s="153">
        <f t="shared" si="173"/>
        <v>0.17684210526315788</v>
      </c>
      <c r="M189" s="148" t="s">
        <v>540</v>
      </c>
      <c r="N189" s="154">
        <v>42222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32</v>
      </c>
      <c r="B190" s="146">
        <v>42174</v>
      </c>
      <c r="C190" s="146"/>
      <c r="D190" s="147" t="s">
        <v>591</v>
      </c>
      <c r="E190" s="148" t="s">
        <v>570</v>
      </c>
      <c r="F190" s="149">
        <v>340</v>
      </c>
      <c r="G190" s="148"/>
      <c r="H190" s="148">
        <v>448</v>
      </c>
      <c r="I190" s="150">
        <v>448</v>
      </c>
      <c r="J190" s="151" t="s">
        <v>572</v>
      </c>
      <c r="K190" s="152">
        <f t="shared" si="172"/>
        <v>108</v>
      </c>
      <c r="L190" s="153">
        <f t="shared" si="173"/>
        <v>0.31764705882352939</v>
      </c>
      <c r="M190" s="148" t="s">
        <v>540</v>
      </c>
      <c r="N190" s="154">
        <v>43018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33</v>
      </c>
      <c r="B191" s="146">
        <v>42191</v>
      </c>
      <c r="C191" s="146"/>
      <c r="D191" s="147" t="s">
        <v>621</v>
      </c>
      <c r="E191" s="148" t="s">
        <v>570</v>
      </c>
      <c r="F191" s="149">
        <v>390</v>
      </c>
      <c r="G191" s="148"/>
      <c r="H191" s="148">
        <v>460</v>
      </c>
      <c r="I191" s="150">
        <v>460</v>
      </c>
      <c r="J191" s="151" t="s">
        <v>572</v>
      </c>
      <c r="K191" s="152">
        <f t="shared" si="172"/>
        <v>70</v>
      </c>
      <c r="L191" s="153">
        <f t="shared" si="173"/>
        <v>0.17948717948717949</v>
      </c>
      <c r="M191" s="148" t="s">
        <v>540</v>
      </c>
      <c r="N191" s="154">
        <v>42478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34</v>
      </c>
      <c r="B192" s="156">
        <v>42195</v>
      </c>
      <c r="C192" s="156"/>
      <c r="D192" s="157" t="s">
        <v>622</v>
      </c>
      <c r="E192" s="158" t="s">
        <v>570</v>
      </c>
      <c r="F192" s="159">
        <v>122.5</v>
      </c>
      <c r="G192" s="159"/>
      <c r="H192" s="160">
        <v>61</v>
      </c>
      <c r="I192" s="160">
        <v>172</v>
      </c>
      <c r="J192" s="161" t="s">
        <v>623</v>
      </c>
      <c r="K192" s="162">
        <f t="shared" si="172"/>
        <v>-61.5</v>
      </c>
      <c r="L192" s="163">
        <f t="shared" si="173"/>
        <v>-0.50204081632653064</v>
      </c>
      <c r="M192" s="159" t="s">
        <v>552</v>
      </c>
      <c r="N192" s="156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35</v>
      </c>
      <c r="B193" s="146">
        <v>42219</v>
      </c>
      <c r="C193" s="146"/>
      <c r="D193" s="147" t="s">
        <v>624</v>
      </c>
      <c r="E193" s="148" t="s">
        <v>570</v>
      </c>
      <c r="F193" s="149">
        <v>297.5</v>
      </c>
      <c r="G193" s="148"/>
      <c r="H193" s="148">
        <v>350</v>
      </c>
      <c r="I193" s="150">
        <v>360</v>
      </c>
      <c r="J193" s="151" t="s">
        <v>625</v>
      </c>
      <c r="K193" s="152">
        <f t="shared" si="172"/>
        <v>52.5</v>
      </c>
      <c r="L193" s="153">
        <f t="shared" si="173"/>
        <v>0.17647058823529413</v>
      </c>
      <c r="M193" s="148" t="s">
        <v>540</v>
      </c>
      <c r="N193" s="154">
        <v>42232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36</v>
      </c>
      <c r="B194" s="146">
        <v>42219</v>
      </c>
      <c r="C194" s="146"/>
      <c r="D194" s="147" t="s">
        <v>626</v>
      </c>
      <c r="E194" s="148" t="s">
        <v>570</v>
      </c>
      <c r="F194" s="149">
        <v>115.5</v>
      </c>
      <c r="G194" s="148"/>
      <c r="H194" s="148">
        <v>149</v>
      </c>
      <c r="I194" s="150">
        <v>140</v>
      </c>
      <c r="J194" s="151" t="s">
        <v>627</v>
      </c>
      <c r="K194" s="152">
        <f t="shared" si="172"/>
        <v>33.5</v>
      </c>
      <c r="L194" s="153">
        <f t="shared" si="173"/>
        <v>0.29004329004329005</v>
      </c>
      <c r="M194" s="148" t="s">
        <v>540</v>
      </c>
      <c r="N194" s="154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37</v>
      </c>
      <c r="B195" s="146">
        <v>42251</v>
      </c>
      <c r="C195" s="146"/>
      <c r="D195" s="147" t="s">
        <v>620</v>
      </c>
      <c r="E195" s="148" t="s">
        <v>570</v>
      </c>
      <c r="F195" s="149">
        <v>226</v>
      </c>
      <c r="G195" s="148"/>
      <c r="H195" s="148">
        <v>292</v>
      </c>
      <c r="I195" s="150">
        <v>292</v>
      </c>
      <c r="J195" s="151" t="s">
        <v>628</v>
      </c>
      <c r="K195" s="152">
        <f t="shared" si="172"/>
        <v>66</v>
      </c>
      <c r="L195" s="153">
        <f t="shared" si="173"/>
        <v>0.29203539823008851</v>
      </c>
      <c r="M195" s="148" t="s">
        <v>540</v>
      </c>
      <c r="N195" s="154">
        <v>42286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38</v>
      </c>
      <c r="B196" s="146">
        <v>42254</v>
      </c>
      <c r="C196" s="146"/>
      <c r="D196" s="147" t="s">
        <v>615</v>
      </c>
      <c r="E196" s="148" t="s">
        <v>570</v>
      </c>
      <c r="F196" s="149">
        <v>232.5</v>
      </c>
      <c r="G196" s="148"/>
      <c r="H196" s="148">
        <v>312.5</v>
      </c>
      <c r="I196" s="150">
        <v>310</v>
      </c>
      <c r="J196" s="151" t="s">
        <v>572</v>
      </c>
      <c r="K196" s="152">
        <f t="shared" si="172"/>
        <v>80</v>
      </c>
      <c r="L196" s="153">
        <f t="shared" si="173"/>
        <v>0.34408602150537637</v>
      </c>
      <c r="M196" s="148" t="s">
        <v>540</v>
      </c>
      <c r="N196" s="154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39</v>
      </c>
      <c r="B197" s="146">
        <v>42268</v>
      </c>
      <c r="C197" s="146"/>
      <c r="D197" s="147" t="s">
        <v>629</v>
      </c>
      <c r="E197" s="148" t="s">
        <v>570</v>
      </c>
      <c r="F197" s="149">
        <v>196.5</v>
      </c>
      <c r="G197" s="148"/>
      <c r="H197" s="148">
        <v>238</v>
      </c>
      <c r="I197" s="150">
        <v>238</v>
      </c>
      <c r="J197" s="151" t="s">
        <v>628</v>
      </c>
      <c r="K197" s="152">
        <f t="shared" si="172"/>
        <v>41.5</v>
      </c>
      <c r="L197" s="153">
        <f t="shared" si="173"/>
        <v>0.21119592875318066</v>
      </c>
      <c r="M197" s="148" t="s">
        <v>540</v>
      </c>
      <c r="N197" s="154">
        <v>42291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40</v>
      </c>
      <c r="B198" s="146">
        <v>42271</v>
      </c>
      <c r="C198" s="146"/>
      <c r="D198" s="147" t="s">
        <v>569</v>
      </c>
      <c r="E198" s="148" t="s">
        <v>570</v>
      </c>
      <c r="F198" s="149">
        <v>65</v>
      </c>
      <c r="G198" s="148"/>
      <c r="H198" s="148">
        <v>82</v>
      </c>
      <c r="I198" s="150">
        <v>82</v>
      </c>
      <c r="J198" s="151" t="s">
        <v>628</v>
      </c>
      <c r="K198" s="152">
        <f t="shared" si="172"/>
        <v>17</v>
      </c>
      <c r="L198" s="153">
        <f t="shared" si="173"/>
        <v>0.26153846153846155</v>
      </c>
      <c r="M198" s="148" t="s">
        <v>540</v>
      </c>
      <c r="N198" s="154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41</v>
      </c>
      <c r="B199" s="146">
        <v>42291</v>
      </c>
      <c r="C199" s="146"/>
      <c r="D199" s="147" t="s">
        <v>630</v>
      </c>
      <c r="E199" s="148" t="s">
        <v>570</v>
      </c>
      <c r="F199" s="149">
        <v>144</v>
      </c>
      <c r="G199" s="148"/>
      <c r="H199" s="148">
        <v>182.5</v>
      </c>
      <c r="I199" s="150">
        <v>181</v>
      </c>
      <c r="J199" s="151" t="s">
        <v>628</v>
      </c>
      <c r="K199" s="152">
        <f t="shared" si="172"/>
        <v>38.5</v>
      </c>
      <c r="L199" s="153">
        <f t="shared" si="173"/>
        <v>0.2673611111111111</v>
      </c>
      <c r="M199" s="148" t="s">
        <v>540</v>
      </c>
      <c r="N199" s="154">
        <v>42817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42</v>
      </c>
      <c r="B200" s="146">
        <v>42291</v>
      </c>
      <c r="C200" s="146"/>
      <c r="D200" s="147" t="s">
        <v>631</v>
      </c>
      <c r="E200" s="148" t="s">
        <v>570</v>
      </c>
      <c r="F200" s="149">
        <v>264</v>
      </c>
      <c r="G200" s="148"/>
      <c r="H200" s="148">
        <v>311</v>
      </c>
      <c r="I200" s="150">
        <v>311</v>
      </c>
      <c r="J200" s="151" t="s">
        <v>628</v>
      </c>
      <c r="K200" s="152">
        <f t="shared" si="172"/>
        <v>47</v>
      </c>
      <c r="L200" s="153">
        <f t="shared" si="173"/>
        <v>0.17803030303030304</v>
      </c>
      <c r="M200" s="148" t="s">
        <v>540</v>
      </c>
      <c r="N200" s="154">
        <v>42604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43</v>
      </c>
      <c r="B201" s="146">
        <v>42318</v>
      </c>
      <c r="C201" s="146"/>
      <c r="D201" s="147" t="s">
        <v>632</v>
      </c>
      <c r="E201" s="148" t="s">
        <v>542</v>
      </c>
      <c r="F201" s="149">
        <v>549.5</v>
      </c>
      <c r="G201" s="148"/>
      <c r="H201" s="148">
        <v>630</v>
      </c>
      <c r="I201" s="150">
        <v>630</v>
      </c>
      <c r="J201" s="151" t="s">
        <v>628</v>
      </c>
      <c r="K201" s="152">
        <f t="shared" si="172"/>
        <v>80.5</v>
      </c>
      <c r="L201" s="153">
        <f t="shared" si="173"/>
        <v>0.1464968152866242</v>
      </c>
      <c r="M201" s="148" t="s">
        <v>540</v>
      </c>
      <c r="N201" s="154">
        <v>42419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44</v>
      </c>
      <c r="B202" s="146">
        <v>42342</v>
      </c>
      <c r="C202" s="146"/>
      <c r="D202" s="147" t="s">
        <v>633</v>
      </c>
      <c r="E202" s="148" t="s">
        <v>570</v>
      </c>
      <c r="F202" s="149">
        <v>1027.5</v>
      </c>
      <c r="G202" s="148"/>
      <c r="H202" s="148">
        <v>1315</v>
      </c>
      <c r="I202" s="150">
        <v>1250</v>
      </c>
      <c r="J202" s="151" t="s">
        <v>628</v>
      </c>
      <c r="K202" s="152">
        <f t="shared" si="172"/>
        <v>287.5</v>
      </c>
      <c r="L202" s="153">
        <f t="shared" si="173"/>
        <v>0.27980535279805352</v>
      </c>
      <c r="M202" s="148" t="s">
        <v>540</v>
      </c>
      <c r="N202" s="154">
        <v>43244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45</v>
      </c>
      <c r="B203" s="146">
        <v>42367</v>
      </c>
      <c r="C203" s="146"/>
      <c r="D203" s="147" t="s">
        <v>634</v>
      </c>
      <c r="E203" s="148" t="s">
        <v>570</v>
      </c>
      <c r="F203" s="149">
        <v>465</v>
      </c>
      <c r="G203" s="148"/>
      <c r="H203" s="148">
        <v>540</v>
      </c>
      <c r="I203" s="150">
        <v>540</v>
      </c>
      <c r="J203" s="151" t="s">
        <v>628</v>
      </c>
      <c r="K203" s="152">
        <f t="shared" si="172"/>
        <v>75</v>
      </c>
      <c r="L203" s="153">
        <f t="shared" si="173"/>
        <v>0.16129032258064516</v>
      </c>
      <c r="M203" s="148" t="s">
        <v>540</v>
      </c>
      <c r="N203" s="15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46</v>
      </c>
      <c r="B204" s="146">
        <v>42380</v>
      </c>
      <c r="C204" s="146"/>
      <c r="D204" s="147" t="s">
        <v>367</v>
      </c>
      <c r="E204" s="148" t="s">
        <v>542</v>
      </c>
      <c r="F204" s="149">
        <v>81</v>
      </c>
      <c r="G204" s="148"/>
      <c r="H204" s="148">
        <v>110</v>
      </c>
      <c r="I204" s="150">
        <v>110</v>
      </c>
      <c r="J204" s="151" t="s">
        <v>628</v>
      </c>
      <c r="K204" s="152">
        <f t="shared" si="172"/>
        <v>29</v>
      </c>
      <c r="L204" s="153">
        <f t="shared" si="173"/>
        <v>0.35802469135802467</v>
      </c>
      <c r="M204" s="148" t="s">
        <v>540</v>
      </c>
      <c r="N204" s="154">
        <v>42745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47</v>
      </c>
      <c r="B205" s="146">
        <v>42382</v>
      </c>
      <c r="C205" s="146"/>
      <c r="D205" s="147" t="s">
        <v>635</v>
      </c>
      <c r="E205" s="148" t="s">
        <v>542</v>
      </c>
      <c r="F205" s="149">
        <v>417.5</v>
      </c>
      <c r="G205" s="148"/>
      <c r="H205" s="148">
        <v>547</v>
      </c>
      <c r="I205" s="150">
        <v>535</v>
      </c>
      <c r="J205" s="151" t="s">
        <v>628</v>
      </c>
      <c r="K205" s="152">
        <f t="shared" si="172"/>
        <v>129.5</v>
      </c>
      <c r="L205" s="153">
        <f t="shared" si="173"/>
        <v>0.31017964071856285</v>
      </c>
      <c r="M205" s="148" t="s">
        <v>540</v>
      </c>
      <c r="N205" s="154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48</v>
      </c>
      <c r="B206" s="146">
        <v>42408</v>
      </c>
      <c r="C206" s="146"/>
      <c r="D206" s="147" t="s">
        <v>636</v>
      </c>
      <c r="E206" s="148" t="s">
        <v>570</v>
      </c>
      <c r="F206" s="149">
        <v>650</v>
      </c>
      <c r="G206" s="148"/>
      <c r="H206" s="148">
        <v>800</v>
      </c>
      <c r="I206" s="150">
        <v>800</v>
      </c>
      <c r="J206" s="151" t="s">
        <v>628</v>
      </c>
      <c r="K206" s="152">
        <f t="shared" si="172"/>
        <v>150</v>
      </c>
      <c r="L206" s="153">
        <f t="shared" si="173"/>
        <v>0.23076923076923078</v>
      </c>
      <c r="M206" s="148" t="s">
        <v>540</v>
      </c>
      <c r="N206" s="154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49</v>
      </c>
      <c r="B207" s="146">
        <v>42433</v>
      </c>
      <c r="C207" s="146"/>
      <c r="D207" s="147" t="s">
        <v>208</v>
      </c>
      <c r="E207" s="148" t="s">
        <v>570</v>
      </c>
      <c r="F207" s="149">
        <v>437.5</v>
      </c>
      <c r="G207" s="148"/>
      <c r="H207" s="148">
        <v>504.5</v>
      </c>
      <c r="I207" s="150">
        <v>522</v>
      </c>
      <c r="J207" s="151" t="s">
        <v>637</v>
      </c>
      <c r="K207" s="152">
        <f t="shared" si="172"/>
        <v>67</v>
      </c>
      <c r="L207" s="153">
        <f t="shared" si="173"/>
        <v>0.15314285714285714</v>
      </c>
      <c r="M207" s="148" t="s">
        <v>540</v>
      </c>
      <c r="N207" s="154">
        <v>42480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50</v>
      </c>
      <c r="B208" s="146">
        <v>42438</v>
      </c>
      <c r="C208" s="146"/>
      <c r="D208" s="147" t="s">
        <v>638</v>
      </c>
      <c r="E208" s="148" t="s">
        <v>570</v>
      </c>
      <c r="F208" s="149">
        <v>189.5</v>
      </c>
      <c r="G208" s="148"/>
      <c r="H208" s="148">
        <v>218</v>
      </c>
      <c r="I208" s="150">
        <v>218</v>
      </c>
      <c r="J208" s="151" t="s">
        <v>628</v>
      </c>
      <c r="K208" s="152">
        <f t="shared" si="172"/>
        <v>28.5</v>
      </c>
      <c r="L208" s="153">
        <f t="shared" si="173"/>
        <v>0.15039577836411611</v>
      </c>
      <c r="M208" s="148" t="s">
        <v>540</v>
      </c>
      <c r="N208" s="154">
        <v>43034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51</v>
      </c>
      <c r="B209" s="156">
        <v>42471</v>
      </c>
      <c r="C209" s="156"/>
      <c r="D209" s="164" t="s">
        <v>639</v>
      </c>
      <c r="E209" s="159" t="s">
        <v>570</v>
      </c>
      <c r="F209" s="159">
        <v>36.5</v>
      </c>
      <c r="G209" s="160"/>
      <c r="H209" s="160">
        <v>15.85</v>
      </c>
      <c r="I209" s="160">
        <v>60</v>
      </c>
      <c r="J209" s="161" t="s">
        <v>640</v>
      </c>
      <c r="K209" s="162">
        <f t="shared" si="172"/>
        <v>-20.65</v>
      </c>
      <c r="L209" s="163">
        <f t="shared" si="173"/>
        <v>-0.5657534246575342</v>
      </c>
      <c r="M209" s="159" t="s">
        <v>552</v>
      </c>
      <c r="N209" s="167">
        <v>43627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52</v>
      </c>
      <c r="B210" s="146">
        <v>42472</v>
      </c>
      <c r="C210" s="146"/>
      <c r="D210" s="147" t="s">
        <v>641</v>
      </c>
      <c r="E210" s="148" t="s">
        <v>570</v>
      </c>
      <c r="F210" s="149">
        <v>93</v>
      </c>
      <c r="G210" s="148"/>
      <c r="H210" s="148">
        <v>149</v>
      </c>
      <c r="I210" s="150">
        <v>140</v>
      </c>
      <c r="J210" s="151" t="s">
        <v>642</v>
      </c>
      <c r="K210" s="152">
        <f t="shared" si="172"/>
        <v>56</v>
      </c>
      <c r="L210" s="153">
        <f t="shared" si="173"/>
        <v>0.60215053763440862</v>
      </c>
      <c r="M210" s="148" t="s">
        <v>540</v>
      </c>
      <c r="N210" s="154">
        <v>42740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53</v>
      </c>
      <c r="B211" s="146">
        <v>42472</v>
      </c>
      <c r="C211" s="146"/>
      <c r="D211" s="147" t="s">
        <v>643</v>
      </c>
      <c r="E211" s="148" t="s">
        <v>570</v>
      </c>
      <c r="F211" s="149">
        <v>130</v>
      </c>
      <c r="G211" s="148"/>
      <c r="H211" s="148">
        <v>150</v>
      </c>
      <c r="I211" s="150" t="s">
        <v>644</v>
      </c>
      <c r="J211" s="151" t="s">
        <v>628</v>
      </c>
      <c r="K211" s="152">
        <f t="shared" si="172"/>
        <v>20</v>
      </c>
      <c r="L211" s="153">
        <f t="shared" si="173"/>
        <v>0.15384615384615385</v>
      </c>
      <c r="M211" s="148" t="s">
        <v>540</v>
      </c>
      <c r="N211" s="154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54</v>
      </c>
      <c r="B212" s="146">
        <v>42473</v>
      </c>
      <c r="C212" s="146"/>
      <c r="D212" s="147" t="s">
        <v>645</v>
      </c>
      <c r="E212" s="148" t="s">
        <v>570</v>
      </c>
      <c r="F212" s="149">
        <v>196</v>
      </c>
      <c r="G212" s="148"/>
      <c r="H212" s="148">
        <v>299</v>
      </c>
      <c r="I212" s="150">
        <v>299</v>
      </c>
      <c r="J212" s="151" t="s">
        <v>628</v>
      </c>
      <c r="K212" s="152">
        <v>103</v>
      </c>
      <c r="L212" s="153">
        <v>0.52551020408163296</v>
      </c>
      <c r="M212" s="148" t="s">
        <v>540</v>
      </c>
      <c r="N212" s="154">
        <v>42620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55</v>
      </c>
      <c r="B213" s="146">
        <v>42473</v>
      </c>
      <c r="C213" s="146"/>
      <c r="D213" s="147" t="s">
        <v>646</v>
      </c>
      <c r="E213" s="148" t="s">
        <v>570</v>
      </c>
      <c r="F213" s="149">
        <v>88</v>
      </c>
      <c r="G213" s="148"/>
      <c r="H213" s="148">
        <v>103</v>
      </c>
      <c r="I213" s="150">
        <v>103</v>
      </c>
      <c r="J213" s="151" t="s">
        <v>628</v>
      </c>
      <c r="K213" s="152">
        <v>15</v>
      </c>
      <c r="L213" s="153">
        <v>0.170454545454545</v>
      </c>
      <c r="M213" s="148" t="s">
        <v>540</v>
      </c>
      <c r="N213" s="154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56</v>
      </c>
      <c r="B214" s="146">
        <v>42492</v>
      </c>
      <c r="C214" s="146"/>
      <c r="D214" s="147" t="s">
        <v>647</v>
      </c>
      <c r="E214" s="148" t="s">
        <v>570</v>
      </c>
      <c r="F214" s="149">
        <v>127.5</v>
      </c>
      <c r="G214" s="148"/>
      <c r="H214" s="148">
        <v>148</v>
      </c>
      <c r="I214" s="150" t="s">
        <v>648</v>
      </c>
      <c r="J214" s="151" t="s">
        <v>628</v>
      </c>
      <c r="K214" s="152">
        <f>H214-F214</f>
        <v>20.5</v>
      </c>
      <c r="L214" s="153">
        <f>K214/F214</f>
        <v>0.16078431372549021</v>
      </c>
      <c r="M214" s="148" t="s">
        <v>540</v>
      </c>
      <c r="N214" s="154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57</v>
      </c>
      <c r="B215" s="146">
        <v>42493</v>
      </c>
      <c r="C215" s="146"/>
      <c r="D215" s="147" t="s">
        <v>649</v>
      </c>
      <c r="E215" s="148" t="s">
        <v>570</v>
      </c>
      <c r="F215" s="149">
        <v>675</v>
      </c>
      <c r="G215" s="148"/>
      <c r="H215" s="148">
        <v>815</v>
      </c>
      <c r="I215" s="150" t="s">
        <v>650</v>
      </c>
      <c r="J215" s="151" t="s">
        <v>628</v>
      </c>
      <c r="K215" s="152">
        <f>H215-F215</f>
        <v>140</v>
      </c>
      <c r="L215" s="153">
        <f>K215/F215</f>
        <v>0.2074074074074074</v>
      </c>
      <c r="M215" s="148" t="s">
        <v>540</v>
      </c>
      <c r="N215" s="154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58</v>
      </c>
      <c r="B216" s="156">
        <v>42522</v>
      </c>
      <c r="C216" s="156"/>
      <c r="D216" s="157" t="s">
        <v>651</v>
      </c>
      <c r="E216" s="158" t="s">
        <v>570</v>
      </c>
      <c r="F216" s="159">
        <v>500</v>
      </c>
      <c r="G216" s="159"/>
      <c r="H216" s="160">
        <v>232.5</v>
      </c>
      <c r="I216" s="160" t="s">
        <v>652</v>
      </c>
      <c r="J216" s="161" t="s">
        <v>653</v>
      </c>
      <c r="K216" s="162">
        <f>H216-F216</f>
        <v>-267.5</v>
      </c>
      <c r="L216" s="163">
        <f>K216/F216</f>
        <v>-0.53500000000000003</v>
      </c>
      <c r="M216" s="159" t="s">
        <v>552</v>
      </c>
      <c r="N216" s="156">
        <v>43735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59</v>
      </c>
      <c r="B217" s="146">
        <v>42527</v>
      </c>
      <c r="C217" s="146"/>
      <c r="D217" s="147" t="s">
        <v>498</v>
      </c>
      <c r="E217" s="148" t="s">
        <v>570</v>
      </c>
      <c r="F217" s="149">
        <v>110</v>
      </c>
      <c r="G217" s="148"/>
      <c r="H217" s="148">
        <v>126.5</v>
      </c>
      <c r="I217" s="150">
        <v>125</v>
      </c>
      <c r="J217" s="151" t="s">
        <v>579</v>
      </c>
      <c r="K217" s="152">
        <f>H217-F217</f>
        <v>16.5</v>
      </c>
      <c r="L217" s="153">
        <f>K217/F217</f>
        <v>0.15</v>
      </c>
      <c r="M217" s="148" t="s">
        <v>540</v>
      </c>
      <c r="N217" s="154">
        <v>42552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60</v>
      </c>
      <c r="B218" s="146">
        <v>42538</v>
      </c>
      <c r="C218" s="146"/>
      <c r="D218" s="147" t="s">
        <v>654</v>
      </c>
      <c r="E218" s="148" t="s">
        <v>570</v>
      </c>
      <c r="F218" s="149">
        <v>44</v>
      </c>
      <c r="G218" s="148"/>
      <c r="H218" s="148">
        <v>69.5</v>
      </c>
      <c r="I218" s="150">
        <v>69.5</v>
      </c>
      <c r="J218" s="151" t="s">
        <v>655</v>
      </c>
      <c r="K218" s="152">
        <f>H218-F218</f>
        <v>25.5</v>
      </c>
      <c r="L218" s="153">
        <f>K218/F218</f>
        <v>0.57954545454545459</v>
      </c>
      <c r="M218" s="148" t="s">
        <v>540</v>
      </c>
      <c r="N218" s="154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61</v>
      </c>
      <c r="B219" s="146">
        <v>42549</v>
      </c>
      <c r="C219" s="146"/>
      <c r="D219" s="147" t="s">
        <v>656</v>
      </c>
      <c r="E219" s="148" t="s">
        <v>570</v>
      </c>
      <c r="F219" s="149">
        <v>262.5</v>
      </c>
      <c r="G219" s="148"/>
      <c r="H219" s="148">
        <v>340</v>
      </c>
      <c r="I219" s="150">
        <v>333</v>
      </c>
      <c r="J219" s="151" t="s">
        <v>657</v>
      </c>
      <c r="K219" s="152">
        <v>77.5</v>
      </c>
      <c r="L219" s="153">
        <v>0.29523809523809502</v>
      </c>
      <c r="M219" s="148" t="s">
        <v>540</v>
      </c>
      <c r="N219" s="154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62</v>
      </c>
      <c r="B220" s="146">
        <v>42549</v>
      </c>
      <c r="C220" s="146"/>
      <c r="D220" s="147" t="s">
        <v>658</v>
      </c>
      <c r="E220" s="148" t="s">
        <v>570</v>
      </c>
      <c r="F220" s="149">
        <v>840</v>
      </c>
      <c r="G220" s="148"/>
      <c r="H220" s="148">
        <v>1230</v>
      </c>
      <c r="I220" s="150">
        <v>1230</v>
      </c>
      <c r="J220" s="151" t="s">
        <v>628</v>
      </c>
      <c r="K220" s="152">
        <v>390</v>
      </c>
      <c r="L220" s="153">
        <v>0.46428571428571402</v>
      </c>
      <c r="M220" s="148" t="s">
        <v>540</v>
      </c>
      <c r="N220" s="154">
        <v>42649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8">
        <v>63</v>
      </c>
      <c r="B221" s="169">
        <v>42556</v>
      </c>
      <c r="C221" s="169"/>
      <c r="D221" s="170" t="s">
        <v>659</v>
      </c>
      <c r="E221" s="171" t="s">
        <v>570</v>
      </c>
      <c r="F221" s="171">
        <v>395</v>
      </c>
      <c r="G221" s="172"/>
      <c r="H221" s="172">
        <f>(468.5+342.5)/2</f>
        <v>405.5</v>
      </c>
      <c r="I221" s="172">
        <v>510</v>
      </c>
      <c r="J221" s="173" t="s">
        <v>660</v>
      </c>
      <c r="K221" s="174">
        <f t="shared" ref="K221:K227" si="174">H221-F221</f>
        <v>10.5</v>
      </c>
      <c r="L221" s="175">
        <f t="shared" ref="L221:L227" si="175">K221/F221</f>
        <v>2.6582278481012658E-2</v>
      </c>
      <c r="M221" s="171" t="s">
        <v>661</v>
      </c>
      <c r="N221" s="169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64</v>
      </c>
      <c r="B222" s="156">
        <v>42584</v>
      </c>
      <c r="C222" s="156"/>
      <c r="D222" s="157" t="s">
        <v>662</v>
      </c>
      <c r="E222" s="158" t="s">
        <v>542</v>
      </c>
      <c r="F222" s="159">
        <f>169.5-12.8</f>
        <v>156.69999999999999</v>
      </c>
      <c r="G222" s="159"/>
      <c r="H222" s="160">
        <v>77</v>
      </c>
      <c r="I222" s="160" t="s">
        <v>663</v>
      </c>
      <c r="J222" s="161" t="s">
        <v>664</v>
      </c>
      <c r="K222" s="162">
        <f t="shared" si="174"/>
        <v>-79.699999999999989</v>
      </c>
      <c r="L222" s="163">
        <f t="shared" si="175"/>
        <v>-0.50861518825781749</v>
      </c>
      <c r="M222" s="159" t="s">
        <v>552</v>
      </c>
      <c r="N222" s="156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65</v>
      </c>
      <c r="B223" s="156">
        <v>42586</v>
      </c>
      <c r="C223" s="156"/>
      <c r="D223" s="157" t="s">
        <v>665</v>
      </c>
      <c r="E223" s="158" t="s">
        <v>570</v>
      </c>
      <c r="F223" s="159">
        <v>400</v>
      </c>
      <c r="G223" s="159"/>
      <c r="H223" s="160">
        <v>305</v>
      </c>
      <c r="I223" s="160">
        <v>475</v>
      </c>
      <c r="J223" s="161" t="s">
        <v>666</v>
      </c>
      <c r="K223" s="162">
        <f t="shared" si="174"/>
        <v>-95</v>
      </c>
      <c r="L223" s="163">
        <f t="shared" si="175"/>
        <v>-0.23749999999999999</v>
      </c>
      <c r="M223" s="159" t="s">
        <v>552</v>
      </c>
      <c r="N223" s="156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66</v>
      </c>
      <c r="B224" s="146">
        <v>42593</v>
      </c>
      <c r="C224" s="146"/>
      <c r="D224" s="147" t="s">
        <v>667</v>
      </c>
      <c r="E224" s="148" t="s">
        <v>570</v>
      </c>
      <c r="F224" s="149">
        <v>86.5</v>
      </c>
      <c r="G224" s="148"/>
      <c r="H224" s="148">
        <v>130</v>
      </c>
      <c r="I224" s="150">
        <v>130</v>
      </c>
      <c r="J224" s="151" t="s">
        <v>668</v>
      </c>
      <c r="K224" s="152">
        <f t="shared" si="174"/>
        <v>43.5</v>
      </c>
      <c r="L224" s="153">
        <f t="shared" si="175"/>
        <v>0.50289017341040465</v>
      </c>
      <c r="M224" s="148" t="s">
        <v>540</v>
      </c>
      <c r="N224" s="154">
        <v>43091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67</v>
      </c>
      <c r="B225" s="156">
        <v>42600</v>
      </c>
      <c r="C225" s="156"/>
      <c r="D225" s="157" t="s">
        <v>109</v>
      </c>
      <c r="E225" s="158" t="s">
        <v>570</v>
      </c>
      <c r="F225" s="159">
        <v>133.5</v>
      </c>
      <c r="G225" s="159"/>
      <c r="H225" s="160">
        <v>126.5</v>
      </c>
      <c r="I225" s="160">
        <v>178</v>
      </c>
      <c r="J225" s="161" t="s">
        <v>669</v>
      </c>
      <c r="K225" s="162">
        <f t="shared" si="174"/>
        <v>-7</v>
      </c>
      <c r="L225" s="163">
        <f t="shared" si="175"/>
        <v>-5.2434456928838954E-2</v>
      </c>
      <c r="M225" s="159" t="s">
        <v>552</v>
      </c>
      <c r="N225" s="156">
        <v>42615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68</v>
      </c>
      <c r="B226" s="146">
        <v>42613</v>
      </c>
      <c r="C226" s="146"/>
      <c r="D226" s="147" t="s">
        <v>670</v>
      </c>
      <c r="E226" s="148" t="s">
        <v>570</v>
      </c>
      <c r="F226" s="149">
        <v>560</v>
      </c>
      <c r="G226" s="148"/>
      <c r="H226" s="148">
        <v>725</v>
      </c>
      <c r="I226" s="150">
        <v>725</v>
      </c>
      <c r="J226" s="151" t="s">
        <v>572</v>
      </c>
      <c r="K226" s="152">
        <f t="shared" si="174"/>
        <v>165</v>
      </c>
      <c r="L226" s="153">
        <f t="shared" si="175"/>
        <v>0.29464285714285715</v>
      </c>
      <c r="M226" s="148" t="s">
        <v>540</v>
      </c>
      <c r="N226" s="154">
        <v>42456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69</v>
      </c>
      <c r="B227" s="146">
        <v>42614</v>
      </c>
      <c r="C227" s="146"/>
      <c r="D227" s="147" t="s">
        <v>671</v>
      </c>
      <c r="E227" s="148" t="s">
        <v>570</v>
      </c>
      <c r="F227" s="149">
        <v>160.5</v>
      </c>
      <c r="G227" s="148"/>
      <c r="H227" s="148">
        <v>210</v>
      </c>
      <c r="I227" s="150">
        <v>210</v>
      </c>
      <c r="J227" s="151" t="s">
        <v>572</v>
      </c>
      <c r="K227" s="152">
        <f t="shared" si="174"/>
        <v>49.5</v>
      </c>
      <c r="L227" s="153">
        <f t="shared" si="175"/>
        <v>0.30841121495327101</v>
      </c>
      <c r="M227" s="148" t="s">
        <v>540</v>
      </c>
      <c r="N227" s="154">
        <v>42871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70</v>
      </c>
      <c r="B228" s="146">
        <v>42646</v>
      </c>
      <c r="C228" s="146"/>
      <c r="D228" s="147" t="s">
        <v>380</v>
      </c>
      <c r="E228" s="148" t="s">
        <v>570</v>
      </c>
      <c r="F228" s="149">
        <v>430</v>
      </c>
      <c r="G228" s="148"/>
      <c r="H228" s="148">
        <v>596</v>
      </c>
      <c r="I228" s="150">
        <v>575</v>
      </c>
      <c r="J228" s="151" t="s">
        <v>672</v>
      </c>
      <c r="K228" s="152">
        <v>166</v>
      </c>
      <c r="L228" s="153">
        <v>0.38604651162790699</v>
      </c>
      <c r="M228" s="148" t="s">
        <v>540</v>
      </c>
      <c r="N228" s="154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71</v>
      </c>
      <c r="B229" s="146">
        <v>42657</v>
      </c>
      <c r="C229" s="146"/>
      <c r="D229" s="147" t="s">
        <v>673</v>
      </c>
      <c r="E229" s="148" t="s">
        <v>570</v>
      </c>
      <c r="F229" s="149">
        <v>280</v>
      </c>
      <c r="G229" s="148"/>
      <c r="H229" s="148">
        <v>345</v>
      </c>
      <c r="I229" s="150">
        <v>345</v>
      </c>
      <c r="J229" s="151" t="s">
        <v>572</v>
      </c>
      <c r="K229" s="152">
        <f t="shared" ref="K229:K234" si="176">H229-F229</f>
        <v>65</v>
      </c>
      <c r="L229" s="153">
        <f>K229/F229</f>
        <v>0.23214285714285715</v>
      </c>
      <c r="M229" s="148" t="s">
        <v>540</v>
      </c>
      <c r="N229" s="154">
        <v>42814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72</v>
      </c>
      <c r="B230" s="146">
        <v>42657</v>
      </c>
      <c r="C230" s="146"/>
      <c r="D230" s="147" t="s">
        <v>674</v>
      </c>
      <c r="E230" s="148" t="s">
        <v>570</v>
      </c>
      <c r="F230" s="149">
        <v>245</v>
      </c>
      <c r="G230" s="148"/>
      <c r="H230" s="148">
        <v>325.5</v>
      </c>
      <c r="I230" s="150">
        <v>330</v>
      </c>
      <c r="J230" s="151" t="s">
        <v>675</v>
      </c>
      <c r="K230" s="152">
        <f t="shared" si="176"/>
        <v>80.5</v>
      </c>
      <c r="L230" s="153">
        <f>K230/F230</f>
        <v>0.32857142857142857</v>
      </c>
      <c r="M230" s="148" t="s">
        <v>540</v>
      </c>
      <c r="N230" s="154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73</v>
      </c>
      <c r="B231" s="146">
        <v>42660</v>
      </c>
      <c r="C231" s="146"/>
      <c r="D231" s="147" t="s">
        <v>336</v>
      </c>
      <c r="E231" s="148" t="s">
        <v>570</v>
      </c>
      <c r="F231" s="149">
        <v>125</v>
      </c>
      <c r="G231" s="148"/>
      <c r="H231" s="148">
        <v>160</v>
      </c>
      <c r="I231" s="150">
        <v>160</v>
      </c>
      <c r="J231" s="151" t="s">
        <v>628</v>
      </c>
      <c r="K231" s="152">
        <f t="shared" si="176"/>
        <v>35</v>
      </c>
      <c r="L231" s="153">
        <v>0.28000000000000003</v>
      </c>
      <c r="M231" s="148" t="s">
        <v>540</v>
      </c>
      <c r="N231" s="154">
        <v>42803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74</v>
      </c>
      <c r="B232" s="146">
        <v>42660</v>
      </c>
      <c r="C232" s="146"/>
      <c r="D232" s="147" t="s">
        <v>437</v>
      </c>
      <c r="E232" s="148" t="s">
        <v>570</v>
      </c>
      <c r="F232" s="149">
        <v>114</v>
      </c>
      <c r="G232" s="148"/>
      <c r="H232" s="148">
        <v>145</v>
      </c>
      <c r="I232" s="150">
        <v>145</v>
      </c>
      <c r="J232" s="151" t="s">
        <v>628</v>
      </c>
      <c r="K232" s="152">
        <f t="shared" si="176"/>
        <v>31</v>
      </c>
      <c r="L232" s="153">
        <f>K232/F232</f>
        <v>0.27192982456140352</v>
      </c>
      <c r="M232" s="148" t="s">
        <v>540</v>
      </c>
      <c r="N232" s="154">
        <v>42859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75</v>
      </c>
      <c r="B233" s="146">
        <v>42660</v>
      </c>
      <c r="C233" s="146"/>
      <c r="D233" s="147" t="s">
        <v>676</v>
      </c>
      <c r="E233" s="148" t="s">
        <v>570</v>
      </c>
      <c r="F233" s="149">
        <v>212</v>
      </c>
      <c r="G233" s="148"/>
      <c r="H233" s="148">
        <v>280</v>
      </c>
      <c r="I233" s="150">
        <v>276</v>
      </c>
      <c r="J233" s="151" t="s">
        <v>677</v>
      </c>
      <c r="K233" s="152">
        <f t="shared" si="176"/>
        <v>68</v>
      </c>
      <c r="L233" s="153">
        <f>K233/F233</f>
        <v>0.32075471698113206</v>
      </c>
      <c r="M233" s="148" t="s">
        <v>540</v>
      </c>
      <c r="N233" s="154">
        <v>42858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76</v>
      </c>
      <c r="B234" s="146">
        <v>42678</v>
      </c>
      <c r="C234" s="146"/>
      <c r="D234" s="147" t="s">
        <v>428</v>
      </c>
      <c r="E234" s="148" t="s">
        <v>570</v>
      </c>
      <c r="F234" s="149">
        <v>155</v>
      </c>
      <c r="G234" s="148"/>
      <c r="H234" s="148">
        <v>210</v>
      </c>
      <c r="I234" s="150">
        <v>210</v>
      </c>
      <c r="J234" s="151" t="s">
        <v>678</v>
      </c>
      <c r="K234" s="152">
        <f t="shared" si="176"/>
        <v>55</v>
      </c>
      <c r="L234" s="153">
        <f>K234/F234</f>
        <v>0.35483870967741937</v>
      </c>
      <c r="M234" s="148" t="s">
        <v>540</v>
      </c>
      <c r="N234" s="154">
        <v>42944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5">
        <v>77</v>
      </c>
      <c r="B235" s="156">
        <v>42710</v>
      </c>
      <c r="C235" s="156"/>
      <c r="D235" s="157" t="s">
        <v>679</v>
      </c>
      <c r="E235" s="158" t="s">
        <v>570</v>
      </c>
      <c r="F235" s="159">
        <v>150.5</v>
      </c>
      <c r="G235" s="159"/>
      <c r="H235" s="160">
        <v>72.5</v>
      </c>
      <c r="I235" s="160">
        <v>174</v>
      </c>
      <c r="J235" s="161" t="s">
        <v>680</v>
      </c>
      <c r="K235" s="162">
        <v>-78</v>
      </c>
      <c r="L235" s="163">
        <v>-0.51827242524916906</v>
      </c>
      <c r="M235" s="159" t="s">
        <v>552</v>
      </c>
      <c r="N235" s="156">
        <v>43333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78</v>
      </c>
      <c r="B236" s="146">
        <v>42712</v>
      </c>
      <c r="C236" s="146"/>
      <c r="D236" s="147" t="s">
        <v>681</v>
      </c>
      <c r="E236" s="148" t="s">
        <v>570</v>
      </c>
      <c r="F236" s="149">
        <v>380</v>
      </c>
      <c r="G236" s="148"/>
      <c r="H236" s="148">
        <v>478</v>
      </c>
      <c r="I236" s="150">
        <v>468</v>
      </c>
      <c r="J236" s="151" t="s">
        <v>628</v>
      </c>
      <c r="K236" s="152">
        <f>H236-F236</f>
        <v>98</v>
      </c>
      <c r="L236" s="153">
        <f>K236/F236</f>
        <v>0.25789473684210529</v>
      </c>
      <c r="M236" s="148" t="s">
        <v>540</v>
      </c>
      <c r="N236" s="154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79</v>
      </c>
      <c r="B237" s="146">
        <v>42734</v>
      </c>
      <c r="C237" s="146"/>
      <c r="D237" s="147" t="s">
        <v>108</v>
      </c>
      <c r="E237" s="148" t="s">
        <v>570</v>
      </c>
      <c r="F237" s="149">
        <v>305</v>
      </c>
      <c r="G237" s="148"/>
      <c r="H237" s="148">
        <v>375</v>
      </c>
      <c r="I237" s="150">
        <v>375</v>
      </c>
      <c r="J237" s="151" t="s">
        <v>628</v>
      </c>
      <c r="K237" s="152">
        <f>H237-F237</f>
        <v>70</v>
      </c>
      <c r="L237" s="153">
        <f>K237/F237</f>
        <v>0.22950819672131148</v>
      </c>
      <c r="M237" s="148" t="s">
        <v>540</v>
      </c>
      <c r="N237" s="154">
        <v>42768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80</v>
      </c>
      <c r="B238" s="146">
        <v>42739</v>
      </c>
      <c r="C238" s="146"/>
      <c r="D238" s="147" t="s">
        <v>94</v>
      </c>
      <c r="E238" s="148" t="s">
        <v>570</v>
      </c>
      <c r="F238" s="149">
        <v>99.5</v>
      </c>
      <c r="G238" s="148"/>
      <c r="H238" s="148">
        <v>158</v>
      </c>
      <c r="I238" s="150">
        <v>158</v>
      </c>
      <c r="J238" s="151" t="s">
        <v>628</v>
      </c>
      <c r="K238" s="152">
        <f>H238-F238</f>
        <v>58.5</v>
      </c>
      <c r="L238" s="153">
        <f>K238/F238</f>
        <v>0.5879396984924623</v>
      </c>
      <c r="M238" s="148" t="s">
        <v>540</v>
      </c>
      <c r="N238" s="154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81</v>
      </c>
      <c r="B239" s="146">
        <v>42739</v>
      </c>
      <c r="C239" s="146"/>
      <c r="D239" s="147" t="s">
        <v>94</v>
      </c>
      <c r="E239" s="148" t="s">
        <v>570</v>
      </c>
      <c r="F239" s="149">
        <v>99.5</v>
      </c>
      <c r="G239" s="148"/>
      <c r="H239" s="148">
        <v>158</v>
      </c>
      <c r="I239" s="150">
        <v>158</v>
      </c>
      <c r="J239" s="151" t="s">
        <v>628</v>
      </c>
      <c r="K239" s="152">
        <v>58.5</v>
      </c>
      <c r="L239" s="153">
        <v>0.58793969849246197</v>
      </c>
      <c r="M239" s="148" t="s">
        <v>540</v>
      </c>
      <c r="N239" s="154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82</v>
      </c>
      <c r="B240" s="146">
        <v>42786</v>
      </c>
      <c r="C240" s="146"/>
      <c r="D240" s="147" t="s">
        <v>183</v>
      </c>
      <c r="E240" s="148" t="s">
        <v>570</v>
      </c>
      <c r="F240" s="149">
        <v>140.5</v>
      </c>
      <c r="G240" s="148"/>
      <c r="H240" s="148">
        <v>220</v>
      </c>
      <c r="I240" s="150">
        <v>220</v>
      </c>
      <c r="J240" s="151" t="s">
        <v>628</v>
      </c>
      <c r="K240" s="152">
        <f>H240-F240</f>
        <v>79.5</v>
      </c>
      <c r="L240" s="153">
        <f>K240/F240</f>
        <v>0.5658362989323843</v>
      </c>
      <c r="M240" s="148" t="s">
        <v>540</v>
      </c>
      <c r="N240" s="154">
        <v>42864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83</v>
      </c>
      <c r="B241" s="146">
        <v>42786</v>
      </c>
      <c r="C241" s="146"/>
      <c r="D241" s="147" t="s">
        <v>682</v>
      </c>
      <c r="E241" s="148" t="s">
        <v>570</v>
      </c>
      <c r="F241" s="149">
        <v>202.5</v>
      </c>
      <c r="G241" s="148"/>
      <c r="H241" s="148">
        <v>234</v>
      </c>
      <c r="I241" s="150">
        <v>234</v>
      </c>
      <c r="J241" s="151" t="s">
        <v>628</v>
      </c>
      <c r="K241" s="152">
        <v>31.5</v>
      </c>
      <c r="L241" s="153">
        <v>0.155555555555556</v>
      </c>
      <c r="M241" s="148" t="s">
        <v>540</v>
      </c>
      <c r="N241" s="154">
        <v>42836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84</v>
      </c>
      <c r="B242" s="146">
        <v>42818</v>
      </c>
      <c r="C242" s="146"/>
      <c r="D242" s="147" t="s">
        <v>683</v>
      </c>
      <c r="E242" s="148" t="s">
        <v>570</v>
      </c>
      <c r="F242" s="149">
        <v>300.5</v>
      </c>
      <c r="G242" s="148"/>
      <c r="H242" s="148">
        <v>417.5</v>
      </c>
      <c r="I242" s="150">
        <v>420</v>
      </c>
      <c r="J242" s="151" t="s">
        <v>684</v>
      </c>
      <c r="K242" s="152">
        <f>H242-F242</f>
        <v>117</v>
      </c>
      <c r="L242" s="153">
        <f>K242/F242</f>
        <v>0.38935108153078202</v>
      </c>
      <c r="M242" s="148" t="s">
        <v>540</v>
      </c>
      <c r="N242" s="154">
        <v>43070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85</v>
      </c>
      <c r="B243" s="146">
        <v>42818</v>
      </c>
      <c r="C243" s="146"/>
      <c r="D243" s="147" t="s">
        <v>658</v>
      </c>
      <c r="E243" s="148" t="s">
        <v>570</v>
      </c>
      <c r="F243" s="149">
        <v>850</v>
      </c>
      <c r="G243" s="148"/>
      <c r="H243" s="148">
        <v>1042.5</v>
      </c>
      <c r="I243" s="150">
        <v>1023</v>
      </c>
      <c r="J243" s="151" t="s">
        <v>685</v>
      </c>
      <c r="K243" s="152">
        <v>192.5</v>
      </c>
      <c r="L243" s="153">
        <v>0.22647058823529401</v>
      </c>
      <c r="M243" s="148" t="s">
        <v>540</v>
      </c>
      <c r="N243" s="154">
        <v>42830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86</v>
      </c>
      <c r="B244" s="146">
        <v>42830</v>
      </c>
      <c r="C244" s="146"/>
      <c r="D244" s="147" t="s">
        <v>456</v>
      </c>
      <c r="E244" s="148" t="s">
        <v>570</v>
      </c>
      <c r="F244" s="149">
        <v>785</v>
      </c>
      <c r="G244" s="148"/>
      <c r="H244" s="148">
        <v>930</v>
      </c>
      <c r="I244" s="150">
        <v>920</v>
      </c>
      <c r="J244" s="151" t="s">
        <v>686</v>
      </c>
      <c r="K244" s="152">
        <f>H244-F244</f>
        <v>145</v>
      </c>
      <c r="L244" s="153">
        <f>K244/F244</f>
        <v>0.18471337579617833</v>
      </c>
      <c r="M244" s="148" t="s">
        <v>540</v>
      </c>
      <c r="N244" s="154">
        <v>42976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87</v>
      </c>
      <c r="B245" s="156">
        <v>42831</v>
      </c>
      <c r="C245" s="156"/>
      <c r="D245" s="157" t="s">
        <v>687</v>
      </c>
      <c r="E245" s="158" t="s">
        <v>570</v>
      </c>
      <c r="F245" s="159">
        <v>40</v>
      </c>
      <c r="G245" s="159"/>
      <c r="H245" s="160">
        <v>13.1</v>
      </c>
      <c r="I245" s="160">
        <v>60</v>
      </c>
      <c r="J245" s="161" t="s">
        <v>688</v>
      </c>
      <c r="K245" s="162">
        <v>-26.9</v>
      </c>
      <c r="L245" s="163">
        <v>-0.67249999999999999</v>
      </c>
      <c r="M245" s="159" t="s">
        <v>552</v>
      </c>
      <c r="N245" s="156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88</v>
      </c>
      <c r="B246" s="146">
        <v>42837</v>
      </c>
      <c r="C246" s="146"/>
      <c r="D246" s="147" t="s">
        <v>93</v>
      </c>
      <c r="E246" s="148" t="s">
        <v>570</v>
      </c>
      <c r="F246" s="149">
        <v>289.5</v>
      </c>
      <c r="G246" s="148"/>
      <c r="H246" s="148">
        <v>354</v>
      </c>
      <c r="I246" s="150">
        <v>360</v>
      </c>
      <c r="J246" s="151" t="s">
        <v>689</v>
      </c>
      <c r="K246" s="152">
        <f t="shared" ref="K246:K254" si="177">H246-F246</f>
        <v>64.5</v>
      </c>
      <c r="L246" s="153">
        <f t="shared" ref="L246:L254" si="178">K246/F246</f>
        <v>0.22279792746113988</v>
      </c>
      <c r="M246" s="148" t="s">
        <v>540</v>
      </c>
      <c r="N246" s="154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89</v>
      </c>
      <c r="B247" s="146">
        <v>42845</v>
      </c>
      <c r="C247" s="146"/>
      <c r="D247" s="147" t="s">
        <v>404</v>
      </c>
      <c r="E247" s="148" t="s">
        <v>570</v>
      </c>
      <c r="F247" s="149">
        <v>700</v>
      </c>
      <c r="G247" s="148"/>
      <c r="H247" s="148">
        <v>840</v>
      </c>
      <c r="I247" s="150">
        <v>840</v>
      </c>
      <c r="J247" s="151" t="s">
        <v>690</v>
      </c>
      <c r="K247" s="152">
        <f t="shared" si="177"/>
        <v>140</v>
      </c>
      <c r="L247" s="153">
        <f t="shared" si="178"/>
        <v>0.2</v>
      </c>
      <c r="M247" s="148" t="s">
        <v>540</v>
      </c>
      <c r="N247" s="154">
        <v>42893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90</v>
      </c>
      <c r="B248" s="146">
        <v>42887</v>
      </c>
      <c r="C248" s="146"/>
      <c r="D248" s="147" t="s">
        <v>691</v>
      </c>
      <c r="E248" s="148" t="s">
        <v>570</v>
      </c>
      <c r="F248" s="149">
        <v>130</v>
      </c>
      <c r="G248" s="148"/>
      <c r="H248" s="148">
        <v>144.25</v>
      </c>
      <c r="I248" s="150">
        <v>170</v>
      </c>
      <c r="J248" s="151" t="s">
        <v>692</v>
      </c>
      <c r="K248" s="152">
        <f t="shared" si="177"/>
        <v>14.25</v>
      </c>
      <c r="L248" s="153">
        <f t="shared" si="178"/>
        <v>0.10961538461538461</v>
      </c>
      <c r="M248" s="148" t="s">
        <v>540</v>
      </c>
      <c r="N248" s="154">
        <v>43675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91</v>
      </c>
      <c r="B249" s="146">
        <v>42901</v>
      </c>
      <c r="C249" s="146"/>
      <c r="D249" s="147" t="s">
        <v>693</v>
      </c>
      <c r="E249" s="148" t="s">
        <v>570</v>
      </c>
      <c r="F249" s="149">
        <v>214.5</v>
      </c>
      <c r="G249" s="148"/>
      <c r="H249" s="148">
        <v>262</v>
      </c>
      <c r="I249" s="150">
        <v>262</v>
      </c>
      <c r="J249" s="151" t="s">
        <v>694</v>
      </c>
      <c r="K249" s="152">
        <f t="shared" si="177"/>
        <v>47.5</v>
      </c>
      <c r="L249" s="153">
        <f t="shared" si="178"/>
        <v>0.22144522144522144</v>
      </c>
      <c r="M249" s="148" t="s">
        <v>540</v>
      </c>
      <c r="N249" s="154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92</v>
      </c>
      <c r="B250" s="177">
        <v>42933</v>
      </c>
      <c r="C250" s="177"/>
      <c r="D250" s="178" t="s">
        <v>695</v>
      </c>
      <c r="E250" s="179" t="s">
        <v>570</v>
      </c>
      <c r="F250" s="180">
        <v>370</v>
      </c>
      <c r="G250" s="179"/>
      <c r="H250" s="179">
        <v>447.5</v>
      </c>
      <c r="I250" s="181">
        <v>450</v>
      </c>
      <c r="J250" s="182" t="s">
        <v>628</v>
      </c>
      <c r="K250" s="152">
        <f t="shared" si="177"/>
        <v>77.5</v>
      </c>
      <c r="L250" s="183">
        <f t="shared" si="178"/>
        <v>0.20945945945945946</v>
      </c>
      <c r="M250" s="179" t="s">
        <v>540</v>
      </c>
      <c r="N250" s="184">
        <v>43035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93</v>
      </c>
      <c r="B251" s="177">
        <v>42943</v>
      </c>
      <c r="C251" s="177"/>
      <c r="D251" s="178" t="s">
        <v>181</v>
      </c>
      <c r="E251" s="179" t="s">
        <v>570</v>
      </c>
      <c r="F251" s="180">
        <v>657.5</v>
      </c>
      <c r="G251" s="179"/>
      <c r="H251" s="179">
        <v>825</v>
      </c>
      <c r="I251" s="181">
        <v>820</v>
      </c>
      <c r="J251" s="182" t="s">
        <v>628</v>
      </c>
      <c r="K251" s="152">
        <f t="shared" si="177"/>
        <v>167.5</v>
      </c>
      <c r="L251" s="183">
        <f t="shared" si="178"/>
        <v>0.25475285171102663</v>
      </c>
      <c r="M251" s="179" t="s">
        <v>540</v>
      </c>
      <c r="N251" s="184">
        <v>43090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94</v>
      </c>
      <c r="B252" s="146">
        <v>42964</v>
      </c>
      <c r="C252" s="146"/>
      <c r="D252" s="147" t="s">
        <v>349</v>
      </c>
      <c r="E252" s="148" t="s">
        <v>570</v>
      </c>
      <c r="F252" s="149">
        <v>605</v>
      </c>
      <c r="G252" s="148"/>
      <c r="H252" s="148">
        <v>750</v>
      </c>
      <c r="I252" s="150">
        <v>750</v>
      </c>
      <c r="J252" s="151" t="s">
        <v>686</v>
      </c>
      <c r="K252" s="152">
        <f t="shared" si="177"/>
        <v>145</v>
      </c>
      <c r="L252" s="153">
        <f t="shared" si="178"/>
        <v>0.23966942148760331</v>
      </c>
      <c r="M252" s="148" t="s">
        <v>540</v>
      </c>
      <c r="N252" s="154">
        <v>43027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5">
        <v>95</v>
      </c>
      <c r="B253" s="156">
        <v>42979</v>
      </c>
      <c r="C253" s="156"/>
      <c r="D253" s="164" t="s">
        <v>696</v>
      </c>
      <c r="E253" s="159" t="s">
        <v>570</v>
      </c>
      <c r="F253" s="159">
        <v>255</v>
      </c>
      <c r="G253" s="160"/>
      <c r="H253" s="160">
        <v>217.25</v>
      </c>
      <c r="I253" s="160">
        <v>320</v>
      </c>
      <c r="J253" s="161" t="s">
        <v>697</v>
      </c>
      <c r="K253" s="162">
        <f t="shared" si="177"/>
        <v>-37.75</v>
      </c>
      <c r="L253" s="165">
        <f t="shared" si="178"/>
        <v>-0.14803921568627451</v>
      </c>
      <c r="M253" s="159" t="s">
        <v>552</v>
      </c>
      <c r="N253" s="15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45">
        <v>96</v>
      </c>
      <c r="B254" s="146">
        <v>42997</v>
      </c>
      <c r="C254" s="146"/>
      <c r="D254" s="147" t="s">
        <v>698</v>
      </c>
      <c r="E254" s="148" t="s">
        <v>570</v>
      </c>
      <c r="F254" s="149">
        <v>215</v>
      </c>
      <c r="G254" s="148"/>
      <c r="H254" s="148">
        <v>258</v>
      </c>
      <c r="I254" s="150">
        <v>258</v>
      </c>
      <c r="J254" s="151" t="s">
        <v>628</v>
      </c>
      <c r="K254" s="152">
        <f t="shared" si="177"/>
        <v>43</v>
      </c>
      <c r="L254" s="153">
        <f t="shared" si="178"/>
        <v>0.2</v>
      </c>
      <c r="M254" s="148" t="s">
        <v>540</v>
      </c>
      <c r="N254" s="154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97</v>
      </c>
      <c r="B255" s="146">
        <v>42997</v>
      </c>
      <c r="C255" s="146"/>
      <c r="D255" s="147" t="s">
        <v>698</v>
      </c>
      <c r="E255" s="148" t="s">
        <v>570</v>
      </c>
      <c r="F255" s="149">
        <v>215</v>
      </c>
      <c r="G255" s="148"/>
      <c r="H255" s="148">
        <v>258</v>
      </c>
      <c r="I255" s="150">
        <v>258</v>
      </c>
      <c r="J255" s="182" t="s">
        <v>628</v>
      </c>
      <c r="K255" s="152">
        <v>43</v>
      </c>
      <c r="L255" s="153">
        <v>0.2</v>
      </c>
      <c r="M255" s="148" t="s">
        <v>540</v>
      </c>
      <c r="N255" s="154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98</v>
      </c>
      <c r="B256" s="177">
        <v>42998</v>
      </c>
      <c r="C256" s="177"/>
      <c r="D256" s="178" t="s">
        <v>699</v>
      </c>
      <c r="E256" s="179" t="s">
        <v>570</v>
      </c>
      <c r="F256" s="149">
        <v>75</v>
      </c>
      <c r="G256" s="179"/>
      <c r="H256" s="179">
        <v>90</v>
      </c>
      <c r="I256" s="181">
        <v>90</v>
      </c>
      <c r="J256" s="151" t="s">
        <v>700</v>
      </c>
      <c r="K256" s="152">
        <f t="shared" ref="K256:K261" si="179">H256-F256</f>
        <v>15</v>
      </c>
      <c r="L256" s="153">
        <f t="shared" ref="L256:L261" si="180">K256/F256</f>
        <v>0.2</v>
      </c>
      <c r="M256" s="148" t="s">
        <v>540</v>
      </c>
      <c r="N256" s="154">
        <v>43019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99</v>
      </c>
      <c r="B257" s="177">
        <v>43011</v>
      </c>
      <c r="C257" s="177"/>
      <c r="D257" s="178" t="s">
        <v>554</v>
      </c>
      <c r="E257" s="179" t="s">
        <v>570</v>
      </c>
      <c r="F257" s="180">
        <v>315</v>
      </c>
      <c r="G257" s="179"/>
      <c r="H257" s="179">
        <v>392</v>
      </c>
      <c r="I257" s="181">
        <v>384</v>
      </c>
      <c r="J257" s="182" t="s">
        <v>701</v>
      </c>
      <c r="K257" s="152">
        <f t="shared" si="179"/>
        <v>77</v>
      </c>
      <c r="L257" s="183">
        <f t="shared" si="180"/>
        <v>0.24444444444444444</v>
      </c>
      <c r="M257" s="179" t="s">
        <v>540</v>
      </c>
      <c r="N257" s="184">
        <v>43017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100</v>
      </c>
      <c r="B258" s="177">
        <v>43013</v>
      </c>
      <c r="C258" s="177"/>
      <c r="D258" s="178" t="s">
        <v>432</v>
      </c>
      <c r="E258" s="179" t="s">
        <v>570</v>
      </c>
      <c r="F258" s="180">
        <v>145</v>
      </c>
      <c r="G258" s="179"/>
      <c r="H258" s="179">
        <v>179</v>
      </c>
      <c r="I258" s="181">
        <v>180</v>
      </c>
      <c r="J258" s="182" t="s">
        <v>702</v>
      </c>
      <c r="K258" s="152">
        <f t="shared" si="179"/>
        <v>34</v>
      </c>
      <c r="L258" s="183">
        <f t="shared" si="180"/>
        <v>0.23448275862068965</v>
      </c>
      <c r="M258" s="179" t="s">
        <v>540</v>
      </c>
      <c r="N258" s="184">
        <v>43025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101</v>
      </c>
      <c r="B259" s="177">
        <v>43014</v>
      </c>
      <c r="C259" s="177"/>
      <c r="D259" s="178" t="s">
        <v>326</v>
      </c>
      <c r="E259" s="179" t="s">
        <v>570</v>
      </c>
      <c r="F259" s="180">
        <v>256</v>
      </c>
      <c r="G259" s="179"/>
      <c r="H259" s="179">
        <v>323</v>
      </c>
      <c r="I259" s="181">
        <v>320</v>
      </c>
      <c r="J259" s="182" t="s">
        <v>628</v>
      </c>
      <c r="K259" s="152">
        <f t="shared" si="179"/>
        <v>67</v>
      </c>
      <c r="L259" s="183">
        <f t="shared" si="180"/>
        <v>0.26171875</v>
      </c>
      <c r="M259" s="179" t="s">
        <v>540</v>
      </c>
      <c r="N259" s="184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102</v>
      </c>
      <c r="B260" s="177">
        <v>43017</v>
      </c>
      <c r="C260" s="177"/>
      <c r="D260" s="178" t="s">
        <v>341</v>
      </c>
      <c r="E260" s="179" t="s">
        <v>570</v>
      </c>
      <c r="F260" s="180">
        <v>137.5</v>
      </c>
      <c r="G260" s="179"/>
      <c r="H260" s="179">
        <v>184</v>
      </c>
      <c r="I260" s="181">
        <v>183</v>
      </c>
      <c r="J260" s="182" t="s">
        <v>703</v>
      </c>
      <c r="K260" s="152">
        <f t="shared" si="179"/>
        <v>46.5</v>
      </c>
      <c r="L260" s="183">
        <f t="shared" si="180"/>
        <v>0.33818181818181819</v>
      </c>
      <c r="M260" s="179" t="s">
        <v>540</v>
      </c>
      <c r="N260" s="184">
        <v>43108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103</v>
      </c>
      <c r="B261" s="177">
        <v>43018</v>
      </c>
      <c r="C261" s="177"/>
      <c r="D261" s="178" t="s">
        <v>704</v>
      </c>
      <c r="E261" s="179" t="s">
        <v>570</v>
      </c>
      <c r="F261" s="180">
        <v>125.5</v>
      </c>
      <c r="G261" s="179"/>
      <c r="H261" s="179">
        <v>158</v>
      </c>
      <c r="I261" s="181">
        <v>155</v>
      </c>
      <c r="J261" s="182" t="s">
        <v>705</v>
      </c>
      <c r="K261" s="152">
        <f t="shared" si="179"/>
        <v>32.5</v>
      </c>
      <c r="L261" s="183">
        <f t="shared" si="180"/>
        <v>0.25896414342629481</v>
      </c>
      <c r="M261" s="179" t="s">
        <v>540</v>
      </c>
      <c r="N261" s="184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104</v>
      </c>
      <c r="B262" s="177">
        <v>43018</v>
      </c>
      <c r="C262" s="177"/>
      <c r="D262" s="178" t="s">
        <v>706</v>
      </c>
      <c r="E262" s="179" t="s">
        <v>570</v>
      </c>
      <c r="F262" s="180">
        <v>895</v>
      </c>
      <c r="G262" s="179"/>
      <c r="H262" s="179">
        <v>1122.5</v>
      </c>
      <c r="I262" s="181">
        <v>1078</v>
      </c>
      <c r="J262" s="182" t="s">
        <v>707</v>
      </c>
      <c r="K262" s="152">
        <v>227.5</v>
      </c>
      <c r="L262" s="183">
        <v>0.25418994413407803</v>
      </c>
      <c r="M262" s="179" t="s">
        <v>540</v>
      </c>
      <c r="N262" s="184">
        <v>43117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105</v>
      </c>
      <c r="B263" s="177">
        <v>43020</v>
      </c>
      <c r="C263" s="177"/>
      <c r="D263" s="178" t="s">
        <v>335</v>
      </c>
      <c r="E263" s="179" t="s">
        <v>570</v>
      </c>
      <c r="F263" s="180">
        <v>525</v>
      </c>
      <c r="G263" s="179"/>
      <c r="H263" s="179">
        <v>629</v>
      </c>
      <c r="I263" s="181">
        <v>629</v>
      </c>
      <c r="J263" s="182" t="s">
        <v>628</v>
      </c>
      <c r="K263" s="152">
        <v>104</v>
      </c>
      <c r="L263" s="183">
        <v>0.19809523809523799</v>
      </c>
      <c r="M263" s="179" t="s">
        <v>540</v>
      </c>
      <c r="N263" s="184">
        <v>43119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106</v>
      </c>
      <c r="B264" s="177">
        <v>43046</v>
      </c>
      <c r="C264" s="177"/>
      <c r="D264" s="178" t="s">
        <v>372</v>
      </c>
      <c r="E264" s="179" t="s">
        <v>570</v>
      </c>
      <c r="F264" s="180">
        <v>740</v>
      </c>
      <c r="G264" s="179"/>
      <c r="H264" s="179">
        <v>892.5</v>
      </c>
      <c r="I264" s="181">
        <v>900</v>
      </c>
      <c r="J264" s="182" t="s">
        <v>708</v>
      </c>
      <c r="K264" s="152">
        <f>H264-F264</f>
        <v>152.5</v>
      </c>
      <c r="L264" s="183">
        <f>K264/F264</f>
        <v>0.20608108108108109</v>
      </c>
      <c r="M264" s="179" t="s">
        <v>540</v>
      </c>
      <c r="N264" s="184">
        <v>43052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107</v>
      </c>
      <c r="B265" s="146">
        <v>43073</v>
      </c>
      <c r="C265" s="146"/>
      <c r="D265" s="147" t="s">
        <v>709</v>
      </c>
      <c r="E265" s="148" t="s">
        <v>570</v>
      </c>
      <c r="F265" s="149">
        <v>118.5</v>
      </c>
      <c r="G265" s="148"/>
      <c r="H265" s="148">
        <v>143.5</v>
      </c>
      <c r="I265" s="150">
        <v>145</v>
      </c>
      <c r="J265" s="151" t="s">
        <v>561</v>
      </c>
      <c r="K265" s="152">
        <f>H265-F265</f>
        <v>25</v>
      </c>
      <c r="L265" s="153">
        <f>K265/F265</f>
        <v>0.2109704641350211</v>
      </c>
      <c r="M265" s="148" t="s">
        <v>540</v>
      </c>
      <c r="N265" s="154">
        <v>43097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5">
        <v>108</v>
      </c>
      <c r="B266" s="156">
        <v>43090</v>
      </c>
      <c r="C266" s="156"/>
      <c r="D266" s="157" t="s">
        <v>409</v>
      </c>
      <c r="E266" s="158" t="s">
        <v>570</v>
      </c>
      <c r="F266" s="159">
        <v>715</v>
      </c>
      <c r="G266" s="159"/>
      <c r="H266" s="160">
        <v>500</v>
      </c>
      <c r="I266" s="160">
        <v>872</v>
      </c>
      <c r="J266" s="161" t="s">
        <v>710</v>
      </c>
      <c r="K266" s="162">
        <f>H266-F266</f>
        <v>-215</v>
      </c>
      <c r="L266" s="163">
        <f>K266/F266</f>
        <v>-0.30069930069930068</v>
      </c>
      <c r="M266" s="159" t="s">
        <v>552</v>
      </c>
      <c r="N266" s="156">
        <v>43670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45">
        <v>109</v>
      </c>
      <c r="B267" s="146">
        <v>43098</v>
      </c>
      <c r="C267" s="146"/>
      <c r="D267" s="147" t="s">
        <v>554</v>
      </c>
      <c r="E267" s="148" t="s">
        <v>570</v>
      </c>
      <c r="F267" s="149">
        <v>435</v>
      </c>
      <c r="G267" s="148"/>
      <c r="H267" s="148">
        <v>542.5</v>
      </c>
      <c r="I267" s="150">
        <v>539</v>
      </c>
      <c r="J267" s="151" t="s">
        <v>628</v>
      </c>
      <c r="K267" s="152">
        <v>107.5</v>
      </c>
      <c r="L267" s="153">
        <v>0.247126436781609</v>
      </c>
      <c r="M267" s="148" t="s">
        <v>540</v>
      </c>
      <c r="N267" s="154">
        <v>43206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45">
        <v>110</v>
      </c>
      <c r="B268" s="146">
        <v>43098</v>
      </c>
      <c r="C268" s="146"/>
      <c r="D268" s="147" t="s">
        <v>512</v>
      </c>
      <c r="E268" s="148" t="s">
        <v>570</v>
      </c>
      <c r="F268" s="149">
        <v>885</v>
      </c>
      <c r="G268" s="148"/>
      <c r="H268" s="148">
        <v>1090</v>
      </c>
      <c r="I268" s="150">
        <v>1084</v>
      </c>
      <c r="J268" s="151" t="s">
        <v>628</v>
      </c>
      <c r="K268" s="152">
        <v>205</v>
      </c>
      <c r="L268" s="153">
        <v>0.23163841807909599</v>
      </c>
      <c r="M268" s="148" t="s">
        <v>540</v>
      </c>
      <c r="N268" s="154">
        <v>43213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111</v>
      </c>
      <c r="B269" s="186">
        <v>43192</v>
      </c>
      <c r="C269" s="186"/>
      <c r="D269" s="164" t="s">
        <v>711</v>
      </c>
      <c r="E269" s="159" t="s">
        <v>570</v>
      </c>
      <c r="F269" s="187">
        <v>478.5</v>
      </c>
      <c r="G269" s="159"/>
      <c r="H269" s="159">
        <v>442</v>
      </c>
      <c r="I269" s="160">
        <v>613</v>
      </c>
      <c r="J269" s="161" t="s">
        <v>712</v>
      </c>
      <c r="K269" s="162">
        <f>H269-F269</f>
        <v>-36.5</v>
      </c>
      <c r="L269" s="163">
        <f>K269/F269</f>
        <v>-7.6280041797283177E-2</v>
      </c>
      <c r="M269" s="159" t="s">
        <v>552</v>
      </c>
      <c r="N269" s="156">
        <v>43762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5">
        <v>112</v>
      </c>
      <c r="B270" s="156">
        <v>43194</v>
      </c>
      <c r="C270" s="156"/>
      <c r="D270" s="157" t="s">
        <v>713</v>
      </c>
      <c r="E270" s="158" t="s">
        <v>570</v>
      </c>
      <c r="F270" s="159">
        <f>141.5-7.3</f>
        <v>134.19999999999999</v>
      </c>
      <c r="G270" s="159"/>
      <c r="H270" s="160">
        <v>77</v>
      </c>
      <c r="I270" s="160">
        <v>180</v>
      </c>
      <c r="J270" s="161" t="s">
        <v>714</v>
      </c>
      <c r="K270" s="162">
        <f>H270-F270</f>
        <v>-57.199999999999989</v>
      </c>
      <c r="L270" s="163">
        <f>K270/F270</f>
        <v>-0.42622950819672129</v>
      </c>
      <c r="M270" s="159" t="s">
        <v>552</v>
      </c>
      <c r="N270" s="156">
        <v>43522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5">
        <v>113</v>
      </c>
      <c r="B271" s="156">
        <v>43209</v>
      </c>
      <c r="C271" s="156"/>
      <c r="D271" s="157" t="s">
        <v>715</v>
      </c>
      <c r="E271" s="158" t="s">
        <v>570</v>
      </c>
      <c r="F271" s="159">
        <v>430</v>
      </c>
      <c r="G271" s="159"/>
      <c r="H271" s="160">
        <v>220</v>
      </c>
      <c r="I271" s="160">
        <v>537</v>
      </c>
      <c r="J271" s="161" t="s">
        <v>716</v>
      </c>
      <c r="K271" s="162">
        <f>H271-F271</f>
        <v>-210</v>
      </c>
      <c r="L271" s="163">
        <f>K271/F271</f>
        <v>-0.48837209302325579</v>
      </c>
      <c r="M271" s="159" t="s">
        <v>552</v>
      </c>
      <c r="N271" s="156">
        <v>43252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114</v>
      </c>
      <c r="B272" s="177">
        <v>43220</v>
      </c>
      <c r="C272" s="177"/>
      <c r="D272" s="178" t="s">
        <v>373</v>
      </c>
      <c r="E272" s="179" t="s">
        <v>570</v>
      </c>
      <c r="F272" s="179">
        <v>153.5</v>
      </c>
      <c r="G272" s="179"/>
      <c r="H272" s="179">
        <v>196</v>
      </c>
      <c r="I272" s="181">
        <v>196</v>
      </c>
      <c r="J272" s="151" t="s">
        <v>717</v>
      </c>
      <c r="K272" s="152">
        <f>H272-F272</f>
        <v>42.5</v>
      </c>
      <c r="L272" s="153">
        <f>K272/F272</f>
        <v>0.27687296416938112</v>
      </c>
      <c r="M272" s="148" t="s">
        <v>540</v>
      </c>
      <c r="N272" s="154">
        <v>43605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5">
        <v>115</v>
      </c>
      <c r="B273" s="156">
        <v>43306</v>
      </c>
      <c r="C273" s="156"/>
      <c r="D273" s="157" t="s">
        <v>687</v>
      </c>
      <c r="E273" s="158" t="s">
        <v>570</v>
      </c>
      <c r="F273" s="159">
        <v>27.5</v>
      </c>
      <c r="G273" s="159"/>
      <c r="H273" s="160">
        <v>13.1</v>
      </c>
      <c r="I273" s="160">
        <v>60</v>
      </c>
      <c r="J273" s="161" t="s">
        <v>718</v>
      </c>
      <c r="K273" s="162">
        <v>-14.4</v>
      </c>
      <c r="L273" s="163">
        <v>-0.52363636363636401</v>
      </c>
      <c r="M273" s="159" t="s">
        <v>552</v>
      </c>
      <c r="N273" s="156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116</v>
      </c>
      <c r="B274" s="186">
        <v>43318</v>
      </c>
      <c r="C274" s="186"/>
      <c r="D274" s="164" t="s">
        <v>719</v>
      </c>
      <c r="E274" s="159" t="s">
        <v>570</v>
      </c>
      <c r="F274" s="159">
        <v>148.5</v>
      </c>
      <c r="G274" s="159"/>
      <c r="H274" s="159">
        <v>102</v>
      </c>
      <c r="I274" s="160">
        <v>182</v>
      </c>
      <c r="J274" s="161" t="s">
        <v>720</v>
      </c>
      <c r="K274" s="162">
        <f>H274-F274</f>
        <v>-46.5</v>
      </c>
      <c r="L274" s="163">
        <f>K274/F274</f>
        <v>-0.31313131313131315</v>
      </c>
      <c r="M274" s="159" t="s">
        <v>552</v>
      </c>
      <c r="N274" s="156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45">
        <v>117</v>
      </c>
      <c r="B275" s="146">
        <v>43335</v>
      </c>
      <c r="C275" s="146"/>
      <c r="D275" s="147" t="s">
        <v>721</v>
      </c>
      <c r="E275" s="148" t="s">
        <v>570</v>
      </c>
      <c r="F275" s="179">
        <v>285</v>
      </c>
      <c r="G275" s="148"/>
      <c r="H275" s="148">
        <v>355</v>
      </c>
      <c r="I275" s="150">
        <v>364</v>
      </c>
      <c r="J275" s="151" t="s">
        <v>722</v>
      </c>
      <c r="K275" s="152">
        <v>70</v>
      </c>
      <c r="L275" s="153">
        <v>0.24561403508771901</v>
      </c>
      <c r="M275" s="148" t="s">
        <v>540</v>
      </c>
      <c r="N275" s="154">
        <v>43455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45">
        <v>118</v>
      </c>
      <c r="B276" s="146">
        <v>43341</v>
      </c>
      <c r="C276" s="146"/>
      <c r="D276" s="147" t="s">
        <v>361</v>
      </c>
      <c r="E276" s="148" t="s">
        <v>570</v>
      </c>
      <c r="F276" s="179">
        <v>525</v>
      </c>
      <c r="G276" s="148"/>
      <c r="H276" s="148">
        <v>585</v>
      </c>
      <c r="I276" s="150">
        <v>635</v>
      </c>
      <c r="J276" s="151" t="s">
        <v>723</v>
      </c>
      <c r="K276" s="152">
        <f t="shared" ref="K276:K293" si="181">H276-F276</f>
        <v>60</v>
      </c>
      <c r="L276" s="153">
        <f t="shared" ref="L276:L293" si="182">K276/F276</f>
        <v>0.11428571428571428</v>
      </c>
      <c r="M276" s="148" t="s">
        <v>540</v>
      </c>
      <c r="N276" s="154">
        <v>43662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45">
        <v>119</v>
      </c>
      <c r="B277" s="146">
        <v>43395</v>
      </c>
      <c r="C277" s="146"/>
      <c r="D277" s="147" t="s">
        <v>349</v>
      </c>
      <c r="E277" s="148" t="s">
        <v>570</v>
      </c>
      <c r="F277" s="179">
        <v>475</v>
      </c>
      <c r="G277" s="148"/>
      <c r="H277" s="148">
        <v>574</v>
      </c>
      <c r="I277" s="150">
        <v>570</v>
      </c>
      <c r="J277" s="151" t="s">
        <v>628</v>
      </c>
      <c r="K277" s="152">
        <f t="shared" si="181"/>
        <v>99</v>
      </c>
      <c r="L277" s="153">
        <f t="shared" si="182"/>
        <v>0.20842105263157895</v>
      </c>
      <c r="M277" s="148" t="s">
        <v>540</v>
      </c>
      <c r="N277" s="154">
        <v>43403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120</v>
      </c>
      <c r="B278" s="177">
        <v>43397</v>
      </c>
      <c r="C278" s="177"/>
      <c r="D278" s="178" t="s">
        <v>368</v>
      </c>
      <c r="E278" s="179" t="s">
        <v>570</v>
      </c>
      <c r="F278" s="179">
        <v>707.5</v>
      </c>
      <c r="G278" s="179"/>
      <c r="H278" s="179">
        <v>872</v>
      </c>
      <c r="I278" s="181">
        <v>872</v>
      </c>
      <c r="J278" s="182" t="s">
        <v>628</v>
      </c>
      <c r="K278" s="152">
        <f t="shared" si="181"/>
        <v>164.5</v>
      </c>
      <c r="L278" s="183">
        <f t="shared" si="182"/>
        <v>0.23250883392226149</v>
      </c>
      <c r="M278" s="179" t="s">
        <v>540</v>
      </c>
      <c r="N278" s="184">
        <v>43482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121</v>
      </c>
      <c r="B279" s="177">
        <v>43398</v>
      </c>
      <c r="C279" s="177"/>
      <c r="D279" s="178" t="s">
        <v>724</v>
      </c>
      <c r="E279" s="179" t="s">
        <v>570</v>
      </c>
      <c r="F279" s="179">
        <v>162</v>
      </c>
      <c r="G279" s="179"/>
      <c r="H279" s="179">
        <v>204</v>
      </c>
      <c r="I279" s="181">
        <v>209</v>
      </c>
      <c r="J279" s="182" t="s">
        <v>725</v>
      </c>
      <c r="K279" s="152">
        <f t="shared" si="181"/>
        <v>42</v>
      </c>
      <c r="L279" s="183">
        <f t="shared" si="182"/>
        <v>0.25925925925925924</v>
      </c>
      <c r="M279" s="179" t="s">
        <v>540</v>
      </c>
      <c r="N279" s="184">
        <v>43539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122</v>
      </c>
      <c r="B280" s="177">
        <v>43399</v>
      </c>
      <c r="C280" s="177"/>
      <c r="D280" s="178" t="s">
        <v>449</v>
      </c>
      <c r="E280" s="179" t="s">
        <v>570</v>
      </c>
      <c r="F280" s="179">
        <v>240</v>
      </c>
      <c r="G280" s="179"/>
      <c r="H280" s="179">
        <v>297</v>
      </c>
      <c r="I280" s="181">
        <v>297</v>
      </c>
      <c r="J280" s="182" t="s">
        <v>628</v>
      </c>
      <c r="K280" s="188">
        <f t="shared" si="181"/>
        <v>57</v>
      </c>
      <c r="L280" s="183">
        <f t="shared" si="182"/>
        <v>0.23749999999999999</v>
      </c>
      <c r="M280" s="179" t="s">
        <v>540</v>
      </c>
      <c r="N280" s="184">
        <v>43417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45">
        <v>123</v>
      </c>
      <c r="B281" s="146">
        <v>43439</v>
      </c>
      <c r="C281" s="146"/>
      <c r="D281" s="147" t="s">
        <v>726</v>
      </c>
      <c r="E281" s="148" t="s">
        <v>570</v>
      </c>
      <c r="F281" s="148">
        <v>202.5</v>
      </c>
      <c r="G281" s="148"/>
      <c r="H281" s="148">
        <v>255</v>
      </c>
      <c r="I281" s="150">
        <v>252</v>
      </c>
      <c r="J281" s="151" t="s">
        <v>628</v>
      </c>
      <c r="K281" s="152">
        <f t="shared" si="181"/>
        <v>52.5</v>
      </c>
      <c r="L281" s="153">
        <f t="shared" si="182"/>
        <v>0.25925925925925924</v>
      </c>
      <c r="M281" s="148" t="s">
        <v>540</v>
      </c>
      <c r="N281" s="154">
        <v>43542</v>
      </c>
      <c r="O281" s="1"/>
      <c r="P281" s="1"/>
      <c r="Q281" s="1"/>
      <c r="R281" s="6" t="s">
        <v>727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124</v>
      </c>
      <c r="B282" s="177">
        <v>43465</v>
      </c>
      <c r="C282" s="146"/>
      <c r="D282" s="178" t="s">
        <v>396</v>
      </c>
      <c r="E282" s="179" t="s">
        <v>570</v>
      </c>
      <c r="F282" s="179">
        <v>710</v>
      </c>
      <c r="G282" s="179"/>
      <c r="H282" s="179">
        <v>866</v>
      </c>
      <c r="I282" s="181">
        <v>866</v>
      </c>
      <c r="J282" s="182" t="s">
        <v>628</v>
      </c>
      <c r="K282" s="152">
        <f t="shared" si="181"/>
        <v>156</v>
      </c>
      <c r="L282" s="153">
        <f t="shared" si="182"/>
        <v>0.21971830985915494</v>
      </c>
      <c r="M282" s="148" t="s">
        <v>540</v>
      </c>
      <c r="N282" s="154">
        <v>43553</v>
      </c>
      <c r="O282" s="1"/>
      <c r="P282" s="1"/>
      <c r="Q282" s="1"/>
      <c r="R282" s="6" t="s">
        <v>727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125</v>
      </c>
      <c r="B283" s="177">
        <v>43522</v>
      </c>
      <c r="C283" s="177"/>
      <c r="D283" s="178" t="s">
        <v>152</v>
      </c>
      <c r="E283" s="179" t="s">
        <v>570</v>
      </c>
      <c r="F283" s="179">
        <v>337.25</v>
      </c>
      <c r="G283" s="179"/>
      <c r="H283" s="179">
        <v>398.5</v>
      </c>
      <c r="I283" s="181">
        <v>411</v>
      </c>
      <c r="J283" s="151" t="s">
        <v>728</v>
      </c>
      <c r="K283" s="152">
        <f t="shared" si="181"/>
        <v>61.25</v>
      </c>
      <c r="L283" s="153">
        <f t="shared" si="182"/>
        <v>0.1816160118606375</v>
      </c>
      <c r="M283" s="148" t="s">
        <v>540</v>
      </c>
      <c r="N283" s="154">
        <v>43760</v>
      </c>
      <c r="O283" s="1"/>
      <c r="P283" s="1"/>
      <c r="Q283" s="1"/>
      <c r="R283" s="6" t="s">
        <v>727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126</v>
      </c>
      <c r="B284" s="190">
        <v>43559</v>
      </c>
      <c r="C284" s="190"/>
      <c r="D284" s="191" t="s">
        <v>729</v>
      </c>
      <c r="E284" s="192" t="s">
        <v>570</v>
      </c>
      <c r="F284" s="192">
        <v>130</v>
      </c>
      <c r="G284" s="192"/>
      <c r="H284" s="192">
        <v>65</v>
      </c>
      <c r="I284" s="193">
        <v>158</v>
      </c>
      <c r="J284" s="161" t="s">
        <v>730</v>
      </c>
      <c r="K284" s="162">
        <f t="shared" si="181"/>
        <v>-65</v>
      </c>
      <c r="L284" s="163">
        <f t="shared" si="182"/>
        <v>-0.5</v>
      </c>
      <c r="M284" s="159" t="s">
        <v>552</v>
      </c>
      <c r="N284" s="156">
        <v>43726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127</v>
      </c>
      <c r="B285" s="177">
        <v>43017</v>
      </c>
      <c r="C285" s="177"/>
      <c r="D285" s="178" t="s">
        <v>183</v>
      </c>
      <c r="E285" s="179" t="s">
        <v>570</v>
      </c>
      <c r="F285" s="179">
        <v>141.5</v>
      </c>
      <c r="G285" s="179"/>
      <c r="H285" s="179">
        <v>183.5</v>
      </c>
      <c r="I285" s="181">
        <v>210</v>
      </c>
      <c r="J285" s="151" t="s">
        <v>725</v>
      </c>
      <c r="K285" s="152">
        <f t="shared" si="181"/>
        <v>42</v>
      </c>
      <c r="L285" s="153">
        <f t="shared" si="182"/>
        <v>0.29681978798586572</v>
      </c>
      <c r="M285" s="148" t="s">
        <v>540</v>
      </c>
      <c r="N285" s="154">
        <v>43042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128</v>
      </c>
      <c r="B286" s="190">
        <v>43074</v>
      </c>
      <c r="C286" s="190"/>
      <c r="D286" s="191" t="s">
        <v>732</v>
      </c>
      <c r="E286" s="192" t="s">
        <v>570</v>
      </c>
      <c r="F286" s="187">
        <v>172</v>
      </c>
      <c r="G286" s="192"/>
      <c r="H286" s="192">
        <v>155.25</v>
      </c>
      <c r="I286" s="193">
        <v>230</v>
      </c>
      <c r="J286" s="161" t="s">
        <v>733</v>
      </c>
      <c r="K286" s="162">
        <f t="shared" si="181"/>
        <v>-16.75</v>
      </c>
      <c r="L286" s="163">
        <f t="shared" si="182"/>
        <v>-9.7383720930232565E-2</v>
      </c>
      <c r="M286" s="159" t="s">
        <v>552</v>
      </c>
      <c r="N286" s="156">
        <v>43787</v>
      </c>
      <c r="O286" s="1"/>
      <c r="P286" s="1"/>
      <c r="Q286" s="1"/>
      <c r="R286" s="6" t="s">
        <v>731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129</v>
      </c>
      <c r="B287" s="177">
        <v>43398</v>
      </c>
      <c r="C287" s="177"/>
      <c r="D287" s="178" t="s">
        <v>107</v>
      </c>
      <c r="E287" s="179" t="s">
        <v>570</v>
      </c>
      <c r="F287" s="179">
        <v>698.5</v>
      </c>
      <c r="G287" s="179"/>
      <c r="H287" s="179">
        <v>890</v>
      </c>
      <c r="I287" s="181">
        <v>890</v>
      </c>
      <c r="J287" s="151" t="s">
        <v>794</v>
      </c>
      <c r="K287" s="152">
        <f t="shared" si="181"/>
        <v>191.5</v>
      </c>
      <c r="L287" s="153">
        <f t="shared" si="182"/>
        <v>0.27415891195418757</v>
      </c>
      <c r="M287" s="148" t="s">
        <v>540</v>
      </c>
      <c r="N287" s="154">
        <v>44328</v>
      </c>
      <c r="O287" s="1"/>
      <c r="P287" s="1"/>
      <c r="Q287" s="1"/>
      <c r="R287" s="6" t="s">
        <v>727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130</v>
      </c>
      <c r="B288" s="177">
        <v>42877</v>
      </c>
      <c r="C288" s="177"/>
      <c r="D288" s="178" t="s">
        <v>360</v>
      </c>
      <c r="E288" s="179" t="s">
        <v>570</v>
      </c>
      <c r="F288" s="179">
        <v>127.6</v>
      </c>
      <c r="G288" s="179"/>
      <c r="H288" s="179">
        <v>138</v>
      </c>
      <c r="I288" s="181">
        <v>190</v>
      </c>
      <c r="J288" s="151" t="s">
        <v>734</v>
      </c>
      <c r="K288" s="152">
        <f t="shared" si="181"/>
        <v>10.400000000000006</v>
      </c>
      <c r="L288" s="153">
        <f t="shared" si="182"/>
        <v>8.1504702194357417E-2</v>
      </c>
      <c r="M288" s="148" t="s">
        <v>540</v>
      </c>
      <c r="N288" s="154">
        <v>43774</v>
      </c>
      <c r="O288" s="1"/>
      <c r="P288" s="1"/>
      <c r="Q288" s="1"/>
      <c r="R288" s="6" t="s">
        <v>731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131</v>
      </c>
      <c r="B289" s="177">
        <v>43158</v>
      </c>
      <c r="C289" s="177"/>
      <c r="D289" s="178" t="s">
        <v>735</v>
      </c>
      <c r="E289" s="179" t="s">
        <v>570</v>
      </c>
      <c r="F289" s="179">
        <v>317</v>
      </c>
      <c r="G289" s="179"/>
      <c r="H289" s="179">
        <v>382.5</v>
      </c>
      <c r="I289" s="181">
        <v>398</v>
      </c>
      <c r="J289" s="151" t="s">
        <v>736</v>
      </c>
      <c r="K289" s="152">
        <f t="shared" si="181"/>
        <v>65.5</v>
      </c>
      <c r="L289" s="153">
        <f t="shared" si="182"/>
        <v>0.20662460567823343</v>
      </c>
      <c r="M289" s="148" t="s">
        <v>540</v>
      </c>
      <c r="N289" s="154">
        <v>44238</v>
      </c>
      <c r="O289" s="1"/>
      <c r="P289" s="1"/>
      <c r="Q289" s="1"/>
      <c r="R289" s="6" t="s">
        <v>731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132</v>
      </c>
      <c r="B290" s="190">
        <v>43164</v>
      </c>
      <c r="C290" s="190"/>
      <c r="D290" s="191" t="s">
        <v>144</v>
      </c>
      <c r="E290" s="192" t="s">
        <v>570</v>
      </c>
      <c r="F290" s="187">
        <f>510-14.4</f>
        <v>495.6</v>
      </c>
      <c r="G290" s="192"/>
      <c r="H290" s="192">
        <v>350</v>
      </c>
      <c r="I290" s="193">
        <v>672</v>
      </c>
      <c r="J290" s="161" t="s">
        <v>737</v>
      </c>
      <c r="K290" s="162">
        <f t="shared" si="181"/>
        <v>-145.60000000000002</v>
      </c>
      <c r="L290" s="163">
        <f t="shared" si="182"/>
        <v>-0.29378531073446329</v>
      </c>
      <c r="M290" s="159" t="s">
        <v>552</v>
      </c>
      <c r="N290" s="156">
        <v>43887</v>
      </c>
      <c r="O290" s="1"/>
      <c r="P290" s="1"/>
      <c r="Q290" s="1"/>
      <c r="R290" s="6" t="s">
        <v>727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133</v>
      </c>
      <c r="B291" s="190">
        <v>43237</v>
      </c>
      <c r="C291" s="190"/>
      <c r="D291" s="191" t="s">
        <v>441</v>
      </c>
      <c r="E291" s="192" t="s">
        <v>570</v>
      </c>
      <c r="F291" s="187">
        <v>230.3</v>
      </c>
      <c r="G291" s="192"/>
      <c r="H291" s="192">
        <v>102.5</v>
      </c>
      <c r="I291" s="193">
        <v>348</v>
      </c>
      <c r="J291" s="161" t="s">
        <v>738</v>
      </c>
      <c r="K291" s="162">
        <f t="shared" si="181"/>
        <v>-127.80000000000001</v>
      </c>
      <c r="L291" s="163">
        <f t="shared" si="182"/>
        <v>-0.55492835432045162</v>
      </c>
      <c r="M291" s="159" t="s">
        <v>552</v>
      </c>
      <c r="N291" s="156">
        <v>43896</v>
      </c>
      <c r="O291" s="1"/>
      <c r="P291" s="1"/>
      <c r="Q291" s="1"/>
      <c r="R291" s="6" t="s">
        <v>727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134</v>
      </c>
      <c r="B292" s="177">
        <v>43258</v>
      </c>
      <c r="C292" s="177"/>
      <c r="D292" s="178" t="s">
        <v>413</v>
      </c>
      <c r="E292" s="179" t="s">
        <v>570</v>
      </c>
      <c r="F292" s="179">
        <f>342.5-5.1</f>
        <v>337.4</v>
      </c>
      <c r="G292" s="179"/>
      <c r="H292" s="179">
        <v>412.5</v>
      </c>
      <c r="I292" s="181">
        <v>439</v>
      </c>
      <c r="J292" s="151" t="s">
        <v>739</v>
      </c>
      <c r="K292" s="152">
        <f t="shared" si="181"/>
        <v>75.100000000000023</v>
      </c>
      <c r="L292" s="153">
        <f t="shared" si="182"/>
        <v>0.22258446947243635</v>
      </c>
      <c r="M292" s="148" t="s">
        <v>540</v>
      </c>
      <c r="N292" s="154">
        <v>44230</v>
      </c>
      <c r="O292" s="1"/>
      <c r="P292" s="1"/>
      <c r="Q292" s="1"/>
      <c r="R292" s="6" t="s">
        <v>731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0">
        <v>135</v>
      </c>
      <c r="B293" s="169">
        <v>43285</v>
      </c>
      <c r="C293" s="169"/>
      <c r="D293" s="170" t="s">
        <v>55</v>
      </c>
      <c r="E293" s="171" t="s">
        <v>570</v>
      </c>
      <c r="F293" s="171">
        <f>127.5-5.53</f>
        <v>121.97</v>
      </c>
      <c r="G293" s="172"/>
      <c r="H293" s="172">
        <v>122.5</v>
      </c>
      <c r="I293" s="172">
        <v>170</v>
      </c>
      <c r="J293" s="173" t="s">
        <v>766</v>
      </c>
      <c r="K293" s="174">
        <f t="shared" si="181"/>
        <v>0.53000000000000114</v>
      </c>
      <c r="L293" s="175">
        <f t="shared" si="182"/>
        <v>4.3453308190538747E-3</v>
      </c>
      <c r="M293" s="171" t="s">
        <v>661</v>
      </c>
      <c r="N293" s="169">
        <v>44431</v>
      </c>
      <c r="O293" s="1"/>
      <c r="P293" s="1"/>
      <c r="Q293" s="1"/>
      <c r="R293" s="6" t="s">
        <v>727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136</v>
      </c>
      <c r="B294" s="190">
        <v>43294</v>
      </c>
      <c r="C294" s="190"/>
      <c r="D294" s="191" t="s">
        <v>351</v>
      </c>
      <c r="E294" s="192" t="s">
        <v>570</v>
      </c>
      <c r="F294" s="187">
        <v>46.5</v>
      </c>
      <c r="G294" s="192"/>
      <c r="H294" s="192">
        <v>17</v>
      </c>
      <c r="I294" s="193">
        <v>59</v>
      </c>
      <c r="J294" s="161" t="s">
        <v>740</v>
      </c>
      <c r="K294" s="162">
        <f t="shared" ref="K294:K302" si="183">H294-F294</f>
        <v>-29.5</v>
      </c>
      <c r="L294" s="163">
        <f t="shared" ref="L294:L302" si="184">K294/F294</f>
        <v>-0.63440860215053763</v>
      </c>
      <c r="M294" s="159" t="s">
        <v>552</v>
      </c>
      <c r="N294" s="156">
        <v>43887</v>
      </c>
      <c r="O294" s="1"/>
      <c r="P294" s="1"/>
      <c r="Q294" s="1"/>
      <c r="R294" s="6" t="s">
        <v>727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137</v>
      </c>
      <c r="B295" s="177">
        <v>43396</v>
      </c>
      <c r="C295" s="177"/>
      <c r="D295" s="178" t="s">
        <v>398</v>
      </c>
      <c r="E295" s="179" t="s">
        <v>570</v>
      </c>
      <c r="F295" s="179">
        <v>156.5</v>
      </c>
      <c r="G295" s="179"/>
      <c r="H295" s="179">
        <v>207.5</v>
      </c>
      <c r="I295" s="181">
        <v>191</v>
      </c>
      <c r="J295" s="151" t="s">
        <v>628</v>
      </c>
      <c r="K295" s="152">
        <f t="shared" si="183"/>
        <v>51</v>
      </c>
      <c r="L295" s="153">
        <f t="shared" si="184"/>
        <v>0.32587859424920129</v>
      </c>
      <c r="M295" s="148" t="s">
        <v>540</v>
      </c>
      <c r="N295" s="154">
        <v>44369</v>
      </c>
      <c r="O295" s="1"/>
      <c r="P295" s="1"/>
      <c r="Q295" s="1"/>
      <c r="R295" s="6" t="s">
        <v>727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138</v>
      </c>
      <c r="B296" s="177">
        <v>43439</v>
      </c>
      <c r="C296" s="177"/>
      <c r="D296" s="178" t="s">
        <v>316</v>
      </c>
      <c r="E296" s="179" t="s">
        <v>570</v>
      </c>
      <c r="F296" s="179">
        <v>259.5</v>
      </c>
      <c r="G296" s="179"/>
      <c r="H296" s="179">
        <v>320</v>
      </c>
      <c r="I296" s="181">
        <v>320</v>
      </c>
      <c r="J296" s="151" t="s">
        <v>628</v>
      </c>
      <c r="K296" s="152">
        <f t="shared" si="183"/>
        <v>60.5</v>
      </c>
      <c r="L296" s="153">
        <f t="shared" si="184"/>
        <v>0.23314065510597304</v>
      </c>
      <c r="M296" s="148" t="s">
        <v>540</v>
      </c>
      <c r="N296" s="154">
        <v>44323</v>
      </c>
      <c r="O296" s="1"/>
      <c r="P296" s="1"/>
      <c r="Q296" s="1"/>
      <c r="R296" s="6" t="s">
        <v>727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139</v>
      </c>
      <c r="B297" s="190">
        <v>43439</v>
      </c>
      <c r="C297" s="190"/>
      <c r="D297" s="191" t="s">
        <v>741</v>
      </c>
      <c r="E297" s="192" t="s">
        <v>570</v>
      </c>
      <c r="F297" s="192">
        <v>715</v>
      </c>
      <c r="G297" s="192"/>
      <c r="H297" s="192">
        <v>445</v>
      </c>
      <c r="I297" s="193">
        <v>840</v>
      </c>
      <c r="J297" s="161" t="s">
        <v>742</v>
      </c>
      <c r="K297" s="162">
        <f t="shared" si="183"/>
        <v>-270</v>
      </c>
      <c r="L297" s="163">
        <f t="shared" si="184"/>
        <v>-0.3776223776223776</v>
      </c>
      <c r="M297" s="159" t="s">
        <v>552</v>
      </c>
      <c r="N297" s="156">
        <v>43800</v>
      </c>
      <c r="O297" s="1"/>
      <c r="P297" s="1"/>
      <c r="Q297" s="1"/>
      <c r="R297" s="6" t="s">
        <v>727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140</v>
      </c>
      <c r="B298" s="177">
        <v>43469</v>
      </c>
      <c r="C298" s="177"/>
      <c r="D298" s="178" t="s">
        <v>157</v>
      </c>
      <c r="E298" s="179" t="s">
        <v>570</v>
      </c>
      <c r="F298" s="179">
        <v>875</v>
      </c>
      <c r="G298" s="179"/>
      <c r="H298" s="179">
        <v>1165</v>
      </c>
      <c r="I298" s="181">
        <v>1185</v>
      </c>
      <c r="J298" s="151" t="s">
        <v>743</v>
      </c>
      <c r="K298" s="152">
        <f t="shared" si="183"/>
        <v>290</v>
      </c>
      <c r="L298" s="153">
        <f t="shared" si="184"/>
        <v>0.33142857142857141</v>
      </c>
      <c r="M298" s="148" t="s">
        <v>540</v>
      </c>
      <c r="N298" s="154">
        <v>43847</v>
      </c>
      <c r="O298" s="1"/>
      <c r="P298" s="1"/>
      <c r="Q298" s="1"/>
      <c r="R298" s="6" t="s">
        <v>727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141</v>
      </c>
      <c r="B299" s="177">
        <v>43559</v>
      </c>
      <c r="C299" s="177"/>
      <c r="D299" s="178" t="s">
        <v>332</v>
      </c>
      <c r="E299" s="179" t="s">
        <v>570</v>
      </c>
      <c r="F299" s="179">
        <f>387-14.63</f>
        <v>372.37</v>
      </c>
      <c r="G299" s="179"/>
      <c r="H299" s="179">
        <v>490</v>
      </c>
      <c r="I299" s="181">
        <v>490</v>
      </c>
      <c r="J299" s="151" t="s">
        <v>628</v>
      </c>
      <c r="K299" s="152">
        <f t="shared" si="183"/>
        <v>117.63</v>
      </c>
      <c r="L299" s="153">
        <f t="shared" si="184"/>
        <v>0.31589548030185027</v>
      </c>
      <c r="M299" s="148" t="s">
        <v>540</v>
      </c>
      <c r="N299" s="154">
        <v>43850</v>
      </c>
      <c r="O299" s="1"/>
      <c r="P299" s="1"/>
      <c r="Q299" s="1"/>
      <c r="R299" s="6" t="s">
        <v>727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142</v>
      </c>
      <c r="B300" s="190">
        <v>43578</v>
      </c>
      <c r="C300" s="190"/>
      <c r="D300" s="191" t="s">
        <v>744</v>
      </c>
      <c r="E300" s="192" t="s">
        <v>542</v>
      </c>
      <c r="F300" s="192">
        <v>220</v>
      </c>
      <c r="G300" s="192"/>
      <c r="H300" s="192">
        <v>127.5</v>
      </c>
      <c r="I300" s="193">
        <v>284</v>
      </c>
      <c r="J300" s="161" t="s">
        <v>745</v>
      </c>
      <c r="K300" s="162">
        <f t="shared" si="183"/>
        <v>-92.5</v>
      </c>
      <c r="L300" s="163">
        <f t="shared" si="184"/>
        <v>-0.42045454545454547</v>
      </c>
      <c r="M300" s="159" t="s">
        <v>552</v>
      </c>
      <c r="N300" s="156">
        <v>43896</v>
      </c>
      <c r="O300" s="1"/>
      <c r="P300" s="1"/>
      <c r="Q300" s="1"/>
      <c r="R300" s="6" t="s">
        <v>727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143</v>
      </c>
      <c r="B301" s="177">
        <v>43622</v>
      </c>
      <c r="C301" s="177"/>
      <c r="D301" s="178" t="s">
        <v>450</v>
      </c>
      <c r="E301" s="179" t="s">
        <v>542</v>
      </c>
      <c r="F301" s="179">
        <v>332.8</v>
      </c>
      <c r="G301" s="179"/>
      <c r="H301" s="179">
        <v>405</v>
      </c>
      <c r="I301" s="181">
        <v>419</v>
      </c>
      <c r="J301" s="151" t="s">
        <v>746</v>
      </c>
      <c r="K301" s="152">
        <f t="shared" si="183"/>
        <v>72.199999999999989</v>
      </c>
      <c r="L301" s="153">
        <f t="shared" si="184"/>
        <v>0.21694711538461534</v>
      </c>
      <c r="M301" s="148" t="s">
        <v>540</v>
      </c>
      <c r="N301" s="154">
        <v>43860</v>
      </c>
      <c r="O301" s="1"/>
      <c r="P301" s="1"/>
      <c r="Q301" s="1"/>
      <c r="R301" s="6" t="s">
        <v>731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0">
        <v>144</v>
      </c>
      <c r="B302" s="169">
        <v>43641</v>
      </c>
      <c r="C302" s="169"/>
      <c r="D302" s="170" t="s">
        <v>150</v>
      </c>
      <c r="E302" s="171" t="s">
        <v>570</v>
      </c>
      <c r="F302" s="171">
        <v>386</v>
      </c>
      <c r="G302" s="172"/>
      <c r="H302" s="172">
        <v>395</v>
      </c>
      <c r="I302" s="172">
        <v>452</v>
      </c>
      <c r="J302" s="173" t="s">
        <v>747</v>
      </c>
      <c r="K302" s="174">
        <f t="shared" si="183"/>
        <v>9</v>
      </c>
      <c r="L302" s="175">
        <f t="shared" si="184"/>
        <v>2.3316062176165803E-2</v>
      </c>
      <c r="M302" s="171" t="s">
        <v>661</v>
      </c>
      <c r="N302" s="169">
        <v>43868</v>
      </c>
      <c r="O302" s="1"/>
      <c r="P302" s="1"/>
      <c r="Q302" s="1"/>
      <c r="R302" s="6" t="s">
        <v>731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0">
        <v>145</v>
      </c>
      <c r="B303" s="169">
        <v>43707</v>
      </c>
      <c r="C303" s="169"/>
      <c r="D303" s="170" t="s">
        <v>130</v>
      </c>
      <c r="E303" s="171" t="s">
        <v>570</v>
      </c>
      <c r="F303" s="171">
        <v>137.5</v>
      </c>
      <c r="G303" s="172"/>
      <c r="H303" s="172">
        <v>138.5</v>
      </c>
      <c r="I303" s="172">
        <v>190</v>
      </c>
      <c r="J303" s="173" t="s">
        <v>765</v>
      </c>
      <c r="K303" s="174">
        <f>H303-F303</f>
        <v>1</v>
      </c>
      <c r="L303" s="175">
        <f>K303/F303</f>
        <v>7.2727272727272727E-3</v>
      </c>
      <c r="M303" s="171" t="s">
        <v>661</v>
      </c>
      <c r="N303" s="169">
        <v>44432</v>
      </c>
      <c r="O303" s="1"/>
      <c r="P303" s="1"/>
      <c r="Q303" s="1"/>
      <c r="R303" s="6" t="s">
        <v>727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146</v>
      </c>
      <c r="B304" s="177">
        <v>43731</v>
      </c>
      <c r="C304" s="177"/>
      <c r="D304" s="178" t="s">
        <v>406</v>
      </c>
      <c r="E304" s="179" t="s">
        <v>570</v>
      </c>
      <c r="F304" s="179">
        <v>235</v>
      </c>
      <c r="G304" s="179"/>
      <c r="H304" s="179">
        <v>295</v>
      </c>
      <c r="I304" s="181">
        <v>296</v>
      </c>
      <c r="J304" s="151" t="s">
        <v>748</v>
      </c>
      <c r="K304" s="152">
        <f t="shared" ref="K304:K310" si="185">H304-F304</f>
        <v>60</v>
      </c>
      <c r="L304" s="153">
        <f t="shared" ref="L304:L310" si="186">K304/F304</f>
        <v>0.25531914893617019</v>
      </c>
      <c r="M304" s="148" t="s">
        <v>540</v>
      </c>
      <c r="N304" s="154">
        <v>43844</v>
      </c>
      <c r="O304" s="1"/>
      <c r="P304" s="1"/>
      <c r="Q304" s="1"/>
      <c r="R304" s="6" t="s">
        <v>731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147</v>
      </c>
      <c r="B305" s="177">
        <v>43752</v>
      </c>
      <c r="C305" s="177"/>
      <c r="D305" s="178" t="s">
        <v>749</v>
      </c>
      <c r="E305" s="179" t="s">
        <v>570</v>
      </c>
      <c r="F305" s="179">
        <v>277.5</v>
      </c>
      <c r="G305" s="179"/>
      <c r="H305" s="179">
        <v>333</v>
      </c>
      <c r="I305" s="181">
        <v>333</v>
      </c>
      <c r="J305" s="151" t="s">
        <v>750</v>
      </c>
      <c r="K305" s="152">
        <f t="shared" si="185"/>
        <v>55.5</v>
      </c>
      <c r="L305" s="153">
        <f t="shared" si="186"/>
        <v>0.2</v>
      </c>
      <c r="M305" s="148" t="s">
        <v>540</v>
      </c>
      <c r="N305" s="154">
        <v>43846</v>
      </c>
      <c r="O305" s="1"/>
      <c r="P305" s="1"/>
      <c r="Q305" s="1"/>
      <c r="R305" s="6" t="s">
        <v>727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148</v>
      </c>
      <c r="B306" s="177">
        <v>43752</v>
      </c>
      <c r="C306" s="177"/>
      <c r="D306" s="178" t="s">
        <v>751</v>
      </c>
      <c r="E306" s="179" t="s">
        <v>570</v>
      </c>
      <c r="F306" s="179">
        <v>930</v>
      </c>
      <c r="G306" s="179"/>
      <c r="H306" s="179">
        <v>1165</v>
      </c>
      <c r="I306" s="181">
        <v>1200</v>
      </c>
      <c r="J306" s="151" t="s">
        <v>752</v>
      </c>
      <c r="K306" s="152">
        <f t="shared" si="185"/>
        <v>235</v>
      </c>
      <c r="L306" s="153">
        <f t="shared" si="186"/>
        <v>0.25268817204301075</v>
      </c>
      <c r="M306" s="148" t="s">
        <v>540</v>
      </c>
      <c r="N306" s="154">
        <v>43847</v>
      </c>
      <c r="O306" s="1"/>
      <c r="P306" s="1"/>
      <c r="Q306" s="1"/>
      <c r="R306" s="6" t="s">
        <v>731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149</v>
      </c>
      <c r="B307" s="177">
        <v>43753</v>
      </c>
      <c r="C307" s="177"/>
      <c r="D307" s="178" t="s">
        <v>753</v>
      </c>
      <c r="E307" s="179" t="s">
        <v>570</v>
      </c>
      <c r="F307" s="149">
        <v>111</v>
      </c>
      <c r="G307" s="179"/>
      <c r="H307" s="179">
        <v>141</v>
      </c>
      <c r="I307" s="181">
        <v>141</v>
      </c>
      <c r="J307" s="151" t="s">
        <v>555</v>
      </c>
      <c r="K307" s="152">
        <f t="shared" si="185"/>
        <v>30</v>
      </c>
      <c r="L307" s="153">
        <f t="shared" si="186"/>
        <v>0.27027027027027029</v>
      </c>
      <c r="M307" s="148" t="s">
        <v>540</v>
      </c>
      <c r="N307" s="154">
        <v>44328</v>
      </c>
      <c r="O307" s="1"/>
      <c r="P307" s="1"/>
      <c r="Q307" s="1"/>
      <c r="R307" s="6" t="s">
        <v>731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150</v>
      </c>
      <c r="B308" s="177">
        <v>43753</v>
      </c>
      <c r="C308" s="177"/>
      <c r="D308" s="178" t="s">
        <v>754</v>
      </c>
      <c r="E308" s="179" t="s">
        <v>570</v>
      </c>
      <c r="F308" s="149">
        <v>296</v>
      </c>
      <c r="G308" s="179"/>
      <c r="H308" s="179">
        <v>370</v>
      </c>
      <c r="I308" s="181">
        <v>370</v>
      </c>
      <c r="J308" s="151" t="s">
        <v>628</v>
      </c>
      <c r="K308" s="152">
        <f t="shared" si="185"/>
        <v>74</v>
      </c>
      <c r="L308" s="153">
        <f t="shared" si="186"/>
        <v>0.25</v>
      </c>
      <c r="M308" s="148" t="s">
        <v>540</v>
      </c>
      <c r="N308" s="154">
        <v>43853</v>
      </c>
      <c r="O308" s="1"/>
      <c r="P308" s="1"/>
      <c r="Q308" s="1"/>
      <c r="R308" s="6" t="s">
        <v>731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151</v>
      </c>
      <c r="B309" s="177">
        <v>43754</v>
      </c>
      <c r="C309" s="177"/>
      <c r="D309" s="178" t="s">
        <v>755</v>
      </c>
      <c r="E309" s="179" t="s">
        <v>570</v>
      </c>
      <c r="F309" s="149">
        <v>300</v>
      </c>
      <c r="G309" s="179"/>
      <c r="H309" s="179">
        <v>382.5</v>
      </c>
      <c r="I309" s="181">
        <v>344</v>
      </c>
      <c r="J309" s="151" t="s">
        <v>798</v>
      </c>
      <c r="K309" s="152">
        <f t="shared" si="185"/>
        <v>82.5</v>
      </c>
      <c r="L309" s="153">
        <f t="shared" si="186"/>
        <v>0.27500000000000002</v>
      </c>
      <c r="M309" s="148" t="s">
        <v>540</v>
      </c>
      <c r="N309" s="154">
        <v>44238</v>
      </c>
      <c r="O309" s="1"/>
      <c r="P309" s="1"/>
      <c r="Q309" s="1"/>
      <c r="R309" s="6" t="s">
        <v>731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152</v>
      </c>
      <c r="B310" s="177">
        <v>43832</v>
      </c>
      <c r="C310" s="177"/>
      <c r="D310" s="178" t="s">
        <v>756</v>
      </c>
      <c r="E310" s="179" t="s">
        <v>570</v>
      </c>
      <c r="F310" s="149">
        <v>495</v>
      </c>
      <c r="G310" s="179"/>
      <c r="H310" s="179">
        <v>595</v>
      </c>
      <c r="I310" s="181">
        <v>590</v>
      </c>
      <c r="J310" s="151" t="s">
        <v>797</v>
      </c>
      <c r="K310" s="152">
        <f t="shared" si="185"/>
        <v>100</v>
      </c>
      <c r="L310" s="153">
        <f t="shared" si="186"/>
        <v>0.20202020202020202</v>
      </c>
      <c r="M310" s="148" t="s">
        <v>540</v>
      </c>
      <c r="N310" s="154">
        <v>44589</v>
      </c>
      <c r="O310" s="1"/>
      <c r="P310" s="1"/>
      <c r="Q310" s="1"/>
      <c r="R310" s="6" t="s">
        <v>731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153</v>
      </c>
      <c r="B311" s="177">
        <v>43966</v>
      </c>
      <c r="C311" s="177"/>
      <c r="D311" s="178" t="s">
        <v>71</v>
      </c>
      <c r="E311" s="179" t="s">
        <v>570</v>
      </c>
      <c r="F311" s="149">
        <v>67.5</v>
      </c>
      <c r="G311" s="179"/>
      <c r="H311" s="179">
        <v>86</v>
      </c>
      <c r="I311" s="181">
        <v>86</v>
      </c>
      <c r="J311" s="151" t="s">
        <v>757</v>
      </c>
      <c r="K311" s="152">
        <f t="shared" ref="K311:K319" si="187">H311-F311</f>
        <v>18.5</v>
      </c>
      <c r="L311" s="153">
        <f t="shared" ref="L311:L319" si="188">K311/F311</f>
        <v>0.27407407407407408</v>
      </c>
      <c r="M311" s="148" t="s">
        <v>540</v>
      </c>
      <c r="N311" s="154">
        <v>44008</v>
      </c>
      <c r="O311" s="1"/>
      <c r="P311" s="1"/>
      <c r="Q311" s="1"/>
      <c r="R311" s="6" t="s">
        <v>731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154</v>
      </c>
      <c r="B312" s="177">
        <v>44035</v>
      </c>
      <c r="C312" s="177"/>
      <c r="D312" s="178" t="s">
        <v>449</v>
      </c>
      <c r="E312" s="179" t="s">
        <v>570</v>
      </c>
      <c r="F312" s="149">
        <v>231</v>
      </c>
      <c r="G312" s="179"/>
      <c r="H312" s="179">
        <v>281</v>
      </c>
      <c r="I312" s="181">
        <v>281</v>
      </c>
      <c r="J312" s="151" t="s">
        <v>628</v>
      </c>
      <c r="K312" s="152">
        <f t="shared" si="187"/>
        <v>50</v>
      </c>
      <c r="L312" s="153">
        <f t="shared" si="188"/>
        <v>0.21645021645021645</v>
      </c>
      <c r="M312" s="148" t="s">
        <v>540</v>
      </c>
      <c r="N312" s="154">
        <v>44358</v>
      </c>
      <c r="O312" s="1"/>
      <c r="P312" s="1"/>
      <c r="Q312" s="1"/>
      <c r="R312" s="6" t="s">
        <v>731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155</v>
      </c>
      <c r="B313" s="177">
        <v>44092</v>
      </c>
      <c r="C313" s="177"/>
      <c r="D313" s="178" t="s">
        <v>389</v>
      </c>
      <c r="E313" s="179" t="s">
        <v>570</v>
      </c>
      <c r="F313" s="179">
        <v>206</v>
      </c>
      <c r="G313" s="179"/>
      <c r="H313" s="179">
        <v>248</v>
      </c>
      <c r="I313" s="181">
        <v>248</v>
      </c>
      <c r="J313" s="151" t="s">
        <v>628</v>
      </c>
      <c r="K313" s="152">
        <f t="shared" si="187"/>
        <v>42</v>
      </c>
      <c r="L313" s="153">
        <f t="shared" si="188"/>
        <v>0.20388349514563106</v>
      </c>
      <c r="M313" s="148" t="s">
        <v>540</v>
      </c>
      <c r="N313" s="154">
        <v>44214</v>
      </c>
      <c r="O313" s="1"/>
      <c r="P313" s="1"/>
      <c r="Q313" s="1"/>
      <c r="R313" s="6" t="s">
        <v>731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156</v>
      </c>
      <c r="B314" s="177">
        <v>44140</v>
      </c>
      <c r="C314" s="177"/>
      <c r="D314" s="178" t="s">
        <v>389</v>
      </c>
      <c r="E314" s="179" t="s">
        <v>570</v>
      </c>
      <c r="F314" s="179">
        <v>182.5</v>
      </c>
      <c r="G314" s="179"/>
      <c r="H314" s="179">
        <v>248</v>
      </c>
      <c r="I314" s="181">
        <v>248</v>
      </c>
      <c r="J314" s="151" t="s">
        <v>628</v>
      </c>
      <c r="K314" s="152">
        <f t="shared" si="187"/>
        <v>65.5</v>
      </c>
      <c r="L314" s="153">
        <f t="shared" si="188"/>
        <v>0.35890410958904112</v>
      </c>
      <c r="M314" s="148" t="s">
        <v>540</v>
      </c>
      <c r="N314" s="154">
        <v>44214</v>
      </c>
      <c r="O314" s="1"/>
      <c r="P314" s="1"/>
      <c r="Q314" s="1"/>
      <c r="R314" s="6" t="s">
        <v>731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157</v>
      </c>
      <c r="B315" s="177">
        <v>44140</v>
      </c>
      <c r="C315" s="177"/>
      <c r="D315" s="178" t="s">
        <v>316</v>
      </c>
      <c r="E315" s="179" t="s">
        <v>570</v>
      </c>
      <c r="F315" s="179">
        <v>247.5</v>
      </c>
      <c r="G315" s="179"/>
      <c r="H315" s="179">
        <v>320</v>
      </c>
      <c r="I315" s="181">
        <v>320</v>
      </c>
      <c r="J315" s="151" t="s">
        <v>628</v>
      </c>
      <c r="K315" s="152">
        <f t="shared" si="187"/>
        <v>72.5</v>
      </c>
      <c r="L315" s="153">
        <f t="shared" si="188"/>
        <v>0.29292929292929293</v>
      </c>
      <c r="M315" s="148" t="s">
        <v>540</v>
      </c>
      <c r="N315" s="154">
        <v>44323</v>
      </c>
      <c r="O315" s="1"/>
      <c r="P315" s="1"/>
      <c r="Q315" s="1"/>
      <c r="R315" s="6" t="s">
        <v>731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158</v>
      </c>
      <c r="B316" s="177">
        <v>44140</v>
      </c>
      <c r="C316" s="177"/>
      <c r="D316" s="178" t="s">
        <v>269</v>
      </c>
      <c r="E316" s="179" t="s">
        <v>570</v>
      </c>
      <c r="F316" s="149">
        <v>925</v>
      </c>
      <c r="G316" s="179"/>
      <c r="H316" s="179">
        <v>1095</v>
      </c>
      <c r="I316" s="181">
        <v>1093</v>
      </c>
      <c r="J316" s="151" t="s">
        <v>758</v>
      </c>
      <c r="K316" s="152">
        <f t="shared" si="187"/>
        <v>170</v>
      </c>
      <c r="L316" s="153">
        <f t="shared" si="188"/>
        <v>0.18378378378378379</v>
      </c>
      <c r="M316" s="148" t="s">
        <v>540</v>
      </c>
      <c r="N316" s="154">
        <v>44201</v>
      </c>
      <c r="O316" s="1"/>
      <c r="P316" s="1"/>
      <c r="Q316" s="1"/>
      <c r="R316" s="6" t="s">
        <v>731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159</v>
      </c>
      <c r="B317" s="177">
        <v>44140</v>
      </c>
      <c r="C317" s="177"/>
      <c r="D317" s="178" t="s">
        <v>332</v>
      </c>
      <c r="E317" s="179" t="s">
        <v>570</v>
      </c>
      <c r="F317" s="149">
        <v>332.5</v>
      </c>
      <c r="G317" s="179"/>
      <c r="H317" s="179">
        <v>393</v>
      </c>
      <c r="I317" s="181">
        <v>406</v>
      </c>
      <c r="J317" s="151" t="s">
        <v>759</v>
      </c>
      <c r="K317" s="152">
        <f t="shared" si="187"/>
        <v>60.5</v>
      </c>
      <c r="L317" s="153">
        <f t="shared" si="188"/>
        <v>0.18195488721804512</v>
      </c>
      <c r="M317" s="148" t="s">
        <v>540</v>
      </c>
      <c r="N317" s="154">
        <v>44256</v>
      </c>
      <c r="O317" s="1"/>
      <c r="P317" s="1"/>
      <c r="Q317" s="1"/>
      <c r="R317" s="6" t="s">
        <v>731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76">
        <v>160</v>
      </c>
      <c r="B318" s="177">
        <v>44141</v>
      </c>
      <c r="C318" s="177"/>
      <c r="D318" s="178" t="s">
        <v>449</v>
      </c>
      <c r="E318" s="179" t="s">
        <v>570</v>
      </c>
      <c r="F318" s="149">
        <v>231</v>
      </c>
      <c r="G318" s="179"/>
      <c r="H318" s="179">
        <v>281</v>
      </c>
      <c r="I318" s="181">
        <v>281</v>
      </c>
      <c r="J318" s="151" t="s">
        <v>628</v>
      </c>
      <c r="K318" s="152">
        <f t="shared" si="187"/>
        <v>50</v>
      </c>
      <c r="L318" s="153">
        <f t="shared" si="188"/>
        <v>0.21645021645021645</v>
      </c>
      <c r="M318" s="148" t="s">
        <v>540</v>
      </c>
      <c r="N318" s="154">
        <v>44358</v>
      </c>
      <c r="O318" s="1"/>
      <c r="P318" s="1"/>
      <c r="Q318" s="1"/>
      <c r="R318" s="6" t="s">
        <v>731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76">
        <v>161</v>
      </c>
      <c r="B319" s="177">
        <v>44187</v>
      </c>
      <c r="C319" s="177"/>
      <c r="D319" s="178" t="s">
        <v>425</v>
      </c>
      <c r="E319" s="179" t="s">
        <v>570</v>
      </c>
      <c r="F319" s="149">
        <v>190</v>
      </c>
      <c r="G319" s="179"/>
      <c r="H319" s="179">
        <v>239</v>
      </c>
      <c r="I319" s="181">
        <v>239</v>
      </c>
      <c r="J319" s="151" t="s">
        <v>851</v>
      </c>
      <c r="K319" s="152">
        <f t="shared" si="187"/>
        <v>49</v>
      </c>
      <c r="L319" s="153">
        <f t="shared" si="188"/>
        <v>0.25789473684210529</v>
      </c>
      <c r="M319" s="148" t="s">
        <v>540</v>
      </c>
      <c r="N319" s="154">
        <v>44844</v>
      </c>
      <c r="O319" s="1"/>
      <c r="P319" s="1"/>
      <c r="Q319" s="1"/>
      <c r="R319" s="6" t="s">
        <v>731</v>
      </c>
    </row>
    <row r="320" spans="1:26" ht="12.75" customHeight="1">
      <c r="A320" s="176">
        <v>162</v>
      </c>
      <c r="B320" s="177">
        <v>44258</v>
      </c>
      <c r="C320" s="177"/>
      <c r="D320" s="178" t="s">
        <v>756</v>
      </c>
      <c r="E320" s="179" t="s">
        <v>570</v>
      </c>
      <c r="F320" s="149">
        <v>495</v>
      </c>
      <c r="G320" s="179"/>
      <c r="H320" s="179">
        <v>595</v>
      </c>
      <c r="I320" s="181">
        <v>590</v>
      </c>
      <c r="J320" s="151" t="s">
        <v>797</v>
      </c>
      <c r="K320" s="152">
        <f t="shared" ref="K320:K327" si="189">H320-F320</f>
        <v>100</v>
      </c>
      <c r="L320" s="153">
        <f t="shared" ref="L320:L327" si="190">K320/F320</f>
        <v>0.20202020202020202</v>
      </c>
      <c r="M320" s="148" t="s">
        <v>540</v>
      </c>
      <c r="N320" s="154">
        <v>44589</v>
      </c>
      <c r="O320" s="1"/>
      <c r="P320" s="1"/>
      <c r="R320" s="6" t="s">
        <v>731</v>
      </c>
    </row>
    <row r="321" spans="1:26" ht="12.75" customHeight="1">
      <c r="A321" s="176">
        <v>163</v>
      </c>
      <c r="B321" s="177">
        <v>44274</v>
      </c>
      <c r="C321" s="177"/>
      <c r="D321" s="178" t="s">
        <v>332</v>
      </c>
      <c r="E321" s="179" t="s">
        <v>570</v>
      </c>
      <c r="F321" s="149">
        <v>355</v>
      </c>
      <c r="G321" s="179"/>
      <c r="H321" s="179">
        <v>422.5</v>
      </c>
      <c r="I321" s="181">
        <v>420</v>
      </c>
      <c r="J321" s="151" t="s">
        <v>760</v>
      </c>
      <c r="K321" s="152">
        <f t="shared" si="189"/>
        <v>67.5</v>
      </c>
      <c r="L321" s="153">
        <f t="shared" si="190"/>
        <v>0.19014084507042253</v>
      </c>
      <c r="M321" s="148" t="s">
        <v>540</v>
      </c>
      <c r="N321" s="154">
        <v>44361</v>
      </c>
      <c r="O321" s="1"/>
      <c r="R321" s="194" t="s">
        <v>731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76">
        <v>164</v>
      </c>
      <c r="B322" s="177">
        <v>44295</v>
      </c>
      <c r="C322" s="177"/>
      <c r="D322" s="178" t="s">
        <v>761</v>
      </c>
      <c r="E322" s="179" t="s">
        <v>570</v>
      </c>
      <c r="F322" s="149">
        <v>555</v>
      </c>
      <c r="G322" s="179"/>
      <c r="H322" s="179">
        <v>663</v>
      </c>
      <c r="I322" s="181">
        <v>663</v>
      </c>
      <c r="J322" s="151" t="s">
        <v>762</v>
      </c>
      <c r="K322" s="152">
        <f t="shared" si="189"/>
        <v>108</v>
      </c>
      <c r="L322" s="153">
        <f t="shared" si="190"/>
        <v>0.19459459459459461</v>
      </c>
      <c r="M322" s="148" t="s">
        <v>540</v>
      </c>
      <c r="N322" s="154">
        <v>44321</v>
      </c>
      <c r="O322" s="1"/>
      <c r="P322" s="1"/>
      <c r="Q322" s="1"/>
      <c r="R322" s="194" t="s">
        <v>731</v>
      </c>
    </row>
    <row r="323" spans="1:26" ht="12.75" customHeight="1">
      <c r="A323" s="176">
        <v>165</v>
      </c>
      <c r="B323" s="177">
        <v>44308</v>
      </c>
      <c r="C323" s="177"/>
      <c r="D323" s="178" t="s">
        <v>360</v>
      </c>
      <c r="E323" s="179" t="s">
        <v>570</v>
      </c>
      <c r="F323" s="149">
        <v>126.5</v>
      </c>
      <c r="G323" s="179"/>
      <c r="H323" s="179">
        <v>155</v>
      </c>
      <c r="I323" s="181">
        <v>155</v>
      </c>
      <c r="J323" s="151" t="s">
        <v>628</v>
      </c>
      <c r="K323" s="152">
        <f t="shared" si="189"/>
        <v>28.5</v>
      </c>
      <c r="L323" s="153">
        <f t="shared" si="190"/>
        <v>0.22529644268774704</v>
      </c>
      <c r="M323" s="148" t="s">
        <v>540</v>
      </c>
      <c r="N323" s="154">
        <v>44362</v>
      </c>
      <c r="O323" s="1"/>
      <c r="R323" s="194" t="s">
        <v>731</v>
      </c>
    </row>
    <row r="324" spans="1:26" ht="12.75" customHeight="1">
      <c r="A324" s="221">
        <v>166</v>
      </c>
      <c r="B324" s="222">
        <v>44368</v>
      </c>
      <c r="C324" s="222"/>
      <c r="D324" s="223" t="s">
        <v>377</v>
      </c>
      <c r="E324" s="224" t="s">
        <v>570</v>
      </c>
      <c r="F324" s="225">
        <v>287.5</v>
      </c>
      <c r="G324" s="224"/>
      <c r="H324" s="224">
        <v>245</v>
      </c>
      <c r="I324" s="226">
        <v>344</v>
      </c>
      <c r="J324" s="161" t="s">
        <v>792</v>
      </c>
      <c r="K324" s="162">
        <f t="shared" si="189"/>
        <v>-42.5</v>
      </c>
      <c r="L324" s="163">
        <f t="shared" si="190"/>
        <v>-0.14782608695652175</v>
      </c>
      <c r="M324" s="159" t="s">
        <v>552</v>
      </c>
      <c r="N324" s="156">
        <v>44508</v>
      </c>
      <c r="O324" s="1"/>
      <c r="R324" s="194" t="s">
        <v>731</v>
      </c>
    </row>
    <row r="325" spans="1:26" ht="12.75" customHeight="1">
      <c r="A325" s="176">
        <v>167</v>
      </c>
      <c r="B325" s="177">
        <v>44368</v>
      </c>
      <c r="C325" s="177"/>
      <c r="D325" s="178" t="s">
        <v>449</v>
      </c>
      <c r="E325" s="179" t="s">
        <v>570</v>
      </c>
      <c r="F325" s="149">
        <v>241</v>
      </c>
      <c r="G325" s="179"/>
      <c r="H325" s="179">
        <v>298</v>
      </c>
      <c r="I325" s="181">
        <v>320</v>
      </c>
      <c r="J325" s="151" t="s">
        <v>628</v>
      </c>
      <c r="K325" s="152">
        <f t="shared" si="189"/>
        <v>57</v>
      </c>
      <c r="L325" s="153">
        <f t="shared" si="190"/>
        <v>0.23651452282157676</v>
      </c>
      <c r="M325" s="148" t="s">
        <v>540</v>
      </c>
      <c r="N325" s="154">
        <v>44802</v>
      </c>
      <c r="O325" s="41"/>
      <c r="R325" s="194" t="s">
        <v>731</v>
      </c>
    </row>
    <row r="326" spans="1:26" ht="12.75" customHeight="1">
      <c r="A326" s="176">
        <v>168</v>
      </c>
      <c r="B326" s="177">
        <v>44406</v>
      </c>
      <c r="C326" s="177"/>
      <c r="D326" s="178" t="s">
        <v>360</v>
      </c>
      <c r="E326" s="179" t="s">
        <v>570</v>
      </c>
      <c r="F326" s="149">
        <v>162.5</v>
      </c>
      <c r="G326" s="179"/>
      <c r="H326" s="179">
        <v>200</v>
      </c>
      <c r="I326" s="181">
        <v>200</v>
      </c>
      <c r="J326" s="151" t="s">
        <v>628</v>
      </c>
      <c r="K326" s="152">
        <f t="shared" si="189"/>
        <v>37.5</v>
      </c>
      <c r="L326" s="153">
        <f t="shared" si="190"/>
        <v>0.23076923076923078</v>
      </c>
      <c r="M326" s="148" t="s">
        <v>540</v>
      </c>
      <c r="N326" s="154">
        <v>44802</v>
      </c>
      <c r="O326" s="1"/>
      <c r="R326" s="194" t="s">
        <v>731</v>
      </c>
    </row>
    <row r="327" spans="1:26" ht="12.75" customHeight="1">
      <c r="A327" s="176">
        <v>169</v>
      </c>
      <c r="B327" s="177">
        <v>44462</v>
      </c>
      <c r="C327" s="177"/>
      <c r="D327" s="178" t="s">
        <v>767</v>
      </c>
      <c r="E327" s="179" t="s">
        <v>570</v>
      </c>
      <c r="F327" s="149">
        <v>1235</v>
      </c>
      <c r="G327" s="179"/>
      <c r="H327" s="179">
        <v>1505</v>
      </c>
      <c r="I327" s="181">
        <v>1500</v>
      </c>
      <c r="J327" s="151" t="s">
        <v>628</v>
      </c>
      <c r="K327" s="152">
        <f t="shared" si="189"/>
        <v>270</v>
      </c>
      <c r="L327" s="153">
        <f t="shared" si="190"/>
        <v>0.21862348178137653</v>
      </c>
      <c r="M327" s="148" t="s">
        <v>540</v>
      </c>
      <c r="N327" s="154">
        <v>44564</v>
      </c>
      <c r="O327" s="1"/>
      <c r="R327" s="194" t="s">
        <v>731</v>
      </c>
    </row>
    <row r="328" spans="1:26" ht="12.75" customHeight="1">
      <c r="A328" s="206">
        <v>170</v>
      </c>
      <c r="B328" s="207">
        <v>44480</v>
      </c>
      <c r="C328" s="207"/>
      <c r="D328" s="208" t="s">
        <v>769</v>
      </c>
      <c r="E328" s="209" t="s">
        <v>570</v>
      </c>
      <c r="F328" s="210" t="s">
        <v>772</v>
      </c>
      <c r="G328" s="209"/>
      <c r="H328" s="209"/>
      <c r="I328" s="209">
        <v>145</v>
      </c>
      <c r="J328" s="211" t="s">
        <v>543</v>
      </c>
      <c r="K328" s="206"/>
      <c r="L328" s="207"/>
      <c r="M328" s="207"/>
      <c r="N328" s="208"/>
      <c r="O328" s="41"/>
      <c r="R328" s="194" t="s">
        <v>731</v>
      </c>
    </row>
    <row r="329" spans="1:26" ht="12.75" customHeight="1">
      <c r="A329" s="212">
        <v>171</v>
      </c>
      <c r="B329" s="213">
        <v>44481</v>
      </c>
      <c r="C329" s="213"/>
      <c r="D329" s="214" t="s">
        <v>258</v>
      </c>
      <c r="E329" s="215" t="s">
        <v>570</v>
      </c>
      <c r="F329" s="216" t="s">
        <v>771</v>
      </c>
      <c r="G329" s="215"/>
      <c r="H329" s="215"/>
      <c r="I329" s="215">
        <v>380</v>
      </c>
      <c r="J329" s="217" t="s">
        <v>543</v>
      </c>
      <c r="K329" s="212"/>
      <c r="L329" s="213"/>
      <c r="M329" s="213"/>
      <c r="N329" s="214"/>
      <c r="O329" s="41"/>
      <c r="R329" s="194" t="s">
        <v>731</v>
      </c>
    </row>
    <row r="330" spans="1:26" ht="12.75" customHeight="1">
      <c r="A330" s="176">
        <v>172</v>
      </c>
      <c r="B330" s="177">
        <v>44481</v>
      </c>
      <c r="C330" s="177"/>
      <c r="D330" s="178" t="s">
        <v>384</v>
      </c>
      <c r="E330" s="179" t="s">
        <v>570</v>
      </c>
      <c r="F330" s="149">
        <v>45.5</v>
      </c>
      <c r="G330" s="179"/>
      <c r="H330" s="179">
        <v>56.5</v>
      </c>
      <c r="I330" s="181">
        <v>56</v>
      </c>
      <c r="J330" s="151" t="s">
        <v>886</v>
      </c>
      <c r="K330" s="152">
        <f>H330-F330</f>
        <v>11</v>
      </c>
      <c r="L330" s="153">
        <f>K330/F330</f>
        <v>0.24175824175824176</v>
      </c>
      <c r="M330" s="148" t="s">
        <v>540</v>
      </c>
      <c r="N330" s="154">
        <v>44881</v>
      </c>
      <c r="O330" s="41"/>
      <c r="R330" s="194"/>
    </row>
    <row r="331" spans="1:26" ht="12.75" customHeight="1">
      <c r="A331" s="176">
        <v>173</v>
      </c>
      <c r="B331" s="177">
        <v>44551</v>
      </c>
      <c r="C331" s="177"/>
      <c r="D331" s="178" t="s">
        <v>118</v>
      </c>
      <c r="E331" s="179" t="s">
        <v>570</v>
      </c>
      <c r="F331" s="149">
        <v>2300</v>
      </c>
      <c r="G331" s="179"/>
      <c r="H331" s="179">
        <f>(2820+2200)/2</f>
        <v>2510</v>
      </c>
      <c r="I331" s="181">
        <v>3000</v>
      </c>
      <c r="J331" s="151" t="s">
        <v>805</v>
      </c>
      <c r="K331" s="152">
        <f>H331-F331</f>
        <v>210</v>
      </c>
      <c r="L331" s="153">
        <f>K331/F331</f>
        <v>9.1304347826086957E-2</v>
      </c>
      <c r="M331" s="148" t="s">
        <v>540</v>
      </c>
      <c r="N331" s="154">
        <v>44649</v>
      </c>
      <c r="O331" s="1"/>
      <c r="R331" s="194"/>
    </row>
    <row r="332" spans="1:26" ht="12.75" customHeight="1">
      <c r="A332" s="218">
        <v>174</v>
      </c>
      <c r="B332" s="213">
        <v>44606</v>
      </c>
      <c r="C332" s="218"/>
      <c r="D332" s="218" t="s">
        <v>404</v>
      </c>
      <c r="E332" s="215" t="s">
        <v>570</v>
      </c>
      <c r="F332" s="215" t="s">
        <v>800</v>
      </c>
      <c r="G332" s="215"/>
      <c r="H332" s="215"/>
      <c r="I332" s="215">
        <v>764</v>
      </c>
      <c r="J332" s="215" t="s">
        <v>543</v>
      </c>
      <c r="K332" s="215"/>
      <c r="L332" s="215"/>
      <c r="M332" s="215"/>
      <c r="N332" s="218"/>
      <c r="O332" s="41"/>
      <c r="R332" s="194"/>
    </row>
    <row r="333" spans="1:26" ht="12.75" customHeight="1">
      <c r="A333" s="176">
        <v>175</v>
      </c>
      <c r="B333" s="177">
        <v>44613</v>
      </c>
      <c r="C333" s="177"/>
      <c r="D333" s="178" t="s">
        <v>767</v>
      </c>
      <c r="E333" s="179" t="s">
        <v>570</v>
      </c>
      <c r="F333" s="149">
        <v>1255</v>
      </c>
      <c r="G333" s="179"/>
      <c r="H333" s="179">
        <v>1515</v>
      </c>
      <c r="I333" s="181">
        <v>1510</v>
      </c>
      <c r="J333" s="151" t="s">
        <v>628</v>
      </c>
      <c r="K333" s="152">
        <f>H333-F333</f>
        <v>260</v>
      </c>
      <c r="L333" s="153">
        <f>K333/F333</f>
        <v>0.20717131474103587</v>
      </c>
      <c r="M333" s="148" t="s">
        <v>540</v>
      </c>
      <c r="N333" s="154">
        <v>44834</v>
      </c>
      <c r="O333" s="41"/>
      <c r="R333" s="194"/>
    </row>
    <row r="334" spans="1:26" ht="12.75" customHeight="1">
      <c r="A334">
        <v>176</v>
      </c>
      <c r="B334" s="213">
        <v>44670</v>
      </c>
      <c r="C334" s="213"/>
      <c r="D334" s="218" t="s">
        <v>505</v>
      </c>
      <c r="E334" s="244" t="s">
        <v>570</v>
      </c>
      <c r="F334" s="215" t="s">
        <v>807</v>
      </c>
      <c r="G334" s="215"/>
      <c r="H334" s="215"/>
      <c r="I334" s="215">
        <v>553</v>
      </c>
      <c r="J334" s="215" t="s">
        <v>543</v>
      </c>
      <c r="K334" s="215"/>
      <c r="L334" s="215"/>
      <c r="M334" s="215"/>
      <c r="N334" s="215"/>
      <c r="O334" s="41"/>
      <c r="R334" s="194"/>
    </row>
    <row r="335" spans="1:26" ht="12.75" customHeight="1">
      <c r="A335" s="176">
        <v>177</v>
      </c>
      <c r="B335" s="177">
        <v>44746</v>
      </c>
      <c r="C335" s="177"/>
      <c r="D335" s="178" t="s">
        <v>841</v>
      </c>
      <c r="E335" s="179" t="s">
        <v>570</v>
      </c>
      <c r="F335" s="149">
        <v>207.5</v>
      </c>
      <c r="G335" s="179"/>
      <c r="H335" s="179">
        <v>254</v>
      </c>
      <c r="I335" s="181">
        <v>254</v>
      </c>
      <c r="J335" s="151" t="s">
        <v>628</v>
      </c>
      <c r="K335" s="152">
        <f>H335-F335</f>
        <v>46.5</v>
      </c>
      <c r="L335" s="153">
        <f>K335/F335</f>
        <v>0.22409638554216868</v>
      </c>
      <c r="M335" s="148" t="s">
        <v>540</v>
      </c>
      <c r="N335" s="154">
        <v>44792</v>
      </c>
      <c r="O335" s="1"/>
      <c r="R335" s="194"/>
    </row>
    <row r="336" spans="1:26" ht="12.75" customHeight="1">
      <c r="A336" s="176">
        <v>178</v>
      </c>
      <c r="B336" s="177">
        <v>44775</v>
      </c>
      <c r="C336" s="177"/>
      <c r="D336" s="178" t="s">
        <v>451</v>
      </c>
      <c r="E336" s="179" t="s">
        <v>570</v>
      </c>
      <c r="F336" s="149">
        <v>31.25</v>
      </c>
      <c r="G336" s="179"/>
      <c r="H336" s="179">
        <v>38.75</v>
      </c>
      <c r="I336" s="181">
        <v>38</v>
      </c>
      <c r="J336" s="151" t="s">
        <v>628</v>
      </c>
      <c r="K336" s="152">
        <f t="shared" ref="K336" si="191">H336-F336</f>
        <v>7.5</v>
      </c>
      <c r="L336" s="153">
        <f t="shared" ref="L336" si="192">K336/F336</f>
        <v>0.24</v>
      </c>
      <c r="M336" s="148" t="s">
        <v>540</v>
      </c>
      <c r="N336" s="154">
        <v>44844</v>
      </c>
      <c r="O336" s="41"/>
      <c r="R336" s="54"/>
    </row>
    <row r="337" spans="1:18" ht="12.75" customHeight="1">
      <c r="A337" s="212">
        <v>179</v>
      </c>
      <c r="B337" s="213">
        <v>44841</v>
      </c>
      <c r="C337" s="218"/>
      <c r="D337" s="218" t="s">
        <v>849</v>
      </c>
      <c r="E337" s="244" t="s">
        <v>570</v>
      </c>
      <c r="F337" s="215" t="s">
        <v>850</v>
      </c>
      <c r="G337" s="215"/>
      <c r="H337" s="215"/>
      <c r="I337" s="215">
        <v>840</v>
      </c>
      <c r="J337" s="215" t="s">
        <v>543</v>
      </c>
      <c r="K337" s="215"/>
      <c r="L337" s="215"/>
      <c r="M337" s="215"/>
      <c r="N337" s="215"/>
      <c r="O337" s="41"/>
      <c r="Q337" s="197"/>
      <c r="R337" s="54"/>
    </row>
    <row r="338" spans="1:18" ht="12.75" customHeight="1">
      <c r="A338" s="212">
        <v>180</v>
      </c>
      <c r="B338" s="213">
        <v>44844</v>
      </c>
      <c r="C338" s="218"/>
      <c r="D338" s="218" t="s">
        <v>406</v>
      </c>
      <c r="E338" s="244" t="s">
        <v>570</v>
      </c>
      <c r="F338" s="215" t="s">
        <v>852</v>
      </c>
      <c r="G338" s="215"/>
      <c r="H338" s="215"/>
      <c r="I338" s="215">
        <v>291</v>
      </c>
      <c r="J338" s="215" t="s">
        <v>543</v>
      </c>
      <c r="K338" s="215"/>
      <c r="L338" s="215"/>
      <c r="M338" s="215"/>
      <c r="N338" s="215"/>
      <c r="O338" s="41"/>
      <c r="Q338" s="197"/>
      <c r="R338" s="54"/>
    </row>
    <row r="339" spans="1:18" ht="12.75" customHeight="1">
      <c r="A339" s="212">
        <v>181</v>
      </c>
      <c r="B339" s="213">
        <v>44845</v>
      </c>
      <c r="C339" s="218"/>
      <c r="D339" s="218" t="s">
        <v>404</v>
      </c>
      <c r="E339" s="244" t="s">
        <v>570</v>
      </c>
      <c r="F339" s="215" t="s">
        <v>884</v>
      </c>
      <c r="G339" s="215"/>
      <c r="H339" s="215"/>
      <c r="I339" s="215">
        <v>765</v>
      </c>
      <c r="J339" s="215" t="s">
        <v>543</v>
      </c>
      <c r="K339" s="215"/>
      <c r="L339" s="215"/>
      <c r="M339" s="215"/>
      <c r="N339" s="215"/>
      <c r="O339" s="41"/>
      <c r="Q339" s="197"/>
      <c r="R339" s="54"/>
    </row>
    <row r="340" spans="1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B342" s="195" t="s">
        <v>763</v>
      </c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A346" s="196"/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A347" s="196"/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A348" s="53"/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</sheetData>
  <autoFilter ref="R1:R34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2023-01-02T02:48:17Z</dcterms:modified>
</cp:coreProperties>
</file>