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F&amp;O)'!$R$1:$R$328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4" i="6" l="1"/>
  <c r="M124" i="6" s="1"/>
  <c r="L91" i="6"/>
  <c r="K91" i="6"/>
  <c r="L13" i="6"/>
  <c r="K13" i="6"/>
  <c r="M13" i="6" s="1"/>
  <c r="M91" i="6" l="1"/>
  <c r="K123" i="6"/>
  <c r="M123" i="6" s="1"/>
  <c r="K122" i="6"/>
  <c r="M122" i="6" s="1"/>
  <c r="L87" i="6"/>
  <c r="K87" i="6"/>
  <c r="M87" i="6" l="1"/>
  <c r="K121" i="6"/>
  <c r="M121" i="6" s="1"/>
  <c r="L90" i="6"/>
  <c r="K90" i="6"/>
  <c r="M90" i="6" s="1"/>
  <c r="L86" i="6"/>
  <c r="K86" i="6"/>
  <c r="L82" i="6"/>
  <c r="K82" i="6"/>
  <c r="M82" i="6" s="1"/>
  <c r="L56" i="6"/>
  <c r="K56" i="6"/>
  <c r="L32" i="6"/>
  <c r="K32" i="6"/>
  <c r="M32" i="6" s="1"/>
  <c r="M56" i="6" l="1"/>
  <c r="M86" i="6"/>
  <c r="K120" i="6"/>
  <c r="M120" i="6" s="1"/>
  <c r="L79" i="6"/>
  <c r="K79" i="6"/>
  <c r="L85" i="6"/>
  <c r="K85" i="6"/>
  <c r="L84" i="6"/>
  <c r="K84" i="6"/>
  <c r="L88" i="6"/>
  <c r="K88" i="6"/>
  <c r="L23" i="6"/>
  <c r="K23" i="6"/>
  <c r="L25" i="6"/>
  <c r="K25" i="6"/>
  <c r="M88" i="6" l="1"/>
  <c r="M23" i="6"/>
  <c r="M79" i="6"/>
  <c r="M25" i="6"/>
  <c r="M85" i="6"/>
  <c r="M84" i="6"/>
  <c r="K119" i="6" l="1"/>
  <c r="M119" i="6" s="1"/>
  <c r="L76" i="6"/>
  <c r="K76" i="6"/>
  <c r="L83" i="6"/>
  <c r="K83" i="6"/>
  <c r="L80" i="6"/>
  <c r="K80" i="6"/>
  <c r="M80" i="6" s="1"/>
  <c r="M83" i="6" l="1"/>
  <c r="M76" i="6"/>
  <c r="L78" i="6"/>
  <c r="K78" i="6"/>
  <c r="K118" i="6"/>
  <c r="M118" i="6" s="1"/>
  <c r="L30" i="6"/>
  <c r="K30" i="6"/>
  <c r="M30" i="6" l="1"/>
  <c r="M78" i="6"/>
  <c r="L55" i="6" l="1"/>
  <c r="K55" i="6"/>
  <c r="M55" i="6" l="1"/>
  <c r="K117" i="6"/>
  <c r="M117" i="6" s="1"/>
  <c r="K116" i="6"/>
  <c r="M116" i="6" s="1"/>
  <c r="K314" i="6"/>
  <c r="L314" i="6" s="1"/>
  <c r="K115" i="6" l="1"/>
  <c r="M115" i="6" s="1"/>
  <c r="K113" i="6"/>
  <c r="M113" i="6" s="1"/>
  <c r="L54" i="6"/>
  <c r="K54" i="6"/>
  <c r="L51" i="6"/>
  <c r="K51" i="6"/>
  <c r="L14" i="6"/>
  <c r="K14" i="6"/>
  <c r="M14" i="6" l="1"/>
  <c r="M54" i="6"/>
  <c r="M51" i="6"/>
  <c r="K114" i="6"/>
  <c r="M114" i="6" s="1"/>
  <c r="L77" i="6"/>
  <c r="K77" i="6"/>
  <c r="L12" i="6"/>
  <c r="K12" i="6"/>
  <c r="L29" i="6"/>
  <c r="K29" i="6"/>
  <c r="L50" i="6"/>
  <c r="K50" i="6"/>
  <c r="M29" i="6" l="1"/>
  <c r="M50" i="6"/>
  <c r="M77" i="6"/>
  <c r="M12" i="6"/>
  <c r="L26" i="6"/>
  <c r="K26" i="6"/>
  <c r="L53" i="6"/>
  <c r="K53" i="6"/>
  <c r="L52" i="6"/>
  <c r="K52" i="6"/>
  <c r="L46" i="6"/>
  <c r="K46" i="6"/>
  <c r="M26" i="6" l="1"/>
  <c r="M46" i="6"/>
  <c r="M52" i="6"/>
  <c r="M53" i="6"/>
  <c r="K112" i="6"/>
  <c r="M112" i="6" s="1"/>
  <c r="K111" i="6" l="1"/>
  <c r="M111" i="6" s="1"/>
  <c r="K108" i="6"/>
  <c r="M108" i="6" s="1"/>
  <c r="L133" i="6"/>
  <c r="K133" i="6"/>
  <c r="L28" i="6"/>
  <c r="K28" i="6"/>
  <c r="M133" i="6" l="1"/>
  <c r="M28" i="6"/>
  <c r="K110" i="6"/>
  <c r="M110" i="6" s="1"/>
  <c r="K107" i="6"/>
  <c r="M107" i="6" s="1"/>
  <c r="L74" i="6" l="1"/>
  <c r="K74" i="6"/>
  <c r="K109" i="6"/>
  <c r="M109" i="6" s="1"/>
  <c r="M74" i="6" l="1"/>
  <c r="L48" i="6"/>
  <c r="K48" i="6"/>
  <c r="L45" i="6"/>
  <c r="K45" i="6"/>
  <c r="L49" i="6"/>
  <c r="K49" i="6"/>
  <c r="L24" i="6"/>
  <c r="K24" i="6"/>
  <c r="K106" i="6"/>
  <c r="M106" i="6" s="1"/>
  <c r="L75" i="6"/>
  <c r="K75" i="6"/>
  <c r="L21" i="6"/>
  <c r="K21" i="6"/>
  <c r="K105" i="6"/>
  <c r="M105" i="6" s="1"/>
  <c r="L73" i="6"/>
  <c r="K73" i="6"/>
  <c r="K103" i="6"/>
  <c r="M103" i="6" s="1"/>
  <c r="L47" i="6"/>
  <c r="K47" i="6"/>
  <c r="M47" i="6" l="1"/>
  <c r="M24" i="6"/>
  <c r="M75" i="6"/>
  <c r="M45" i="6"/>
  <c r="M49" i="6"/>
  <c r="M48" i="6"/>
  <c r="M21" i="6"/>
  <c r="M73" i="6"/>
  <c r="K104" i="6"/>
  <c r="M104" i="6" s="1"/>
  <c r="L72" i="6"/>
  <c r="K72" i="6"/>
  <c r="M72" i="6" l="1"/>
  <c r="K102" i="6"/>
  <c r="M102" i="6" s="1"/>
  <c r="L16" i="6"/>
  <c r="K16" i="6"/>
  <c r="L20" i="6"/>
  <c r="K20" i="6"/>
  <c r="K101" i="6"/>
  <c r="M101" i="6" s="1"/>
  <c r="L15" i="6"/>
  <c r="K15" i="6"/>
  <c r="L19" i="6"/>
  <c r="K19" i="6"/>
  <c r="K100" i="6"/>
  <c r="M100" i="6" s="1"/>
  <c r="L71" i="6"/>
  <c r="K71" i="6"/>
  <c r="L70" i="6"/>
  <c r="K70" i="6"/>
  <c r="L17" i="6"/>
  <c r="K17" i="6"/>
  <c r="M20" i="6" l="1"/>
  <c r="M16" i="6"/>
  <c r="M15" i="6"/>
  <c r="M70" i="6"/>
  <c r="M19" i="6"/>
  <c r="M71" i="6"/>
  <c r="M17" i="6"/>
  <c r="L18" i="6"/>
  <c r="K18" i="6"/>
  <c r="M18" i="6" l="1"/>
  <c r="K320" i="6" l="1"/>
  <c r="L320" i="6" s="1"/>
  <c r="K303" i="6" l="1"/>
  <c r="L303" i="6" s="1"/>
  <c r="K317" i="6" l="1"/>
  <c r="L317" i="6" s="1"/>
  <c r="L11" i="6" l="1"/>
  <c r="K11" i="6"/>
  <c r="M11" i="6" l="1"/>
  <c r="K309" i="6" l="1"/>
  <c r="L309" i="6" s="1"/>
  <c r="K319" i="6" l="1"/>
  <c r="L319" i="6" s="1"/>
  <c r="H315" i="6" l="1"/>
  <c r="K315" i="6" l="1"/>
  <c r="L315" i="6" s="1"/>
  <c r="K304" i="6"/>
  <c r="L304" i="6" s="1"/>
  <c r="K294" i="6"/>
  <c r="L294" i="6" s="1"/>
  <c r="K310" i="6" l="1"/>
  <c r="L310" i="6" s="1"/>
  <c r="K311" i="6" l="1"/>
  <c r="L311" i="6" s="1"/>
  <c r="K308" i="6" l="1"/>
  <c r="L308" i="6" s="1"/>
  <c r="K287" i="6"/>
  <c r="L287" i="6" s="1"/>
  <c r="K307" i="6"/>
  <c r="L307" i="6" s="1"/>
  <c r="K306" i="6"/>
  <c r="L306" i="6" s="1"/>
  <c r="K305" i="6"/>
  <c r="L305" i="6" s="1"/>
  <c r="K302" i="6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6" i="6"/>
  <c r="L286" i="6" s="1"/>
  <c r="K285" i="6"/>
  <c r="L285" i="6" s="1"/>
  <c r="K284" i="6"/>
  <c r="L284" i="6" s="1"/>
  <c r="F283" i="6"/>
  <c r="K283" i="6" s="1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F277" i="6"/>
  <c r="K277" i="6" s="1"/>
  <c r="L277" i="6" s="1"/>
  <c r="F276" i="6"/>
  <c r="K276" i="6" s="1"/>
  <c r="L276" i="6" s="1"/>
  <c r="K275" i="6"/>
  <c r="L275" i="6" s="1"/>
  <c r="F274" i="6"/>
  <c r="K274" i="6" s="1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8" i="6"/>
  <c r="L258" i="6" s="1"/>
  <c r="K256" i="6"/>
  <c r="L256" i="6" s="1"/>
  <c r="K255" i="6"/>
  <c r="L255" i="6" s="1"/>
  <c r="F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8" i="6"/>
  <c r="L228" i="6" s="1"/>
  <c r="K226" i="6"/>
  <c r="L226" i="6" s="1"/>
  <c r="K224" i="6"/>
  <c r="L224" i="6" s="1"/>
  <c r="K222" i="6"/>
  <c r="L222" i="6" s="1"/>
  <c r="K221" i="6"/>
  <c r="L221" i="6" s="1"/>
  <c r="K220" i="6"/>
  <c r="L220" i="6" s="1"/>
  <c r="K218" i="6"/>
  <c r="L218" i="6" s="1"/>
  <c r="K217" i="6"/>
  <c r="L217" i="6" s="1"/>
  <c r="K216" i="6"/>
  <c r="L216" i="6" s="1"/>
  <c r="K215" i="6"/>
  <c r="K214" i="6"/>
  <c r="L214" i="6" s="1"/>
  <c r="K213" i="6"/>
  <c r="L213" i="6" s="1"/>
  <c r="K211" i="6"/>
  <c r="L211" i="6" s="1"/>
  <c r="K210" i="6"/>
  <c r="L210" i="6" s="1"/>
  <c r="K209" i="6"/>
  <c r="L209" i="6" s="1"/>
  <c r="K208" i="6"/>
  <c r="L208" i="6" s="1"/>
  <c r="K207" i="6"/>
  <c r="L207" i="6" s="1"/>
  <c r="F206" i="6"/>
  <c r="K206" i="6" s="1"/>
  <c r="L206" i="6" s="1"/>
  <c r="H205" i="6"/>
  <c r="K205" i="6" s="1"/>
  <c r="L205" i="6" s="1"/>
  <c r="K202" i="6"/>
  <c r="L202" i="6" s="1"/>
  <c r="K201" i="6"/>
  <c r="L201" i="6" s="1"/>
  <c r="K200" i="6"/>
  <c r="L200" i="6" s="1"/>
  <c r="K199" i="6"/>
  <c r="L199" i="6" s="1"/>
  <c r="K198" i="6"/>
  <c r="L198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H171" i="6"/>
  <c r="K171" i="6" s="1"/>
  <c r="L171" i="6" s="1"/>
  <c r="F170" i="6"/>
  <c r="K170" i="6" s="1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<sst xmlns="http://schemas.openxmlformats.org/spreadsheetml/2006/main" count="3466" uniqueCount="1270">
  <si>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</si>
  <si>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</si>
  <si>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</si>
  <si>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</si>
  <si>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</si>
  <si>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</si>
  <si>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</si>
  <si>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</si>
  <si>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</si>
  <si>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</si>
  <si>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</si>
  <si>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</si>
  <si>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</si>
  <si>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</si>
  <si>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</si>
  <si>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</si>
  <si>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</si>
  <si>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</si>
  <si>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</si>
  <si>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</si>
  <si>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</si>
  <si>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</si>
  <si>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</si>
  <si>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</si>
  <si>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</si>
  <si>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</si>
  <si>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</si>
  <si>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</si>
  <si>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</si>
  <si>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</si>
  <si>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</si>
  <si>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</si>
  <si>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</si>
  <si>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</si>
  <si>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</si>
  <si>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</si>
  <si>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</si>
  <si>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</si>
  <si>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</si>
  <si>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</si>
  <si>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</si>
  <si>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</si>
  <si>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</si>
  <si>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</si>
  <si>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</si>
  <si>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</si>
  <si>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</si>
  <si>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</si>
  <si>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</si>
  <si>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</si>
  <si>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</si>
  <si>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</si>
  <si>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</si>
  <si>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</si>
  <si>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</si>
  <si>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</si>
  <si>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</si>
  <si>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</si>
  <si>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</si>
  <si>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</si>
  <si>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</si>
  <si>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</si>
  <si>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</si>
  <si>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</si>
  <si>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</si>
  <si>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</si>
  <si>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</si>
  <si>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</si>
  <si>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</si>
  <si>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</si>
  <si>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</si>
  <si>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</si>
  <si>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</si>
  <si>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</si>
  <si>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</si>
  <si>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</si>
  <si>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</si>
  <si>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</si>
  <si>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</si>
  <si>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</si>
  <si>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</si>
  <si>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</si>
  <si>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</si>
  <si>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</si>
  <si>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</si>
  <si>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</si>
  <si>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</si>
  <si>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</si>
  <si>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</si>
  <si>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</si>
  <si>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</si>
  <si>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</si>
  <si>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</si>
  <si>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</si>
  <si>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</si>
  <si>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</si>
  <si>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</si>
  <si>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</si>
  <si>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</si>
  <si>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</si>
  <si>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</si>
  <si>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</si>
  <si>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</si>
  <si>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</si>
  <si>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</si>
  <si>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</si>
  <si>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</si>
  <si>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</si>
  <si>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</si>
  <si>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</si>
  <si>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</si>
  <si>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</si>
  <si>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</si>
  <si>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</si>
  <si>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</si>
  <si>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</si>
  <si>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</si>
  <si>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</si>
  <si>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</si>
  <si>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</si>
  <si>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</si>
  <si>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</si>
  <si>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</si>
  <si>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</si>
  <si>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</si>
  <si>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</si>
  <si>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</si>
  <si>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</si>
  <si>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</si>
  <si>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</si>
  <si>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</si>
  <si>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</si>
  <si>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</si>
  <si>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</si>
  <si>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</si>
  <si>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</si>
  <si>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</si>
  <si>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</si>
  <si>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</si>
  <si>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</si>
  <si>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</si>
  <si>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</si>
  <si>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</si>
  <si>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</si>
  <si>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</si>
  <si>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</si>
  <si>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</si>
  <si>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</si>
  <si>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</si>
  <si>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</si>
  <si>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</si>
  <si>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</si>
  <si>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</si>
  <si>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</si>
  <si>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</si>
  <si>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</si>
  <si>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</si>
  <si>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</si>
  <si>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</si>
  <si>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</si>
  <si>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</si>
  <si>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</si>
  <si>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</si>
  <si>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</si>
  <si>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</si>
  <si>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</si>
  <si>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</si>
  <si>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</si>
  <si>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</si>
  <si>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</si>
  <si>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</si>
  <si>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</si>
  <si>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</si>
  <si>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</si>
  <si>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</si>
  <si>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</si>
  <si>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</si>
  <si>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</si>
  <si>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</si>
  <si>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</si>
  <si>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</si>
  <si>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</si>
  <si>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</si>
  <si>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</si>
  <si>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</si>
  <si>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</si>
  <si>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</si>
  <si>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</si>
  <si>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</si>
  <si>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</si>
  <si>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</si>
  <si>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</si>
  <si>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</si>
  <si>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</si>
  <si>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</si>
  <si>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</si>
  <si>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</si>
  <si>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</si>
  <si>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</si>
  <si>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</si>
  <si>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</si>
  <si>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</si>
  <si>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</si>
  <si>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</si>
  <si>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</si>
  <si>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</si>
  <si>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</si>
  <si>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</si>
  <si>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</si>
  <si>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</si>
  <si>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</si>
  <si>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</si>
  <si>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</si>
  <si>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</si>
  <si>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</si>
  <si>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</si>
  <si>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</si>
  <si>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</si>
  <si>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</si>
  <si>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</si>
  <si>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</si>
  <si>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</si>
  <si>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</si>
  <si>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</si>
  <si>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</si>
  <si>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</si>
  <si>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</si>
  <si>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</si>
  <si>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</si>
  <si>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</si>
  <si>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</si>
  <si>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</si>
  <si>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</si>
  <si>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</si>
  <si>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</si>
  <si>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</si>
  <si>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</si>
  <si>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</si>
  <si>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</si>
  <si>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</si>
  <si>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</si>
  <si>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</si>
  <si>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</si>
  <si>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</si>
  <si>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</si>
  <si>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</si>
  <si>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</si>
  <si>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</si>
  <si>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</si>
  <si>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</si>
  <si>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</si>
  <si>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</si>
  <si>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</si>
  <si>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</si>
  <si>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</si>
  <si>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</si>
  <si>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</si>
  <si>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</si>
  <si>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</si>
  <si>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</si>
  <si>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</si>
  <si>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</si>
  <si>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</si>
  <si>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</si>
  <si>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</si>
  <si>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</si>
  <si>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</si>
  <si>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</si>
  <si>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</si>
  <si>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</si>
  <si>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</si>
  <si>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</si>
  <si>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</si>
  <si>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</si>
  <si>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</si>
  <si>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</si>
  <si>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</si>
  <si>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</si>
  <si>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</si>
  <si>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</si>
  <si>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</si>
  <si>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</si>
  <si>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</si>
  <si>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</si>
  <si>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</si>
  <si>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</si>
  <si>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</si>
  <si>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</si>
  <si>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</si>
  <si>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</si>
  <si>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</si>
  <si>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</si>
  <si>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</si>
  <si>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</si>
  <si>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</si>
  <si>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</si>
  <si>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</si>
  <si>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</si>
  <si>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</si>
  <si>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</si>
  <si>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</si>
  <si>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</si>
  <si>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</si>
  <si>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</si>
  <si>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</si>
  <si>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</si>
  <si>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</si>
  <si>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</si>
  <si>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</si>
  <si>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</si>
  <si>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</si>
  <si>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</si>
  <si>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</si>
  <si>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</si>
  <si>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</si>
  <si>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</si>
  <si>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</si>
  <si>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</si>
  <si>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</si>
  <si>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</si>
  <si>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</si>
  <si>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</si>
  <si>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</si>
  <si>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</si>
  <si>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</si>
  <si>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</si>
  <si>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</si>
  <si>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</si>
  <si>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</si>
  <si>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</si>
  <si>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</si>
  <si>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</si>
  <si>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</si>
  <si>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</si>
  <si>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</si>
  <si>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</si>
  <si>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</si>
  <si>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</si>
  <si>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</si>
  <si>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</si>
  <si>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</si>
  <si>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</si>
  <si>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</si>
  <si>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</si>
  <si>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</si>
  <si>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</si>
  <si>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</si>
  <si>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</si>
  <si>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</si>
  <si>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</si>
  <si>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</si>
  <si>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</si>
  <si>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</si>
  <si>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</si>
  <si>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</si>
  <si>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</si>
  <si>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</si>
  <si>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</si>
  <si>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</si>
  <si>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</si>
  <si>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</si>
  <si>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</si>
  <si>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</si>
  <si>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</si>
  <si>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</si>
  <si>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</si>
  <si>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</si>
  <si>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</si>
  <si>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</si>
  <si>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</si>
  <si>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</si>
  <si>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</si>
  <si>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</si>
  <si>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</si>
  <si>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</si>
  <si>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</si>
  <si>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</si>
  <si>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</si>
  <si>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</si>
  <si>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</si>
  <si>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</si>
  <si>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</si>
  <si>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</si>
  <si>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</si>
  <si>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</si>
  <si>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</si>
  <si>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</si>
  <si>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</si>
  <si>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</si>
  <si>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</si>
  <si>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</si>
  <si>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</si>
  <si>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</si>
  <si>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</si>
  <si>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</si>
  <si>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</si>
  <si>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</si>
  <si>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</si>
  <si>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</si>
  <si>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</si>
  <si>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</si>
  <si>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</si>
  <si>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</si>
  <si>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</si>
  <si>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</si>
  <si>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</si>
  <si>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</si>
  <si>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</si>
  <si>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</si>
  <si>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</si>
  <si>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</si>
  <si>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</si>
  <si>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</si>
  <si>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</si>
  <si>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</si>
  <si>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</si>
  <si>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</si>
  <si>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</si>
  <si>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</si>
  <si>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</si>
  <si>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</si>
  <si>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</si>
  <si>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</si>
  <si>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</si>
  <si>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</si>
  <si>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</si>
  <si>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</si>
  <si>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</si>
  <si>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</si>
  <si>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</si>
  <si>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</si>
  <si>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</si>
  <si>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</si>
  <si>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</si>
  <si>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</si>
  <si>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</si>
  <si>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</si>
  <si>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</si>
  <si>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</si>
  <si>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</si>
  <si>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</si>
  <si>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</si>
  <si>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</si>
  <si>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</si>
  <si>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</si>
  <si>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</si>
  <si>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</si>
  <si>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</si>
  <si>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</si>
  <si>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</si>
  <si>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</si>
  <si>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</si>
  <si>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</si>
  <si>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</si>
  <si>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</si>
  <si>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</si>
  <si>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</si>
  <si>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</si>
  <si>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</si>
  <si>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</si>
  <si>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</si>
  <si>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</si>
  <si>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</si>
  <si>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</si>
  <si>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</si>
  <si>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</si>
  <si>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</si>
  <si>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</si>
  <si>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</si>
  <si>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</si>
  <si>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</si>
  <si>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</si>
  <si>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</si>
  <si>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</si>
  <si>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</si>
  <si>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</si>
  <si>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</si>
  <si>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</si>
  <si>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</si>
  <si>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</si>
  <si>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</si>
  <si>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</si>
  <si>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</si>
  <si>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</si>
  <si>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</si>
  <si>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</si>
  <si>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</si>
  <si>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</si>
  <si>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</si>
  <si>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</si>
  <si>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</si>
  <si>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</si>
  <si>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</si>
  <si>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</si>
  <si>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</si>
  <si>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</si>
  <si>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</si>
  <si>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</si>
  <si>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</si>
  <si>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</si>
  <si>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</si>
  <si>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</si>
  <si>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</si>
  <si>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</si>
  <si>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</si>
  <si>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</si>
  <si>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</si>
  <si>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</si>
  <si>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</si>
  <si>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</si>
  <si>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</si>
  <si>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</si>
  <si>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</si>
  <si>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</si>
  <si>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</si>
  <si>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</si>
  <si>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</si>
  <si>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</si>
  <si>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</si>
  <si>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</si>
  <si>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</si>
  <si>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</si>
  <si>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</si>
  <si>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</si>
  <si>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</si>
  <si>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</si>
  <si>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</si>
  <si>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</si>
  <si>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</si>
  <si>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</si>
  <si>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</si>
  <si>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</si>
  <si>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</si>
  <si>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</si>
  <si>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</si>
  <si>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</si>
  <si>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</si>
  <si>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</si>
  <si>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</si>
  <si>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</si>
  <si>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</si>
  <si>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</si>
  <si>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</si>
  <si>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</si>
  <si>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</si>
  <si>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</si>
  <si>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</si>
  <si>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</si>
  <si>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</si>
  <si>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</si>
  <si>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</si>
  <si>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</si>
  <si>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</si>
  <si>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</si>
  <si>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</si>
  <si>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</si>
  <si>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</si>
  <si>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</si>
  <si>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</si>
  <si>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</si>
  <si>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</si>
  <si>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</si>
  <si>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</si>
  <si>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</si>
  <si>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</si>
  <si>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</si>
  <si>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</si>
  <si>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</si>
  <si>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</si>
  <si>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</si>
  <si>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</si>
  <si>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</si>
  <si>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</si>
  <si>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</si>
  <si>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</si>
  <si>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</si>
  <si>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</si>
  <si>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</si>
  <si>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</si>
  <si>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</si>
  <si>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</si>
  <si>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</si>
  <si>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</si>
  <si>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</si>
  <si>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</si>
  <si>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</si>
  <si>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</si>
  <si>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</si>
  <si>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</si>
  <si>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</si>
  <si>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</si>
  <si>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</si>
  <si>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</si>
  <si>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</si>
  <si>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</si>
  <si>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</si>
  <si>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</si>
  <si>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</si>
  <si>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</si>
  <si>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</si>
  <si>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</si>
  <si>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</si>
  <si>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</si>
  <si>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</si>
  <si>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</si>
  <si>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</si>
  <si>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</si>
  <si>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</si>
  <si>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</si>
  <si>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</si>
  <si>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</si>
  <si>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</si>
  <si>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</si>
  <si>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</si>
  <si>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</si>
  <si>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</si>
  <si>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</si>
  <si>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</si>
  <si>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</si>
  <si>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</si>
  <si>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</si>
  <si>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</si>
  <si>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</si>
  <si>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</si>
  <si>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</si>
  <si>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</si>
  <si>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</si>
  <si>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</si>
  <si>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</si>
  <si>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</si>
  <si>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</si>
  <si>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</si>
  <si>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</si>
  <si>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</si>
  <si>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</si>
  <si>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</si>
  <si>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</si>
  <si>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</si>
  <si>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</si>
  <si>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</si>
  <si>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</si>
  <si>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</si>
  <si>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</si>
  <si>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</si>
  <si>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</si>
  <si>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</si>
  <si>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</si>
  <si>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</si>
  <si>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</si>
  <si>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</si>
  <si>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</si>
  <si>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</si>
  <si>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</si>
  <si>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</si>
  <si>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</si>
  <si>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</si>
  <si>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</si>
  <si>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</si>
  <si>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</si>
  <si>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</si>
  <si>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</si>
  <si>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</si>
  <si>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</si>
  <si>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</si>
  <si>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</si>
  <si>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</si>
  <si>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</si>
  <si>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</si>
  <si>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</si>
  <si>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</si>
  <si>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</si>
  <si>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</si>
  <si>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</si>
  <si>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</si>
  <si>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</si>
  <si>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</si>
  <si>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</si>
  <si>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</si>
  <si>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</si>
  <si>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</si>
  <si>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</si>
  <si>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</si>
  <si>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</si>
  <si>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</si>
  <si>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</si>
  <si>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</si>
  <si>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</si>
  <si>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</si>
  <si>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</si>
  <si>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</si>
  <si>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</si>
  <si>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</si>
  <si>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</si>
  <si>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</si>
  <si>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</si>
  <si>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</si>
  <si>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</si>
  <si>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</si>
  <si>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</si>
  <si>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</si>
  <si>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</si>
  <si>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</si>
  <si>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</si>
  <si>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</si>
  <si>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</si>
  <si>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</si>
  <si>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</si>
  <si>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</si>
  <si>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</si>
  <si>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</si>
  <si>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</si>
  <si>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</si>
  <si>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</si>
  <si>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</si>
  <si>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</si>
  <si>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</si>
  <si>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</si>
  <si>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</si>
  <si>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</si>
  <si>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</si>
  <si>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</si>
  <si>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</si>
  <si>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</si>
  <si>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</si>
  <si>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</si>
  <si>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</si>
  <si>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</si>
  <si>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</si>
  <si>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</si>
  <si>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</si>
  <si>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</si>
  <si>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</si>
  <si>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</si>
  <si>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</si>
  <si>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</si>
  <si>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</si>
  <si>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</si>
  <si>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</si>
  <si>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</si>
  <si>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</si>
  <si>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</si>
  <si>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</si>
  <si>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</si>
  <si>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</si>
  <si>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</si>
  <si>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</si>
  <si>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</si>
  <si>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</si>
  <si>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</si>
  <si>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</si>
  <si>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</si>
  <si>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</si>
  <si>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</si>
  <si>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</si>
  <si>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</si>
  <si>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</si>
  <si>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</si>
  <si>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</si>
  <si>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</si>
  <si>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</si>
  <si>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</si>
  <si>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</si>
  <si>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</si>
  <si>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</si>
  <si>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</si>
  <si>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</si>
  <si>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</si>
  <si>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</si>
  <si>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</si>
  <si>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</si>
  <si>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</si>
  <si>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</si>
  <si>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</si>
  <si>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</si>
  <si>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</si>
  <si>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</si>
  <si>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</si>
  <si>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</si>
  <si>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</si>
  <si>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</si>
  <si>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</si>
  <si>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</si>
  <si>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</si>
  <si>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</si>
  <si>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</si>
  <si>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</si>
  <si>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</si>
  <si>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</si>
  <si>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</si>
  <si>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</si>
  <si>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</si>
  <si>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</si>
  <si>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</si>
  <si>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</si>
  <si>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</si>
  <si>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</si>
  <si>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</si>
  <si>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</si>
  <si>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</si>
  <si>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</si>
  <si>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</si>
  <si>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</si>
  <si>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</si>
  <si>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</si>
  <si>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</si>
  <si>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</si>
  <si>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</si>
  <si>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</si>
  <si>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</si>
  <si>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</si>
  <si>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</si>
  <si>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</si>
  <si>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</si>
  <si>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</si>
  <si>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</si>
  <si>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</si>
  <si>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</si>
  <si>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</si>
  <si>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</si>
  <si>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</si>
  <si>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</si>
  <si>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</si>
  <si>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</si>
  <si>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</si>
  <si>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</si>
  <si>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</si>
  <si>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</si>
  <si>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</si>
  <si>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</si>
  <si>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</si>
  <si>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</si>
  <si>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</si>
  <si>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</si>
  <si>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</si>
  <si>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</si>
  <si>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</si>
  <si>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</si>
  <si>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</si>
  <si>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</si>
  <si>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</si>
  <si>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</si>
  <si>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</si>
  <si>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</si>
  <si>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</si>
  <si>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</si>
  <si>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</si>
  <si>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</si>
  <si>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1750-1800</t>
  </si>
  <si>
    <t>2050-2150</t>
  </si>
  <si>
    <t>3400-3600</t>
  </si>
  <si>
    <t>150-160</t>
  </si>
  <si>
    <t>1250-1300</t>
  </si>
  <si>
    <t>1920-2000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</si>
  <si>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</si>
  <si>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</si>
  <si>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</si>
  <si>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</si>
  <si>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</si>
  <si>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</si>
  <si>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</si>
  <si>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</si>
  <si>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</si>
  <si>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</si>
  <si>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</si>
  <si>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</si>
  <si>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</si>
  <si>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</si>
  <si>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</si>
  <si>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</si>
  <si>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</si>
  <si>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</si>
  <si>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</si>
  <si>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</si>
  <si>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</si>
  <si>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</si>
  <si>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</si>
  <si>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</si>
  <si>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</si>
  <si>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</si>
  <si>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</si>
  <si>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</si>
  <si>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</si>
  <si>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3600-3700</t>
  </si>
  <si>
    <t>800-820</t>
  </si>
  <si>
    <t>1550-1600</t>
  </si>
  <si>
    <t>BANKNIFTY 41500 CE 03-NOV</t>
  </si>
  <si>
    <t>160-170</t>
  </si>
  <si>
    <t>SBIN NOV FUT</t>
  </si>
  <si>
    <t>590-600</t>
  </si>
  <si>
    <t>NIFTY NOV FUT</t>
  </si>
  <si>
    <t>17700-17500</t>
  </si>
  <si>
    <t>BANKNIFTY 41000 PE 03-NOV</t>
  </si>
  <si>
    <t>400-500</t>
  </si>
  <si>
    <t>Loss of Rs.170/-</t>
  </si>
  <si>
    <t>Profit of Rs.10/-</t>
  </si>
  <si>
    <t>Loss of Rs.130/-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</si>
  <si>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</si>
  <si>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</si>
  <si>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</si>
  <si>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</si>
  <si>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</si>
  <si>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Profit of Rs.90/-</t>
  </si>
  <si>
    <t>Profit of Rs.8.5/-</t>
  </si>
  <si>
    <t>275-280</t>
  </si>
  <si>
    <t>SBIN 590 CE NOV</t>
  </si>
  <si>
    <t>Loss of Rs.120/-</t>
  </si>
  <si>
    <t>18-22</t>
  </si>
  <si>
    <t>Profit of Rs.19.5/-</t>
  </si>
  <si>
    <t>600-615</t>
  </si>
  <si>
    <t>485-495</t>
  </si>
  <si>
    <t>BANKBARODA NOV FUT</t>
  </si>
  <si>
    <t>153-156</t>
  </si>
  <si>
    <t>Profit of Rs.2/-</t>
  </si>
  <si>
    <t>HINDUNILVR 2560 CE NOV</t>
  </si>
  <si>
    <t>55-65</t>
  </si>
  <si>
    <t>Profit of Rs.35/-</t>
  </si>
  <si>
    <t>Loss of Rs.2/-</t>
  </si>
  <si>
    <t>SBIN 600 CE NOV</t>
  </si>
  <si>
    <t>15-18</t>
  </si>
  <si>
    <t>Profit of Rs.1.75/-</t>
  </si>
  <si>
    <t>IRCTC NOV FUT</t>
  </si>
  <si>
    <t>780-790</t>
  </si>
  <si>
    <t>Profit of Rs.120/-</t>
  </si>
  <si>
    <t>Profit of Rs.5.5/-</t>
  </si>
  <si>
    <t>GUJGASLTD NOV FUT</t>
  </si>
  <si>
    <t>530-540</t>
  </si>
  <si>
    <t xml:space="preserve">GODREJCP NOV FUT </t>
  </si>
  <si>
    <t>850-860</t>
  </si>
  <si>
    <t>NIFTY 18200 CE 10 NOV</t>
  </si>
  <si>
    <t>100-130</t>
  </si>
  <si>
    <t>Profit of Rs.24.5/-</t>
  </si>
  <si>
    <t>BATAINDIA 1820 CE NOV</t>
  </si>
  <si>
    <t>70-80</t>
  </si>
  <si>
    <t>40-42</t>
  </si>
  <si>
    <t>880-900</t>
  </si>
  <si>
    <t>Loss of Rs.14/-</t>
  </si>
  <si>
    <t>Profit of Rs.2.35/-</t>
  </si>
  <si>
    <t>Profit of Rs.26.50/-</t>
  </si>
  <si>
    <t>Profit of Rs.7/-</t>
  </si>
  <si>
    <t>Loss of Rs.16/-</t>
  </si>
  <si>
    <t>HINDUNILVR 2540 CE NOV</t>
  </si>
  <si>
    <t>80-100</t>
  </si>
  <si>
    <t>MULTIPLIER SHARE &amp; STOCK ADVISORS PRIVATE LIMITED</t>
  </si>
  <si>
    <t>Loss of Rs.12/-</t>
  </si>
  <si>
    <t>920-960</t>
  </si>
  <si>
    <t>2000-2100</t>
  </si>
  <si>
    <t>AXISBANK 820 PE NOV</t>
  </si>
  <si>
    <t>Profit of Rs.245/-</t>
  </si>
  <si>
    <t xml:space="preserve">HDFCAMC </t>
  </si>
  <si>
    <t>2200-2250</t>
  </si>
  <si>
    <t>BATAINDIA 1800 CE NOV</t>
  </si>
  <si>
    <t>50-65</t>
  </si>
  <si>
    <t>6750-6850</t>
  </si>
  <si>
    <t>7400-8000</t>
  </si>
  <si>
    <t>Profit of Rs.71/-</t>
  </si>
  <si>
    <t>113-116</t>
  </si>
  <si>
    <t>Loss of Rs.17.5/-</t>
  </si>
  <si>
    <t>Loss of Rs.33/-</t>
  </si>
  <si>
    <t>COLPAL NOV FUT</t>
  </si>
  <si>
    <t>1650-1670</t>
  </si>
  <si>
    <t>Part profit of Rs.220/-</t>
  </si>
  <si>
    <t>3800-4000</t>
  </si>
  <si>
    <t>TATACONSUM NOV FUT</t>
  </si>
  <si>
    <t>FSL 112.5 CE NOV</t>
  </si>
  <si>
    <t>3-4.0</t>
  </si>
  <si>
    <t>Profit of Rs.0.65/-</t>
  </si>
  <si>
    <t>550-560</t>
  </si>
  <si>
    <t>Loss of Rs.8.5/-</t>
  </si>
  <si>
    <t>168-172</t>
  </si>
  <si>
    <t>Profit of Rs.4/-</t>
  </si>
  <si>
    <t>260-265</t>
  </si>
  <si>
    <t>Loss of Rs.6.5/-</t>
  </si>
  <si>
    <t>NIFTY 18450 CE 17 NOV</t>
  </si>
  <si>
    <t>Profit of Rs.9.25/-</t>
  </si>
  <si>
    <t>Loss of Rs.70/-</t>
  </si>
  <si>
    <t>Part profit of Rs.145/-</t>
  </si>
  <si>
    <t>330-350</t>
  </si>
  <si>
    <t>Loss of Rs.32/-</t>
  </si>
  <si>
    <t>VEERENRGY</t>
  </si>
  <si>
    <t>Loss of Rs.115/-</t>
  </si>
  <si>
    <t>Loss of Rs.3.5/-</t>
  </si>
  <si>
    <t>350-360</t>
  </si>
  <si>
    <t>KOTAKBANK 1960 CE NOV</t>
  </si>
  <si>
    <t>45-50</t>
  </si>
  <si>
    <t xml:space="preserve">GUJGASLTD </t>
  </si>
  <si>
    <t>520-525</t>
  </si>
  <si>
    <t>TATACONSUM 780 CE NOV</t>
  </si>
  <si>
    <t>15-20</t>
  </si>
  <si>
    <t>Loss of Rs.0.95/-</t>
  </si>
  <si>
    <t>Profit of Rs.6/-</t>
  </si>
  <si>
    <t>399-403</t>
  </si>
  <si>
    <t>440-460</t>
  </si>
  <si>
    <t>Profiit of Rs.11/-</t>
  </si>
  <si>
    <t>Loss of Rs.5/-</t>
  </si>
  <si>
    <t>5200-5500</t>
  </si>
  <si>
    <t>Buy&lt;&gt;</t>
  </si>
  <si>
    <t>MADHUDEVI SANJAY BUCHA</t>
  </si>
  <si>
    <t>CIPLA DEC FUT</t>
  </si>
  <si>
    <t>1135-1155</t>
  </si>
  <si>
    <t>BANKNIFTY 42400 CE NOV</t>
  </si>
  <si>
    <t>300-400</t>
  </si>
  <si>
    <t>SURAJ PANCHAL</t>
  </si>
  <si>
    <t>Profit of Rs.14/-</t>
  </si>
  <si>
    <t>Profit of Rs.110/-</t>
  </si>
  <si>
    <t>Profit of Rs.14.5/-</t>
  </si>
  <si>
    <t>RELIANCE DEC FUT</t>
  </si>
  <si>
    <t>2650-2700</t>
  </si>
  <si>
    <t xml:space="preserve">TATACONSUM DEC FUT </t>
  </si>
  <si>
    <t>KOTAKBANK DEC FUT</t>
  </si>
  <si>
    <t>1955-1965</t>
  </si>
  <si>
    <t>2000-2040</t>
  </si>
  <si>
    <t>1485-1495</t>
  </si>
  <si>
    <t>1640-1650</t>
  </si>
  <si>
    <t>1720-1750</t>
  </si>
  <si>
    <t>106-107</t>
  </si>
  <si>
    <t>110-113</t>
  </si>
  <si>
    <t>SYLPH</t>
  </si>
  <si>
    <t>VEENA RAJESH SHAH</t>
  </si>
  <si>
    <t>B</t>
  </si>
  <si>
    <t>460-500</t>
  </si>
  <si>
    <t>Profit of Rs.15/-</t>
  </si>
  <si>
    <t>UBL DEC FUT</t>
  </si>
  <si>
    <t>1710-1750</t>
  </si>
  <si>
    <t>HINDUNILVR DEC FUT</t>
  </si>
  <si>
    <t>2600-2640</t>
  </si>
  <si>
    <t>Profit of Rs.32/-</t>
  </si>
  <si>
    <t>INDIACEM DEC FUT</t>
  </si>
  <si>
    <t>245-248</t>
  </si>
  <si>
    <t>SBIN DEC FUT</t>
  </si>
  <si>
    <t>620-630</t>
  </si>
  <si>
    <t>GUJGASLTD DEC FUT</t>
  </si>
  <si>
    <t>510-520</t>
  </si>
  <si>
    <t>Loss of Rs.21.5/-</t>
  </si>
  <si>
    <t xml:space="preserve">NIFTY 18500 CE 1 DEC </t>
  </si>
  <si>
    <t>130-150</t>
  </si>
  <si>
    <t>Profit of Rs.22.5/-</t>
  </si>
  <si>
    <t>Profit of Rs.20.50/-</t>
  </si>
  <si>
    <t>NNM SECURITIES PVT LTD</t>
  </si>
  <si>
    <t>SILVERO</t>
  </si>
  <si>
    <t>WELCURE</t>
  </si>
  <si>
    <t>AJOONI</t>
  </si>
  <si>
    <t>Ajooni Biotech Limited</t>
  </si>
  <si>
    <t>COMPINFO</t>
  </si>
  <si>
    <t>Compuage Infocom Ltd</t>
  </si>
  <si>
    <t>NAKSHATRA GARMENTS PRIVATE LIMITED</t>
  </si>
  <si>
    <t>Profit of Rs.27/-</t>
  </si>
  <si>
    <t>Profit of Rs.99/-</t>
  </si>
  <si>
    <t>BALRAMCHIN DEC FUT</t>
  </si>
  <si>
    <t>378-382</t>
  </si>
  <si>
    <t>Profit of Rs.3.5/-</t>
  </si>
  <si>
    <t xml:space="preserve">LT DEC FUT </t>
  </si>
  <si>
    <t>2085-2091</t>
  </si>
  <si>
    <t>2150-2190</t>
  </si>
  <si>
    <t>5630-5710</t>
  </si>
  <si>
    <t>6200-6500</t>
  </si>
  <si>
    <t>NIFTY 18500 CE 1 DEC</t>
  </si>
  <si>
    <t>140-160</t>
  </si>
  <si>
    <t>Profit of Rs.20/-</t>
  </si>
  <si>
    <t>BANKNIFTY 43100 CE 1 DEC</t>
  </si>
  <si>
    <t>350-420</t>
  </si>
  <si>
    <t xml:space="preserve">CIPLA DEC FUT </t>
  </si>
  <si>
    <t>1030-1050</t>
  </si>
  <si>
    <t>410-416</t>
  </si>
  <si>
    <t>KAPILRAJ</t>
  </si>
  <si>
    <t>THOCESS INNOVATION LAB LTD</t>
  </si>
  <si>
    <t>ATALREAL</t>
  </si>
  <si>
    <t>Atal Realtech Limited</t>
  </si>
  <si>
    <t>VCL</t>
  </si>
  <si>
    <t>Vaxtex Cotfab Limited</t>
  </si>
  <si>
    <t>Profit of Rs.53/-</t>
  </si>
  <si>
    <t>Part profit of Rs.190/-</t>
  </si>
  <si>
    <t>Profit of Rs.8/-</t>
  </si>
  <si>
    <t>Profit of Rs.4.5/-</t>
  </si>
  <si>
    <t>Profit of Rs.13.5/-</t>
  </si>
  <si>
    <t>NIFTY 18500 PE 1 DEC</t>
  </si>
  <si>
    <t>120-140</t>
  </si>
  <si>
    <t>CIPLA 1120 CE DEC</t>
  </si>
  <si>
    <t>30-35</t>
  </si>
  <si>
    <t>NIFTY DEC FUT</t>
  </si>
  <si>
    <t>18550-18450</t>
  </si>
  <si>
    <t>GILADAFINS</t>
  </si>
  <si>
    <t>TRANSPACT</t>
  </si>
  <si>
    <t>SKSE SECURITIES LTD</t>
  </si>
  <si>
    <t>AKSHAR</t>
  </si>
  <si>
    <t>Akshar Spintex Limited</t>
  </si>
  <si>
    <t>JALAN</t>
  </si>
  <si>
    <t>Jalan Transolu. India Ltd</t>
  </si>
  <si>
    <t>RMDRIP</t>
  </si>
  <si>
    <t>R M Drip &amp; Sprink Sys Ltd</t>
  </si>
  <si>
    <t>NIVRUTTI PANDURANG KEDAR</t>
  </si>
  <si>
    <t>SECURCRED</t>
  </si>
  <si>
    <t>SecUR Credentials Limited</t>
  </si>
  <si>
    <t>CMICABLES</t>
  </si>
  <si>
    <t>CMI Limited</t>
  </si>
  <si>
    <t>JAIN AMIT</t>
  </si>
  <si>
    <t>NURECA</t>
  </si>
  <si>
    <t>Nureca Limited</t>
  </si>
  <si>
    <t>MIRACLE STORES PRIVATE LIMITED</t>
  </si>
  <si>
    <t>FRASER</t>
  </si>
  <si>
    <t>JETMALL</t>
  </si>
  <si>
    <t>JHACC</t>
  </si>
  <si>
    <t>KUNVARJI FINCORP PRIVATE LIMITED</t>
  </si>
  <si>
    <t>PANJON</t>
  </si>
  <si>
    <t>SHRADHA MANISH MEHTA</t>
  </si>
  <si>
    <t>SAMYAKINT</t>
  </si>
  <si>
    <t>GEETA MONDAL</t>
  </si>
  <si>
    <t>RAHUL KUMAR</t>
  </si>
  <si>
    <t>NARENDRA BABU KADATHUR HARIDAS</t>
  </si>
  <si>
    <t>TRL</t>
  </si>
  <si>
    <t>WAYS VINIMAY PRIVATE LIMITED</t>
  </si>
  <si>
    <t>ARYAN GUPTA</t>
  </si>
  <si>
    <t>ACCURACY</t>
  </si>
  <si>
    <t>Accuracy Shipping Limited</t>
  </si>
  <si>
    <t>ANTARA INDIA EVERGREEN FUND LTD</t>
  </si>
  <si>
    <t>ALKALI</t>
  </si>
  <si>
    <t>Alkali Metals Limited</t>
  </si>
  <si>
    <t>NEELAM JILESH CHHEDA</t>
  </si>
  <si>
    <t>GRAVITON RESEARCH CAPITAL LLP</t>
  </si>
  <si>
    <t>RITEZONE</t>
  </si>
  <si>
    <t>Rite Zone Chemcon Ind Ltd</t>
  </si>
  <si>
    <t>JAYESH CHANDRAKANT SAVLA</t>
  </si>
  <si>
    <t>VERTOZ</t>
  </si>
  <si>
    <t>Vertoz Advertising Ltd</t>
  </si>
  <si>
    <t>FELIX</t>
  </si>
  <si>
    <t>Felix Industries Ltd.</t>
  </si>
  <si>
    <t>ANIL RATILAL RAMANI</t>
  </si>
  <si>
    <t>Profit of Rs.33/-</t>
  </si>
  <si>
    <t>Part profit of Rs.47/-</t>
  </si>
  <si>
    <t>Loss of Rs.110/-</t>
  </si>
  <si>
    <t>BANKNIFTY 43200 PE 1 DEC</t>
  </si>
  <si>
    <t>250-300</t>
  </si>
  <si>
    <t>NIFTY 18650 PE 1 DEC</t>
  </si>
  <si>
    <t>46-50</t>
  </si>
  <si>
    <t>JSWSTEEL DEC FUT</t>
  </si>
  <si>
    <t>741-742</t>
  </si>
  <si>
    <t>755-762</t>
  </si>
  <si>
    <t>AANCHALISP</t>
  </si>
  <si>
    <t>SKSE SECURITIES LIMITED CORP CM/TM PROP A/C</t>
  </si>
  <si>
    <t>AANCHAL INTERNATIONAL PRIVATE LIMITED</t>
  </si>
  <si>
    <t>SHANTI PROPERTIES</t>
  </si>
  <si>
    <t>AASHKA</t>
  </si>
  <si>
    <t>KAUSHIK HARSHADRAI GAJJAR</t>
  </si>
  <si>
    <t>ADCON</t>
  </si>
  <si>
    <t>AFEL</t>
  </si>
  <si>
    <t>SANDEEP ARNEJA</t>
  </si>
  <si>
    <t>DB (INTL) OWN TRADING</t>
  </si>
  <si>
    <t>ANERI</t>
  </si>
  <si>
    <t>SATISH PURUSHOTTAM PASEBAND</t>
  </si>
  <si>
    <t>N L RUNGTA HUF</t>
  </si>
  <si>
    <t>ANSALHSG</t>
  </si>
  <si>
    <t>HOUSING DEVELOPMENT FINANCE CORPORATION LIMITED</t>
  </si>
  <si>
    <t>BDH</t>
  </si>
  <si>
    <t>NILESHKUMAR SAVJIBHAI PATEL</t>
  </si>
  <si>
    <t>EIKO</t>
  </si>
  <si>
    <t>SVAKS BIOTECH INDIA PRIVATE LIMITED</t>
  </si>
  <si>
    <t>DIVYESH KISHOR SHAH HUF</t>
  </si>
  <si>
    <t>NAVEEN GUPTA</t>
  </si>
  <si>
    <t>KISHANSINH MANSINH RAJPUT</t>
  </si>
  <si>
    <t>KANDY KHERA</t>
  </si>
  <si>
    <t>RATANCHAND LODHA *</t>
  </si>
  <si>
    <t>VIJAYAMALA DHANRAJ TATED</t>
  </si>
  <si>
    <t>KUBEIRKHERAHUF</t>
  </si>
  <si>
    <t>KUBEIRKHERA</t>
  </si>
  <si>
    <t>KAMLABEN VITTHALBHAI PATEL</t>
  </si>
  <si>
    <t>DURGESH TUKNAYAT</t>
  </si>
  <si>
    <t>NAVODAYENT</t>
  </si>
  <si>
    <t>MANJULA SINGLA</t>
  </si>
  <si>
    <t>BP COMTRADE PRIVATE LIMITED</t>
  </si>
  <si>
    <t>NATHABHAI BHIKHABHAI PATEL HUF</t>
  </si>
  <si>
    <t>PARESH DHIRAJLAL SHAH</t>
  </si>
  <si>
    <t>SELVAM THULASI</t>
  </si>
  <si>
    <t>RAMESH BITTU</t>
  </si>
  <si>
    <t>NSL</t>
  </si>
  <si>
    <t>VIR BHUVAN KHIMJI</t>
  </si>
  <si>
    <t>SHREESEC</t>
  </si>
  <si>
    <t>SPOONBILL CONSULTANCY SERVICES PRIVATE LIMITED</t>
  </si>
  <si>
    <t>PURUSOTAM KISHANLAL SARAF</t>
  </si>
  <si>
    <t>SSPNFIN</t>
  </si>
  <si>
    <t>GURMEETSINGH BHAMRAH</t>
  </si>
  <si>
    <t>KESHRIMAL BABULAL JAIN</t>
  </si>
  <si>
    <t>SUPERTEX</t>
  </si>
  <si>
    <t>AISHWARYA SUNIL VASANDANI</t>
  </si>
  <si>
    <t>AMARLAL ARJANDAS KUKREJA</t>
  </si>
  <si>
    <t>MONA AMARLAL KUKREJA</t>
  </si>
  <si>
    <t>BHAVIN INDRAJIT PARIKH</t>
  </si>
  <si>
    <t>LAXMIKANT KHEMKA HUF</t>
  </si>
  <si>
    <t>REKHA BHANDARI</t>
  </si>
  <si>
    <t>SAROJ GUPTA</t>
  </si>
  <si>
    <t>RAJAN GUPTA</t>
  </si>
  <si>
    <t>PRABHULAL LALLUBHAI PAREKH</t>
  </si>
  <si>
    <t>MANISH N THAKUR</t>
  </si>
  <si>
    <t>JITENDRA BABUBHAI PAREKH</t>
  </si>
  <si>
    <t>TRIVIKRAMA</t>
  </si>
  <si>
    <t>BP EQUITIES PVT. LTD.</t>
  </si>
  <si>
    <t>BABUNA DEVI</t>
  </si>
  <si>
    <t>EESHA YADAV</t>
  </si>
  <si>
    <t>ANJUSHUKLA</t>
  </si>
  <si>
    <t>VENKATA SUBBA REDDY ANNAREDDY</t>
  </si>
  <si>
    <t>JANAK NAVINBHAI PANCHAL</t>
  </si>
  <si>
    <t>SHRUTI YOGESH SHAH</t>
  </si>
  <si>
    <t>SARIKA NARENDRA LUNKER</t>
  </si>
  <si>
    <t>PRITHVI FINMART PRIVATE LIMITED</t>
  </si>
  <si>
    <t>SUNIL BHANDARI</t>
  </si>
  <si>
    <t>DB INTERNATIONAL STOCK BROKERS LIMITED</t>
  </si>
  <si>
    <t>MEHULKUMAR RAJABHAI PARMAR</t>
  </si>
  <si>
    <t>XTX MARKETS LLP</t>
  </si>
  <si>
    <t>CLOUD</t>
  </si>
  <si>
    <t>Varanium Cloud Limited</t>
  </si>
  <si>
    <t>CHANDRAKANT VALLABHJI GOGRI</t>
  </si>
  <si>
    <t>CMMIPL</t>
  </si>
  <si>
    <t>CMM Infraprojects Limited</t>
  </si>
  <si>
    <t>SOUTH GUJARAT SHARES &amp; SHARE BROKERS LIMITED</t>
  </si>
  <si>
    <t>CUBEXTUB</t>
  </si>
  <si>
    <t>Cubex Tubings Ltd</t>
  </si>
  <si>
    <t>SHIVAM OMAR</t>
  </si>
  <si>
    <t>Easy Trip Planners Ltd</t>
  </si>
  <si>
    <t>ISHARES CORE EMERGING MARKETS MAURITIUS CO</t>
  </si>
  <si>
    <t>EXCEL</t>
  </si>
  <si>
    <t>Excel Realty N Infra Ltd</t>
  </si>
  <si>
    <t>SPRING VENTURES</t>
  </si>
  <si>
    <t>TOPGAIN FINANCE PRIVATE LIMITED</t>
  </si>
  <si>
    <t>PINAKIN  INVESTMENT</t>
  </si>
  <si>
    <t>GLOBE</t>
  </si>
  <si>
    <t>Globe Textiles (I) Ltd.</t>
  </si>
  <si>
    <t>Indian Hotels Co. Ltd.</t>
  </si>
  <si>
    <t>GOVERNMENT OF SINGAPORE INVT CORPN PTE LTD A/C  C  ACCOUNT</t>
  </si>
  <si>
    <t>YOKE SECURITIES LTD</t>
  </si>
  <si>
    <t>BNP PARIBAS ARBITRAGE</t>
  </si>
  <si>
    <t>JPPOWER</t>
  </si>
  <si>
    <t>Jaiprakash Power Ven. Lt</t>
  </si>
  <si>
    <t>SHARE INDIA SECURITIES LIMITED</t>
  </si>
  <si>
    <t>LFIC</t>
  </si>
  <si>
    <t>Lakshmi Fin Ind Corp Ltd</t>
  </si>
  <si>
    <t>PRASHANT EQUITY MANAGEMENT PRIVATE LIMITED</t>
  </si>
  <si>
    <t>ARHAM SHARE PRIVATE LIMITED</t>
  </si>
  <si>
    <t>ARPIT JAIN HUF</t>
  </si>
  <si>
    <t>LIKHITHA</t>
  </si>
  <si>
    <t>Likhitha Infrastruc Ltd</t>
  </si>
  <si>
    <t>HIMALAYA FINANCE AND INVESTMENT CO</t>
  </si>
  <si>
    <t>ASHISH  KACHOLIA</t>
  </si>
  <si>
    <t>QE SECURITIES</t>
  </si>
  <si>
    <t>MANSI SHARES &amp; STOCK ADVISORS PVT LTD</t>
  </si>
  <si>
    <t>PATINTLOG</t>
  </si>
  <si>
    <t>Patel Integrated Logistic</t>
  </si>
  <si>
    <t>NAVROZE SHIAMAK MARSHALL</t>
  </si>
  <si>
    <t>PCJEWELLER</t>
  </si>
  <si>
    <t>PC Jeweller Ltd</t>
  </si>
  <si>
    <t>CAPRI GLOBAL HOLDINGS PRIVATE LIMITED</t>
  </si>
  <si>
    <t>ANUSTUP TRADING  PRIVATE LIMITED</t>
  </si>
  <si>
    <t>TVS Motor Company Limited</t>
  </si>
  <si>
    <t>SW CAPITAL PRIVATE LIMITED</t>
  </si>
  <si>
    <t>BHANSALI VALUE CREATIONS PVT LTD</t>
  </si>
  <si>
    <t>Zomato Limited</t>
  </si>
  <si>
    <t>CAMAS INVESTMENTS PTE. LTD.</t>
  </si>
  <si>
    <t>ABB India Limited</t>
  </si>
  <si>
    <t>INTEGRATED CORE STRATEGIES (ASIA) PTE. LTD.</t>
  </si>
  <si>
    <t>SEETHA TANAY KAMAL</t>
  </si>
  <si>
    <t>Bajaj Holdings &amp; Invs Ltd</t>
  </si>
  <si>
    <t>CMM INFRASTRUCTURE LIMITED</t>
  </si>
  <si>
    <t>MAHABIR TRADEVENTURES LLP</t>
  </si>
  <si>
    <t>SRINIVASA RAO GADDIPATI</t>
  </si>
  <si>
    <t>HORNBILL ORCHID INDIA FUND</t>
  </si>
  <si>
    <t>VIJAYKUMAR HANMANT KSHIRSAGAR</t>
  </si>
  <si>
    <t>SPTL</t>
  </si>
  <si>
    <t>Sintex Plastics Tech Ltd</t>
  </si>
  <si>
    <t>STAR LINE LEASING LIMITED</t>
  </si>
  <si>
    <t>Tube Invest of India Ltd</t>
  </si>
  <si>
    <t>Varun Beverages Limited</t>
  </si>
  <si>
    <t>NEIGHBOURHOOD INVESTMENT PRIVATE LIMITED</t>
  </si>
  <si>
    <t>ALIPAY SINGAPORE HOLDING PTE.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</si>
</sst>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41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32" fillId="28" borderId="20" xfId="0" applyFont="1" applyFill="1" applyBorder="1" applyAlignment="1">
      <alignment horizontal="center" vertical="center"/>
    </xf>
    <xf numFmtId="2" fontId="32" fillId="28" borderId="20" xfId="0" applyNumberFormat="1" applyFont="1" applyFill="1" applyBorder="1" applyAlignment="1">
      <alignment horizontal="center" vertical="center"/>
    </xf>
    <xf numFmtId="10" fontId="32" fillId="28" borderId="20" xfId="0" applyNumberFormat="1" applyFont="1" applyFill="1" applyBorder="1" applyAlignment="1">
      <alignment horizontal="center" vertical="center" wrapText="1"/>
    </xf>
    <xf numFmtId="16" fontId="32" fillId="28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1" fontId="31" fillId="22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0" fontId="0" fillId="24" borderId="20" xfId="0" applyFont="1" applyFill="1" applyBorder="1" applyAlignment="1"/>
    <xf numFmtId="0" fontId="39" fillId="23" borderId="20" xfId="0" applyFont="1" applyFill="1" applyBorder="1"/>
    <xf numFmtId="0" fontId="39" fillId="23" borderId="20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1" fillId="27" borderId="20" xfId="0" applyFont="1" applyFill="1" applyBorder="1" applyAlignment="1">
      <alignment horizontal="center" vertical="center"/>
    </xf>
    <xf numFmtId="165" fontId="31" fillId="26" borderId="21" xfId="0" applyNumberFormat="1" applyFont="1" applyFill="1" applyBorder="1" applyAlignment="1">
      <alignment horizontal="center" vertical="center"/>
    </xf>
    <xf numFmtId="0" fontId="31" fillId="26" borderId="20" xfId="0" applyFont="1" applyFill="1" applyBorder="1"/>
    <xf numFmtId="0" fontId="31" fillId="26" borderId="20" xfId="0" applyFont="1" applyFill="1" applyBorder="1" applyAlignment="1">
      <alignment horizontal="center" vertical="center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66" fontId="32" fillId="26" borderId="20" xfId="0" applyNumberFormat="1" applyFont="1" applyFill="1" applyBorder="1" applyAlignment="1">
      <alignment horizontal="center" vertical="center"/>
    </xf>
    <xf numFmtId="165" fontId="31" fillId="26" borderId="20" xfId="0" applyNumberFormat="1" applyFont="1" applyFill="1" applyBorder="1" applyAlignment="1">
      <alignment horizontal="center" vertical="center"/>
    </xf>
    <xf numFmtId="0" fontId="39" fillId="20" borderId="2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44896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44896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08" t="s">
        <v>16</v>
      </c>
      <c r="B9" s="410" t="s">
        <v>17</v>
      </c>
      <c r="C9" s="410" t="s">
        <v>18</v>
      </c>
      <c r="D9" s="410" t="s">
        <v>19</v>
      </c>
      <c r="E9" s="23" t="s">
        <v>20</v>
      </c>
      <c r="F9" s="23" t="s">
        <v>21</v>
      </c>
      <c r="G9" s="405" t="s">
        <v>22</v>
      </c>
      <c r="H9" s="406"/>
      <c r="I9" s="407"/>
      <c r="J9" s="405" t="s">
        <v>23</v>
      </c>
      <c r="K9" s="406"/>
      <c r="L9" s="407"/>
      <c r="M9" s="23"/>
      <c r="N9" s="24"/>
      <c r="O9" s="24"/>
      <c r="P9" s="24"/>
    </row>
    <row r="10" spans="1:16" ht="59.25" customHeight="1">
      <c r="A10" s="409"/>
      <c r="B10" s="411"/>
      <c r="C10" s="411"/>
      <c r="D10" s="41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18874.5</v>
      </c>
      <c r="F11" s="32">
        <v>18833.583333333332</v>
      </c>
      <c r="G11" s="33">
        <v>18762.116666666665</v>
      </c>
      <c r="H11" s="33">
        <v>18649.733333333334</v>
      </c>
      <c r="I11" s="33">
        <v>18578.266666666666</v>
      </c>
      <c r="J11" s="33">
        <v>18945.966666666664</v>
      </c>
      <c r="K11" s="33">
        <v>19017.433333333331</v>
      </c>
      <c r="L11" s="33">
        <v>19129.816666666662</v>
      </c>
      <c r="M11" s="34">
        <v>18905.05</v>
      </c>
      <c r="N11" s="34">
        <v>18721.2</v>
      </c>
      <c r="O11" s="35">
        <v>14009500</v>
      </c>
      <c r="P11" s="36">
        <v>4.2326979450322155E-2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43452.1</v>
      </c>
      <c r="F12" s="37">
        <v>43376.616666666669</v>
      </c>
      <c r="G12" s="38">
        <v>43228.233333333337</v>
      </c>
      <c r="H12" s="38">
        <v>43004.366666666669</v>
      </c>
      <c r="I12" s="38">
        <v>42855.983333333337</v>
      </c>
      <c r="J12" s="38">
        <v>43600.483333333337</v>
      </c>
      <c r="K12" s="38">
        <v>43748.866666666669</v>
      </c>
      <c r="L12" s="38">
        <v>43972.733333333337</v>
      </c>
      <c r="M12" s="28">
        <v>43525</v>
      </c>
      <c r="N12" s="28">
        <v>43152.75</v>
      </c>
      <c r="O12" s="39">
        <v>3129350</v>
      </c>
      <c r="P12" s="40">
        <v>-4.1449540554516886E-3</v>
      </c>
    </row>
    <row r="13" spans="1:16" ht="12.75" customHeight="1">
      <c r="A13" s="28">
        <v>3</v>
      </c>
      <c r="B13" s="29" t="s">
        <v>35</v>
      </c>
      <c r="C13" s="30" t="s">
        <v>774</v>
      </c>
      <c r="D13" s="31">
        <v>44922</v>
      </c>
      <c r="E13" s="37">
        <v>19472.95</v>
      </c>
      <c r="F13" s="37">
        <v>19436.05</v>
      </c>
      <c r="G13" s="38">
        <v>19357.099999999999</v>
      </c>
      <c r="H13" s="38">
        <v>19241.25</v>
      </c>
      <c r="I13" s="38">
        <v>19162.3</v>
      </c>
      <c r="J13" s="38">
        <v>19551.899999999998</v>
      </c>
      <c r="K13" s="38">
        <v>19630.850000000002</v>
      </c>
      <c r="L13" s="38">
        <v>19746.699999999997</v>
      </c>
      <c r="M13" s="28">
        <v>19515</v>
      </c>
      <c r="N13" s="28">
        <v>19320.2</v>
      </c>
      <c r="O13" s="39">
        <v>7320</v>
      </c>
      <c r="P13" s="40">
        <v>3.3898305084745763E-2</v>
      </c>
    </row>
    <row r="14" spans="1:16" ht="12.75" customHeight="1">
      <c r="A14" s="28">
        <v>4</v>
      </c>
      <c r="B14" s="29" t="s">
        <v>35</v>
      </c>
      <c r="C14" s="30" t="s">
        <v>800</v>
      </c>
      <c r="D14" s="31">
        <v>44922</v>
      </c>
      <c r="E14" s="37">
        <v>7480.95</v>
      </c>
      <c r="F14" s="37">
        <v>2493.65</v>
      </c>
      <c r="G14" s="38">
        <v>4987.3</v>
      </c>
      <c r="H14" s="38">
        <v>2493.65</v>
      </c>
      <c r="I14" s="38">
        <v>4987.3</v>
      </c>
      <c r="J14" s="38">
        <v>4987.3</v>
      </c>
      <c r="K14" s="38">
        <v>2493.65</v>
      </c>
      <c r="L14" s="38">
        <v>4987.3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679.2</v>
      </c>
      <c r="F15" s="37">
        <v>678.61666666666667</v>
      </c>
      <c r="G15" s="38">
        <v>674.7833333333333</v>
      </c>
      <c r="H15" s="38">
        <v>670.36666666666667</v>
      </c>
      <c r="I15" s="38">
        <v>666.5333333333333</v>
      </c>
      <c r="J15" s="38">
        <v>683.0333333333333</v>
      </c>
      <c r="K15" s="38">
        <v>686.86666666666656</v>
      </c>
      <c r="L15" s="38">
        <v>691.2833333333333</v>
      </c>
      <c r="M15" s="28">
        <v>682.45</v>
      </c>
      <c r="N15" s="28">
        <v>674.2</v>
      </c>
      <c r="O15" s="39">
        <v>2756550</v>
      </c>
      <c r="P15" s="40">
        <v>-3.0783024506873879E-2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44924</v>
      </c>
      <c r="E16" s="37">
        <v>3014.6</v>
      </c>
      <c r="F16" s="37">
        <v>3031.4</v>
      </c>
      <c r="G16" s="38">
        <v>2976.8</v>
      </c>
      <c r="H16" s="38">
        <v>2939</v>
      </c>
      <c r="I16" s="38">
        <v>2884.4</v>
      </c>
      <c r="J16" s="38">
        <v>3069.2000000000003</v>
      </c>
      <c r="K16" s="38">
        <v>3123.7999999999997</v>
      </c>
      <c r="L16" s="38">
        <v>3161.6000000000004</v>
      </c>
      <c r="M16" s="28">
        <v>3086</v>
      </c>
      <c r="N16" s="28">
        <v>2993.6</v>
      </c>
      <c r="O16" s="39">
        <v>1903750</v>
      </c>
      <c r="P16" s="40">
        <v>0.14856711915535445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44924</v>
      </c>
      <c r="E17" s="37">
        <v>20413.599999999999</v>
      </c>
      <c r="F17" s="37">
        <v>20413.366666666665</v>
      </c>
      <c r="G17" s="38">
        <v>20300.23333333333</v>
      </c>
      <c r="H17" s="38">
        <v>20186.866666666665</v>
      </c>
      <c r="I17" s="38">
        <v>20073.73333333333</v>
      </c>
      <c r="J17" s="38">
        <v>20526.73333333333</v>
      </c>
      <c r="K17" s="38">
        <v>20639.866666666669</v>
      </c>
      <c r="L17" s="38">
        <v>20753.23333333333</v>
      </c>
      <c r="M17" s="28">
        <v>20526.5</v>
      </c>
      <c r="N17" s="28">
        <v>20300</v>
      </c>
      <c r="O17" s="39">
        <v>43360</v>
      </c>
      <c r="P17" s="40">
        <v>4.9370764762826716E-2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44924</v>
      </c>
      <c r="E18" s="37">
        <v>146.15</v>
      </c>
      <c r="F18" s="37">
        <v>146.08333333333334</v>
      </c>
      <c r="G18" s="38">
        <v>144.7166666666667</v>
      </c>
      <c r="H18" s="38">
        <v>143.28333333333336</v>
      </c>
      <c r="I18" s="38">
        <v>141.91666666666671</v>
      </c>
      <c r="J18" s="38">
        <v>147.51666666666668</v>
      </c>
      <c r="K18" s="38">
        <v>148.8833333333333</v>
      </c>
      <c r="L18" s="38">
        <v>150.31666666666666</v>
      </c>
      <c r="M18" s="28">
        <v>147.44999999999999</v>
      </c>
      <c r="N18" s="28">
        <v>144.65</v>
      </c>
      <c r="O18" s="39">
        <v>34959600</v>
      </c>
      <c r="P18" s="40">
        <v>2.7881040892193307E-3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316.39999999999998</v>
      </c>
      <c r="F19" s="37">
        <v>315.60000000000002</v>
      </c>
      <c r="G19" s="38">
        <v>313.90000000000003</v>
      </c>
      <c r="H19" s="38">
        <v>311.40000000000003</v>
      </c>
      <c r="I19" s="38">
        <v>309.70000000000005</v>
      </c>
      <c r="J19" s="38">
        <v>318.10000000000002</v>
      </c>
      <c r="K19" s="38">
        <v>319.80000000000007</v>
      </c>
      <c r="L19" s="38">
        <v>322.3</v>
      </c>
      <c r="M19" s="28">
        <v>317.3</v>
      </c>
      <c r="N19" s="28">
        <v>313.10000000000002</v>
      </c>
      <c r="O19" s="39">
        <v>13340600</v>
      </c>
      <c r="P19" s="40">
        <v>-2.080152671755725E-2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2577</v>
      </c>
      <c r="F20" s="37">
        <v>2561.1166666666668</v>
      </c>
      <c r="G20" s="38">
        <v>2541.2333333333336</v>
      </c>
      <c r="H20" s="38">
        <v>2505.4666666666667</v>
      </c>
      <c r="I20" s="38">
        <v>2485.5833333333335</v>
      </c>
      <c r="J20" s="38">
        <v>2596.8833333333337</v>
      </c>
      <c r="K20" s="38">
        <v>2616.7666666666669</v>
      </c>
      <c r="L20" s="38">
        <v>2652.5333333333338</v>
      </c>
      <c r="M20" s="28">
        <v>2581</v>
      </c>
      <c r="N20" s="28">
        <v>2525.35</v>
      </c>
      <c r="O20" s="39">
        <v>3446500</v>
      </c>
      <c r="P20" s="40">
        <v>-1.8720193608085984E-2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3942.45</v>
      </c>
      <c r="F21" s="37">
        <v>3926.2666666666664</v>
      </c>
      <c r="G21" s="38">
        <v>3902.583333333333</v>
      </c>
      <c r="H21" s="38">
        <v>3862.7166666666667</v>
      </c>
      <c r="I21" s="38">
        <v>3839.0333333333333</v>
      </c>
      <c r="J21" s="38">
        <v>3966.1333333333328</v>
      </c>
      <c r="K21" s="38">
        <v>3989.8166666666662</v>
      </c>
      <c r="L21" s="38">
        <v>4029.6833333333325</v>
      </c>
      <c r="M21" s="28">
        <v>3949.95</v>
      </c>
      <c r="N21" s="28">
        <v>3886.4</v>
      </c>
      <c r="O21" s="39">
        <v>13048500</v>
      </c>
      <c r="P21" s="40">
        <v>-1.1233826510315039E-2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887.25</v>
      </c>
      <c r="F22" s="37">
        <v>885.26666666666677</v>
      </c>
      <c r="G22" s="38">
        <v>880.48333333333358</v>
      </c>
      <c r="H22" s="38">
        <v>873.71666666666681</v>
      </c>
      <c r="I22" s="38">
        <v>868.93333333333362</v>
      </c>
      <c r="J22" s="38">
        <v>892.03333333333353</v>
      </c>
      <c r="K22" s="38">
        <v>896.81666666666661</v>
      </c>
      <c r="L22" s="38">
        <v>903.58333333333348</v>
      </c>
      <c r="M22" s="28">
        <v>890.05</v>
      </c>
      <c r="N22" s="28">
        <v>878.5</v>
      </c>
      <c r="O22" s="39">
        <v>66310625</v>
      </c>
      <c r="P22" s="40">
        <v>-1.1156262232743677E-2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3134.8</v>
      </c>
      <c r="F23" s="37">
        <v>3132.4666666666667</v>
      </c>
      <c r="G23" s="38">
        <v>3119.9833333333336</v>
      </c>
      <c r="H23" s="38">
        <v>3105.166666666667</v>
      </c>
      <c r="I23" s="38">
        <v>3092.6833333333338</v>
      </c>
      <c r="J23" s="38">
        <v>3147.2833333333333</v>
      </c>
      <c r="K23" s="38">
        <v>3159.766666666666</v>
      </c>
      <c r="L23" s="38">
        <v>3174.583333333333</v>
      </c>
      <c r="M23" s="28">
        <v>3144.95</v>
      </c>
      <c r="N23" s="28">
        <v>3117.65</v>
      </c>
      <c r="O23" s="39">
        <v>206000</v>
      </c>
      <c r="P23" s="40">
        <v>-1.717557251908397E-2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654.15</v>
      </c>
      <c r="F24" s="37">
        <v>653.25</v>
      </c>
      <c r="G24" s="38">
        <v>648.9</v>
      </c>
      <c r="H24" s="38">
        <v>643.65</v>
      </c>
      <c r="I24" s="38">
        <v>639.29999999999995</v>
      </c>
      <c r="J24" s="38">
        <v>658.5</v>
      </c>
      <c r="K24" s="38">
        <v>662.84999999999991</v>
      </c>
      <c r="L24" s="38">
        <v>668.1</v>
      </c>
      <c r="M24" s="28">
        <v>657.6</v>
      </c>
      <c r="N24" s="28">
        <v>648</v>
      </c>
      <c r="O24" s="39">
        <v>5715000</v>
      </c>
      <c r="P24" s="40">
        <v>-3.3135681897453785E-3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575.70000000000005</v>
      </c>
      <c r="F25" s="37">
        <v>573.05000000000007</v>
      </c>
      <c r="G25" s="38">
        <v>568.40000000000009</v>
      </c>
      <c r="H25" s="38">
        <v>561.1</v>
      </c>
      <c r="I25" s="38">
        <v>556.45000000000005</v>
      </c>
      <c r="J25" s="38">
        <v>580.35000000000014</v>
      </c>
      <c r="K25" s="38">
        <v>585</v>
      </c>
      <c r="L25" s="38">
        <v>592.30000000000018</v>
      </c>
      <c r="M25" s="28">
        <v>577.70000000000005</v>
      </c>
      <c r="N25" s="28">
        <v>565.75</v>
      </c>
      <c r="O25" s="39">
        <v>76176000</v>
      </c>
      <c r="P25" s="40">
        <v>-1.6537907245965932E-4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4760</v>
      </c>
      <c r="F26" s="37">
        <v>4742.2666666666664</v>
      </c>
      <c r="G26" s="38">
        <v>4699.5333333333328</v>
      </c>
      <c r="H26" s="38">
        <v>4639.0666666666666</v>
      </c>
      <c r="I26" s="38">
        <v>4596.333333333333</v>
      </c>
      <c r="J26" s="38">
        <v>4802.7333333333327</v>
      </c>
      <c r="K26" s="38">
        <v>4845.4666666666662</v>
      </c>
      <c r="L26" s="38">
        <v>4905.9333333333325</v>
      </c>
      <c r="M26" s="28">
        <v>4785</v>
      </c>
      <c r="N26" s="28">
        <v>4681.8</v>
      </c>
      <c r="O26" s="39">
        <v>1469125</v>
      </c>
      <c r="P26" s="40">
        <v>2.1733460836303575E-2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318.3</v>
      </c>
      <c r="F27" s="37">
        <v>317.11666666666667</v>
      </c>
      <c r="G27" s="38">
        <v>314.68333333333334</v>
      </c>
      <c r="H27" s="38">
        <v>311.06666666666666</v>
      </c>
      <c r="I27" s="38">
        <v>308.63333333333333</v>
      </c>
      <c r="J27" s="38">
        <v>320.73333333333335</v>
      </c>
      <c r="K27" s="38">
        <v>323.16666666666674</v>
      </c>
      <c r="L27" s="38">
        <v>326.78333333333336</v>
      </c>
      <c r="M27" s="28">
        <v>319.55</v>
      </c>
      <c r="N27" s="28">
        <v>313.5</v>
      </c>
      <c r="O27" s="39">
        <v>17951500</v>
      </c>
      <c r="P27" s="40">
        <v>-9.4631131711085358E-3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150.15</v>
      </c>
      <c r="F28" s="37">
        <v>150.18333333333334</v>
      </c>
      <c r="G28" s="38">
        <v>148.26666666666668</v>
      </c>
      <c r="H28" s="38">
        <v>146.38333333333335</v>
      </c>
      <c r="I28" s="38">
        <v>144.4666666666667</v>
      </c>
      <c r="J28" s="38">
        <v>152.06666666666666</v>
      </c>
      <c r="K28" s="38">
        <v>153.98333333333329</v>
      </c>
      <c r="L28" s="38">
        <v>155.86666666666665</v>
      </c>
      <c r="M28" s="28">
        <v>152.1</v>
      </c>
      <c r="N28" s="28">
        <v>148.30000000000001</v>
      </c>
      <c r="O28" s="39">
        <v>76810000</v>
      </c>
      <c r="P28" s="40">
        <v>0.10011458034947007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3198.85</v>
      </c>
      <c r="F29" s="37">
        <v>3188.3833333333337</v>
      </c>
      <c r="G29" s="38">
        <v>3166.7666666666673</v>
      </c>
      <c r="H29" s="38">
        <v>3134.6833333333338</v>
      </c>
      <c r="I29" s="38">
        <v>3113.0666666666675</v>
      </c>
      <c r="J29" s="38">
        <v>3220.4666666666672</v>
      </c>
      <c r="K29" s="38">
        <v>3242.083333333333</v>
      </c>
      <c r="L29" s="38">
        <v>3274.166666666667</v>
      </c>
      <c r="M29" s="28">
        <v>3210</v>
      </c>
      <c r="N29" s="28">
        <v>3156.3</v>
      </c>
      <c r="O29" s="39">
        <v>5962400</v>
      </c>
      <c r="P29" s="40">
        <v>-4.1383967330139236E-2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44924</v>
      </c>
      <c r="E30" s="37">
        <v>1897.45</v>
      </c>
      <c r="F30" s="37">
        <v>1895.8999999999999</v>
      </c>
      <c r="G30" s="38">
        <v>1886.7999999999997</v>
      </c>
      <c r="H30" s="38">
        <v>1876.1499999999999</v>
      </c>
      <c r="I30" s="38">
        <v>1867.0499999999997</v>
      </c>
      <c r="J30" s="38">
        <v>1906.5499999999997</v>
      </c>
      <c r="K30" s="38">
        <v>1915.6499999999996</v>
      </c>
      <c r="L30" s="38">
        <v>1926.2999999999997</v>
      </c>
      <c r="M30" s="28">
        <v>1905</v>
      </c>
      <c r="N30" s="28">
        <v>1885.25</v>
      </c>
      <c r="O30" s="39">
        <v>1259225</v>
      </c>
      <c r="P30" s="40">
        <v>4.1628753412192902E-2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44924</v>
      </c>
      <c r="E31" s="37">
        <v>8417.9500000000007</v>
      </c>
      <c r="F31" s="37">
        <v>8393.1833333333343</v>
      </c>
      <c r="G31" s="38">
        <v>8344.7666666666682</v>
      </c>
      <c r="H31" s="38">
        <v>8271.5833333333339</v>
      </c>
      <c r="I31" s="38">
        <v>8223.1666666666679</v>
      </c>
      <c r="J31" s="38">
        <v>8466.3666666666686</v>
      </c>
      <c r="K31" s="38">
        <v>8514.7833333333328</v>
      </c>
      <c r="L31" s="38">
        <v>8587.966666666669</v>
      </c>
      <c r="M31" s="28">
        <v>8441.6</v>
      </c>
      <c r="N31" s="28">
        <v>8320</v>
      </c>
      <c r="O31" s="39">
        <v>118275</v>
      </c>
      <c r="P31" s="40">
        <v>1.2195121951219513E-2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639.6</v>
      </c>
      <c r="F32" s="37">
        <v>637.45000000000005</v>
      </c>
      <c r="G32" s="38">
        <v>630.20000000000005</v>
      </c>
      <c r="H32" s="38">
        <v>620.79999999999995</v>
      </c>
      <c r="I32" s="38">
        <v>613.54999999999995</v>
      </c>
      <c r="J32" s="38">
        <v>646.85000000000014</v>
      </c>
      <c r="K32" s="38">
        <v>654.10000000000014</v>
      </c>
      <c r="L32" s="38">
        <v>663.50000000000023</v>
      </c>
      <c r="M32" s="28">
        <v>644.70000000000005</v>
      </c>
      <c r="N32" s="28">
        <v>628.04999999999995</v>
      </c>
      <c r="O32" s="39">
        <v>7258000</v>
      </c>
      <c r="P32" s="40">
        <v>-4.3895747599451305E-3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470.65</v>
      </c>
      <c r="F33" s="37">
        <v>470.7</v>
      </c>
      <c r="G33" s="38">
        <v>467.65</v>
      </c>
      <c r="H33" s="38">
        <v>464.65</v>
      </c>
      <c r="I33" s="38">
        <v>461.59999999999997</v>
      </c>
      <c r="J33" s="38">
        <v>473.7</v>
      </c>
      <c r="K33" s="38">
        <v>476.75000000000006</v>
      </c>
      <c r="L33" s="38">
        <v>479.75</v>
      </c>
      <c r="M33" s="28">
        <v>473.75</v>
      </c>
      <c r="N33" s="28">
        <v>467.7</v>
      </c>
      <c r="O33" s="39">
        <v>13871000</v>
      </c>
      <c r="P33" s="40">
        <v>1.0825635103926096E-3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905.6</v>
      </c>
      <c r="F34" s="37">
        <v>901.7833333333333</v>
      </c>
      <c r="G34" s="38">
        <v>895.31666666666661</v>
      </c>
      <c r="H34" s="38">
        <v>885.0333333333333</v>
      </c>
      <c r="I34" s="38">
        <v>878.56666666666661</v>
      </c>
      <c r="J34" s="38">
        <v>912.06666666666661</v>
      </c>
      <c r="K34" s="38">
        <v>918.5333333333333</v>
      </c>
      <c r="L34" s="38">
        <v>928.81666666666661</v>
      </c>
      <c r="M34" s="28">
        <v>908.25</v>
      </c>
      <c r="N34" s="28">
        <v>891.5</v>
      </c>
      <c r="O34" s="39">
        <v>41859600</v>
      </c>
      <c r="P34" s="40">
        <v>-3.9829342141480872E-2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3771.1</v>
      </c>
      <c r="F35" s="37">
        <v>3752.6166666666668</v>
      </c>
      <c r="G35" s="38">
        <v>3712.6333333333337</v>
      </c>
      <c r="H35" s="38">
        <v>3654.166666666667</v>
      </c>
      <c r="I35" s="38">
        <v>3614.1833333333338</v>
      </c>
      <c r="J35" s="38">
        <v>3811.0833333333335</v>
      </c>
      <c r="K35" s="38">
        <v>3851.0666666666671</v>
      </c>
      <c r="L35" s="38">
        <v>3909.5333333333333</v>
      </c>
      <c r="M35" s="28">
        <v>3792.6</v>
      </c>
      <c r="N35" s="28">
        <v>3694.15</v>
      </c>
      <c r="O35" s="39">
        <v>1120750</v>
      </c>
      <c r="P35" s="40">
        <v>-0.10052166934189406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1640.5</v>
      </c>
      <c r="F36" s="37">
        <v>1643.95</v>
      </c>
      <c r="G36" s="38">
        <v>1632.5500000000002</v>
      </c>
      <c r="H36" s="38">
        <v>1624.6000000000001</v>
      </c>
      <c r="I36" s="38">
        <v>1613.2000000000003</v>
      </c>
      <c r="J36" s="38">
        <v>1651.9</v>
      </c>
      <c r="K36" s="38">
        <v>1663.3000000000002</v>
      </c>
      <c r="L36" s="38">
        <v>1671.25</v>
      </c>
      <c r="M36" s="28">
        <v>1655.35</v>
      </c>
      <c r="N36" s="28">
        <v>1636</v>
      </c>
      <c r="O36" s="39">
        <v>8063500</v>
      </c>
      <c r="P36" s="40">
        <v>5.2264126321284091E-2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6780.55</v>
      </c>
      <c r="F37" s="37">
        <v>6772.4333333333334</v>
      </c>
      <c r="G37" s="38">
        <v>6735.166666666667</v>
      </c>
      <c r="H37" s="38">
        <v>6689.7833333333338</v>
      </c>
      <c r="I37" s="38">
        <v>6652.5166666666673</v>
      </c>
      <c r="J37" s="38">
        <v>6817.8166666666666</v>
      </c>
      <c r="K37" s="38">
        <v>6855.083333333333</v>
      </c>
      <c r="L37" s="38">
        <v>6900.4666666666662</v>
      </c>
      <c r="M37" s="28">
        <v>6809.7</v>
      </c>
      <c r="N37" s="28">
        <v>6727.05</v>
      </c>
      <c r="O37" s="39">
        <v>5294625</v>
      </c>
      <c r="P37" s="40">
        <v>3.1211199026171636E-2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2053.4499999999998</v>
      </c>
      <c r="F38" s="37">
        <v>2049.2666666666664</v>
      </c>
      <c r="G38" s="38">
        <v>2035.1833333333329</v>
      </c>
      <c r="H38" s="38">
        <v>2016.9166666666665</v>
      </c>
      <c r="I38" s="38">
        <v>2002.833333333333</v>
      </c>
      <c r="J38" s="38">
        <v>2067.5333333333328</v>
      </c>
      <c r="K38" s="38">
        <v>2081.6166666666668</v>
      </c>
      <c r="L38" s="38">
        <v>2099.8833333333328</v>
      </c>
      <c r="M38" s="28">
        <v>2063.35</v>
      </c>
      <c r="N38" s="28">
        <v>2031</v>
      </c>
      <c r="O38" s="39">
        <v>2011500</v>
      </c>
      <c r="P38" s="40">
        <v>-4.6021377672209023E-3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44924</v>
      </c>
      <c r="E39" s="37">
        <v>387.65</v>
      </c>
      <c r="F39" s="37">
        <v>385.59999999999997</v>
      </c>
      <c r="G39" s="38">
        <v>382.69999999999993</v>
      </c>
      <c r="H39" s="38">
        <v>377.74999999999994</v>
      </c>
      <c r="I39" s="38">
        <v>374.84999999999991</v>
      </c>
      <c r="J39" s="38">
        <v>390.54999999999995</v>
      </c>
      <c r="K39" s="38">
        <v>393.44999999999993</v>
      </c>
      <c r="L39" s="38">
        <v>398.4</v>
      </c>
      <c r="M39" s="28">
        <v>388.5</v>
      </c>
      <c r="N39" s="28">
        <v>380.65</v>
      </c>
      <c r="O39" s="39">
        <v>7971200</v>
      </c>
      <c r="P39" s="40">
        <v>1.3013420089467263E-2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239.65</v>
      </c>
      <c r="F40" s="37">
        <v>238.9</v>
      </c>
      <c r="G40" s="38">
        <v>236.45000000000002</v>
      </c>
      <c r="H40" s="38">
        <v>233.25</v>
      </c>
      <c r="I40" s="38">
        <v>230.8</v>
      </c>
      <c r="J40" s="38">
        <v>242.10000000000002</v>
      </c>
      <c r="K40" s="38">
        <v>244.55</v>
      </c>
      <c r="L40" s="38">
        <v>247.75000000000003</v>
      </c>
      <c r="M40" s="28">
        <v>241.35</v>
      </c>
      <c r="N40" s="28">
        <v>235.7</v>
      </c>
      <c r="O40" s="39">
        <v>61801200</v>
      </c>
      <c r="P40" s="40">
        <v>-5.4654588507392826E-2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167.6</v>
      </c>
      <c r="F41" s="37">
        <v>167.66666666666666</v>
      </c>
      <c r="G41" s="38">
        <v>165.63333333333333</v>
      </c>
      <c r="H41" s="38">
        <v>163.66666666666666</v>
      </c>
      <c r="I41" s="38">
        <v>161.63333333333333</v>
      </c>
      <c r="J41" s="38">
        <v>169.63333333333333</v>
      </c>
      <c r="K41" s="38">
        <v>171.66666666666669</v>
      </c>
      <c r="L41" s="38">
        <v>173.63333333333333</v>
      </c>
      <c r="M41" s="28">
        <v>169.7</v>
      </c>
      <c r="N41" s="28">
        <v>165.7</v>
      </c>
      <c r="O41" s="39">
        <v>87036300</v>
      </c>
      <c r="P41" s="40">
        <v>-1.4571466419393298E-2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1732.85</v>
      </c>
      <c r="F42" s="37">
        <v>1728.3</v>
      </c>
      <c r="G42" s="38">
        <v>1715.5</v>
      </c>
      <c r="H42" s="38">
        <v>1698.15</v>
      </c>
      <c r="I42" s="38">
        <v>1685.3500000000001</v>
      </c>
      <c r="J42" s="38">
        <v>1745.6499999999999</v>
      </c>
      <c r="K42" s="38">
        <v>1758.4499999999996</v>
      </c>
      <c r="L42" s="38">
        <v>1775.7999999999997</v>
      </c>
      <c r="M42" s="28">
        <v>1741.1</v>
      </c>
      <c r="N42" s="28">
        <v>1710.95</v>
      </c>
      <c r="O42" s="39">
        <v>2139500</v>
      </c>
      <c r="P42" s="40">
        <v>2.4627946793098907E-2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106.05</v>
      </c>
      <c r="F43" s="37">
        <v>106.11666666666667</v>
      </c>
      <c r="G43" s="38">
        <v>105.03333333333335</v>
      </c>
      <c r="H43" s="38">
        <v>104.01666666666667</v>
      </c>
      <c r="I43" s="38">
        <v>102.93333333333334</v>
      </c>
      <c r="J43" s="38">
        <v>107.13333333333335</v>
      </c>
      <c r="K43" s="38">
        <v>108.21666666666667</v>
      </c>
      <c r="L43" s="38">
        <v>109.23333333333336</v>
      </c>
      <c r="M43" s="28">
        <v>107.2</v>
      </c>
      <c r="N43" s="28">
        <v>105.1</v>
      </c>
      <c r="O43" s="39">
        <v>97743600</v>
      </c>
      <c r="P43" s="40">
        <v>5.318756909470581E-2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625.5</v>
      </c>
      <c r="F44" s="37">
        <v>623.19999999999993</v>
      </c>
      <c r="G44" s="38">
        <v>619.39999999999986</v>
      </c>
      <c r="H44" s="38">
        <v>613.29999999999995</v>
      </c>
      <c r="I44" s="38">
        <v>609.49999999999989</v>
      </c>
      <c r="J44" s="38">
        <v>629.29999999999984</v>
      </c>
      <c r="K44" s="38">
        <v>633.0999999999998</v>
      </c>
      <c r="L44" s="38">
        <v>639.19999999999982</v>
      </c>
      <c r="M44" s="28">
        <v>627</v>
      </c>
      <c r="N44" s="28">
        <v>617.1</v>
      </c>
      <c r="O44" s="39">
        <v>6109400</v>
      </c>
      <c r="P44" s="40">
        <v>3.6023054755043225E-4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865.6</v>
      </c>
      <c r="F45" s="37">
        <v>862.55000000000007</v>
      </c>
      <c r="G45" s="38">
        <v>857.40000000000009</v>
      </c>
      <c r="H45" s="38">
        <v>849.2</v>
      </c>
      <c r="I45" s="38">
        <v>844.05000000000007</v>
      </c>
      <c r="J45" s="38">
        <v>870.75000000000011</v>
      </c>
      <c r="K45" s="38">
        <v>875.9</v>
      </c>
      <c r="L45" s="38">
        <v>884.10000000000014</v>
      </c>
      <c r="M45" s="28">
        <v>867.7</v>
      </c>
      <c r="N45" s="28">
        <v>854.35</v>
      </c>
      <c r="O45" s="39">
        <v>7314000</v>
      </c>
      <c r="P45" s="40">
        <v>-1.7727639000805803E-2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853.45</v>
      </c>
      <c r="F46" s="37">
        <v>848.86666666666667</v>
      </c>
      <c r="G46" s="38">
        <v>843.18333333333339</v>
      </c>
      <c r="H46" s="38">
        <v>832.91666666666674</v>
      </c>
      <c r="I46" s="38">
        <v>827.23333333333346</v>
      </c>
      <c r="J46" s="38">
        <v>859.13333333333333</v>
      </c>
      <c r="K46" s="38">
        <v>864.81666666666649</v>
      </c>
      <c r="L46" s="38">
        <v>875.08333333333326</v>
      </c>
      <c r="M46" s="28">
        <v>854.55</v>
      </c>
      <c r="N46" s="28">
        <v>838.6</v>
      </c>
      <c r="O46" s="39">
        <v>37797650</v>
      </c>
      <c r="P46" s="40">
        <v>-3.4814406652306767E-3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84.15</v>
      </c>
      <c r="F47" s="37">
        <v>83.600000000000009</v>
      </c>
      <c r="G47" s="38">
        <v>82.800000000000011</v>
      </c>
      <c r="H47" s="38">
        <v>81.45</v>
      </c>
      <c r="I47" s="38">
        <v>80.650000000000006</v>
      </c>
      <c r="J47" s="38">
        <v>84.950000000000017</v>
      </c>
      <c r="K47" s="38">
        <v>85.75</v>
      </c>
      <c r="L47" s="38">
        <v>87.100000000000023</v>
      </c>
      <c r="M47" s="28">
        <v>84.4</v>
      </c>
      <c r="N47" s="28">
        <v>82.25</v>
      </c>
      <c r="O47" s="39">
        <v>119038500</v>
      </c>
      <c r="P47" s="40">
        <v>-4.914870418518829E-2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285</v>
      </c>
      <c r="F48" s="37">
        <v>285.5</v>
      </c>
      <c r="G48" s="38">
        <v>282.2</v>
      </c>
      <c r="H48" s="38">
        <v>279.39999999999998</v>
      </c>
      <c r="I48" s="38">
        <v>276.09999999999997</v>
      </c>
      <c r="J48" s="38">
        <v>288.3</v>
      </c>
      <c r="K48" s="38">
        <v>291.59999999999997</v>
      </c>
      <c r="L48" s="38">
        <v>294.40000000000003</v>
      </c>
      <c r="M48" s="28">
        <v>288.8</v>
      </c>
      <c r="N48" s="28">
        <v>282.7</v>
      </c>
      <c r="O48" s="39">
        <v>20890900</v>
      </c>
      <c r="P48" s="40">
        <v>2.7372469177694831E-2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17160.150000000001</v>
      </c>
      <c r="F49" s="37">
        <v>17088.016666666666</v>
      </c>
      <c r="G49" s="38">
        <v>16976.033333333333</v>
      </c>
      <c r="H49" s="38">
        <v>16791.916666666668</v>
      </c>
      <c r="I49" s="38">
        <v>16679.933333333334</v>
      </c>
      <c r="J49" s="38">
        <v>17272.133333333331</v>
      </c>
      <c r="K49" s="38">
        <v>17384.116666666661</v>
      </c>
      <c r="L49" s="38">
        <v>17568.23333333333</v>
      </c>
      <c r="M49" s="28">
        <v>17200</v>
      </c>
      <c r="N49" s="28">
        <v>16903.900000000001</v>
      </c>
      <c r="O49" s="39">
        <v>144400</v>
      </c>
      <c r="P49" s="40">
        <v>-1.6348773841961851E-2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343.8</v>
      </c>
      <c r="F50" s="37">
        <v>342.7</v>
      </c>
      <c r="G50" s="38">
        <v>339.2</v>
      </c>
      <c r="H50" s="38">
        <v>334.6</v>
      </c>
      <c r="I50" s="38">
        <v>331.1</v>
      </c>
      <c r="J50" s="38">
        <v>347.29999999999995</v>
      </c>
      <c r="K50" s="38">
        <v>350.79999999999995</v>
      </c>
      <c r="L50" s="38">
        <v>355.39999999999992</v>
      </c>
      <c r="M50" s="28">
        <v>346.2</v>
      </c>
      <c r="N50" s="28">
        <v>338.1</v>
      </c>
      <c r="O50" s="39">
        <v>19117800</v>
      </c>
      <c r="P50" s="40">
        <v>1.880095923261391E-2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4382.7</v>
      </c>
      <c r="F51" s="37">
        <v>4364.2999999999993</v>
      </c>
      <c r="G51" s="38">
        <v>4332.4499999999989</v>
      </c>
      <c r="H51" s="38">
        <v>4282.2</v>
      </c>
      <c r="I51" s="38">
        <v>4250.3499999999995</v>
      </c>
      <c r="J51" s="38">
        <v>4414.5499999999984</v>
      </c>
      <c r="K51" s="38">
        <v>4446.3999999999987</v>
      </c>
      <c r="L51" s="38">
        <v>4496.6499999999978</v>
      </c>
      <c r="M51" s="28">
        <v>4396.1499999999996</v>
      </c>
      <c r="N51" s="28">
        <v>4314.05</v>
      </c>
      <c r="O51" s="39">
        <v>1422600</v>
      </c>
      <c r="P51" s="40">
        <v>-1.3453536754507629E-2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44924</v>
      </c>
      <c r="E52" s="37">
        <v>306.55</v>
      </c>
      <c r="F52" s="37">
        <v>303.46666666666664</v>
      </c>
      <c r="G52" s="38">
        <v>299.43333333333328</v>
      </c>
      <c r="H52" s="38">
        <v>292.31666666666666</v>
      </c>
      <c r="I52" s="38">
        <v>288.2833333333333</v>
      </c>
      <c r="J52" s="38">
        <v>310.58333333333326</v>
      </c>
      <c r="K52" s="38">
        <v>314.61666666666667</v>
      </c>
      <c r="L52" s="38">
        <v>321.73333333333323</v>
      </c>
      <c r="M52" s="28">
        <v>307.5</v>
      </c>
      <c r="N52" s="28">
        <v>296.35000000000002</v>
      </c>
      <c r="O52" s="39">
        <v>8415100</v>
      </c>
      <c r="P52" s="40">
        <v>-6.7620271677709579E-2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317.55</v>
      </c>
      <c r="F53" s="37">
        <v>319.7</v>
      </c>
      <c r="G53" s="38">
        <v>313.39999999999998</v>
      </c>
      <c r="H53" s="38">
        <v>309.25</v>
      </c>
      <c r="I53" s="38">
        <v>302.95</v>
      </c>
      <c r="J53" s="38">
        <v>323.84999999999997</v>
      </c>
      <c r="K53" s="38">
        <v>330.15000000000003</v>
      </c>
      <c r="L53" s="38">
        <v>334.29999999999995</v>
      </c>
      <c r="M53" s="28">
        <v>326</v>
      </c>
      <c r="N53" s="28">
        <v>315.55</v>
      </c>
      <c r="O53" s="39">
        <v>43613100</v>
      </c>
      <c r="P53" s="40">
        <v>0.15395056436633806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44924</v>
      </c>
      <c r="E54" s="37">
        <v>555.25</v>
      </c>
      <c r="F54" s="37">
        <v>553.88333333333333</v>
      </c>
      <c r="G54" s="38">
        <v>550.06666666666661</v>
      </c>
      <c r="H54" s="38">
        <v>544.88333333333333</v>
      </c>
      <c r="I54" s="38">
        <v>541.06666666666661</v>
      </c>
      <c r="J54" s="38">
        <v>559.06666666666661</v>
      </c>
      <c r="K54" s="38">
        <v>562.88333333333344</v>
      </c>
      <c r="L54" s="38">
        <v>568.06666666666661</v>
      </c>
      <c r="M54" s="28">
        <v>557.70000000000005</v>
      </c>
      <c r="N54" s="28">
        <v>548.70000000000005</v>
      </c>
      <c r="O54" s="39">
        <v>4290000</v>
      </c>
      <c r="P54" s="40">
        <v>2.9633006610439937E-3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44924</v>
      </c>
      <c r="E55" s="37">
        <v>307.39999999999998</v>
      </c>
      <c r="F55" s="37">
        <v>307.11666666666662</v>
      </c>
      <c r="G55" s="38">
        <v>304.73333333333323</v>
      </c>
      <c r="H55" s="38">
        <v>302.06666666666661</v>
      </c>
      <c r="I55" s="38">
        <v>299.68333333333322</v>
      </c>
      <c r="J55" s="38">
        <v>309.78333333333325</v>
      </c>
      <c r="K55" s="38">
        <v>312.16666666666657</v>
      </c>
      <c r="L55" s="38">
        <v>314.83333333333326</v>
      </c>
      <c r="M55" s="28">
        <v>309.5</v>
      </c>
      <c r="N55" s="28">
        <v>304.45</v>
      </c>
      <c r="O55" s="39">
        <v>7434000</v>
      </c>
      <c r="P55" s="40">
        <v>-6.6145520144317502E-3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720.5</v>
      </c>
      <c r="F56" s="37">
        <v>721.05000000000007</v>
      </c>
      <c r="G56" s="38">
        <v>714.45000000000016</v>
      </c>
      <c r="H56" s="38">
        <v>708.40000000000009</v>
      </c>
      <c r="I56" s="38">
        <v>701.80000000000018</v>
      </c>
      <c r="J56" s="38">
        <v>727.10000000000014</v>
      </c>
      <c r="K56" s="38">
        <v>733.7</v>
      </c>
      <c r="L56" s="38">
        <v>739.75000000000011</v>
      </c>
      <c r="M56" s="28">
        <v>727.65</v>
      </c>
      <c r="N56" s="28">
        <v>715</v>
      </c>
      <c r="O56" s="39">
        <v>7435000</v>
      </c>
      <c r="P56" s="40">
        <v>3.4254912189184493E-2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1144.25</v>
      </c>
      <c r="F57" s="37">
        <v>1139.4666666666667</v>
      </c>
      <c r="G57" s="38">
        <v>1130.6333333333334</v>
      </c>
      <c r="H57" s="38">
        <v>1117.0166666666667</v>
      </c>
      <c r="I57" s="38">
        <v>1108.1833333333334</v>
      </c>
      <c r="J57" s="38">
        <v>1153.0833333333335</v>
      </c>
      <c r="K57" s="38">
        <v>1161.9166666666665</v>
      </c>
      <c r="L57" s="38">
        <v>1175.5333333333335</v>
      </c>
      <c r="M57" s="28">
        <v>1148.3</v>
      </c>
      <c r="N57" s="28">
        <v>1125.8499999999999</v>
      </c>
      <c r="O57" s="39">
        <v>7714200</v>
      </c>
      <c r="P57" s="40">
        <v>-5.0484038723097847E-2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229.2</v>
      </c>
      <c r="F58" s="37">
        <v>229.04999999999998</v>
      </c>
      <c r="G58" s="38">
        <v>227.74999999999997</v>
      </c>
      <c r="H58" s="38">
        <v>226.29999999999998</v>
      </c>
      <c r="I58" s="38">
        <v>224.99999999999997</v>
      </c>
      <c r="J58" s="38">
        <v>230.49999999999997</v>
      </c>
      <c r="K58" s="38">
        <v>231.79999999999998</v>
      </c>
      <c r="L58" s="38">
        <v>233.24999999999997</v>
      </c>
      <c r="M58" s="28">
        <v>230.35</v>
      </c>
      <c r="N58" s="28">
        <v>227.6</v>
      </c>
      <c r="O58" s="39">
        <v>30996000</v>
      </c>
      <c r="P58" s="40">
        <v>1.4014839241549877E-2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4038.65</v>
      </c>
      <c r="F59" s="37">
        <v>4014.75</v>
      </c>
      <c r="G59" s="38">
        <v>3958.95</v>
      </c>
      <c r="H59" s="38">
        <v>3879.25</v>
      </c>
      <c r="I59" s="38">
        <v>3823.45</v>
      </c>
      <c r="J59" s="38">
        <v>4094.45</v>
      </c>
      <c r="K59" s="38">
        <v>4150.25</v>
      </c>
      <c r="L59" s="38">
        <v>4229.95</v>
      </c>
      <c r="M59" s="28">
        <v>4070.55</v>
      </c>
      <c r="N59" s="28">
        <v>3935.05</v>
      </c>
      <c r="O59" s="39">
        <v>667800</v>
      </c>
      <c r="P59" s="40">
        <v>4.6544428772919602E-2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1641.6</v>
      </c>
      <c r="F60" s="37">
        <v>1635.3</v>
      </c>
      <c r="G60" s="38">
        <v>1624.35</v>
      </c>
      <c r="H60" s="38">
        <v>1607.1</v>
      </c>
      <c r="I60" s="38">
        <v>1596.1499999999999</v>
      </c>
      <c r="J60" s="38">
        <v>1652.55</v>
      </c>
      <c r="K60" s="38">
        <v>1663.5000000000002</v>
      </c>
      <c r="L60" s="38">
        <v>1680.75</v>
      </c>
      <c r="M60" s="28">
        <v>1646.25</v>
      </c>
      <c r="N60" s="28">
        <v>1618.05</v>
      </c>
      <c r="O60" s="39">
        <v>1908550</v>
      </c>
      <c r="P60" s="40">
        <v>-1.4280549530007231E-2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776.1</v>
      </c>
      <c r="F61" s="37">
        <v>771.41666666666663</v>
      </c>
      <c r="G61" s="38">
        <v>764.08333333333326</v>
      </c>
      <c r="H61" s="38">
        <v>752.06666666666661</v>
      </c>
      <c r="I61" s="38">
        <v>744.73333333333323</v>
      </c>
      <c r="J61" s="38">
        <v>783.43333333333328</v>
      </c>
      <c r="K61" s="38">
        <v>790.76666666666654</v>
      </c>
      <c r="L61" s="38">
        <v>802.7833333333333</v>
      </c>
      <c r="M61" s="28">
        <v>778.75</v>
      </c>
      <c r="N61" s="28">
        <v>759.4</v>
      </c>
      <c r="O61" s="39">
        <v>8886000</v>
      </c>
      <c r="P61" s="40">
        <v>-3.3184637145033183E-2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934.8</v>
      </c>
      <c r="F62" s="37">
        <v>932.13333333333333</v>
      </c>
      <c r="G62" s="38">
        <v>926.56666666666661</v>
      </c>
      <c r="H62" s="38">
        <v>918.33333333333326</v>
      </c>
      <c r="I62" s="38">
        <v>912.76666666666654</v>
      </c>
      <c r="J62" s="38">
        <v>940.36666666666667</v>
      </c>
      <c r="K62" s="38">
        <v>945.93333333333351</v>
      </c>
      <c r="L62" s="38">
        <v>954.16666666666674</v>
      </c>
      <c r="M62" s="28">
        <v>937.7</v>
      </c>
      <c r="N62" s="28">
        <v>923.9</v>
      </c>
      <c r="O62" s="39">
        <v>2581600</v>
      </c>
      <c r="P62" s="40">
        <v>-4.6289113007499355E-2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44924</v>
      </c>
      <c r="E63" s="37">
        <v>366.05</v>
      </c>
      <c r="F63" s="37">
        <v>365.2166666666667</v>
      </c>
      <c r="G63" s="38">
        <v>360.63333333333338</v>
      </c>
      <c r="H63" s="38">
        <v>355.2166666666667</v>
      </c>
      <c r="I63" s="38">
        <v>350.63333333333338</v>
      </c>
      <c r="J63" s="38">
        <v>370.63333333333338</v>
      </c>
      <c r="K63" s="38">
        <v>375.21666666666664</v>
      </c>
      <c r="L63" s="38">
        <v>380.63333333333338</v>
      </c>
      <c r="M63" s="28">
        <v>369.8</v>
      </c>
      <c r="N63" s="28">
        <v>359.8</v>
      </c>
      <c r="O63" s="39">
        <v>3912000</v>
      </c>
      <c r="P63" s="40">
        <v>8.5310029130253845E-2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189.9</v>
      </c>
      <c r="F64" s="37">
        <v>189.08333333333334</v>
      </c>
      <c r="G64" s="38">
        <v>187.4666666666667</v>
      </c>
      <c r="H64" s="38">
        <v>185.03333333333336</v>
      </c>
      <c r="I64" s="38">
        <v>183.41666666666671</v>
      </c>
      <c r="J64" s="38">
        <v>191.51666666666668</v>
      </c>
      <c r="K64" s="38">
        <v>193.1333333333333</v>
      </c>
      <c r="L64" s="38">
        <v>195.56666666666666</v>
      </c>
      <c r="M64" s="28">
        <v>190.7</v>
      </c>
      <c r="N64" s="28">
        <v>186.65</v>
      </c>
      <c r="O64" s="39">
        <v>7180000</v>
      </c>
      <c r="P64" s="40">
        <v>-5.3394858272907054E-2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1416.55</v>
      </c>
      <c r="F65" s="37">
        <v>1406.1166666666666</v>
      </c>
      <c r="G65" s="38">
        <v>1392.3833333333332</v>
      </c>
      <c r="H65" s="38">
        <v>1368.2166666666667</v>
      </c>
      <c r="I65" s="38">
        <v>1354.4833333333333</v>
      </c>
      <c r="J65" s="38">
        <v>1430.2833333333331</v>
      </c>
      <c r="K65" s="38">
        <v>1444.0166666666662</v>
      </c>
      <c r="L65" s="38">
        <v>1468.1833333333329</v>
      </c>
      <c r="M65" s="28">
        <v>1419.85</v>
      </c>
      <c r="N65" s="28">
        <v>1381.95</v>
      </c>
      <c r="O65" s="39">
        <v>1848000</v>
      </c>
      <c r="P65" s="40">
        <v>-6.2119366626065771E-2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593.5</v>
      </c>
      <c r="F66" s="37">
        <v>595.65</v>
      </c>
      <c r="G66" s="38">
        <v>589</v>
      </c>
      <c r="H66" s="38">
        <v>584.5</v>
      </c>
      <c r="I66" s="38">
        <v>577.85</v>
      </c>
      <c r="J66" s="38">
        <v>600.15</v>
      </c>
      <c r="K66" s="38">
        <v>606.79999999999984</v>
      </c>
      <c r="L66" s="38">
        <v>611.29999999999995</v>
      </c>
      <c r="M66" s="28">
        <v>602.29999999999995</v>
      </c>
      <c r="N66" s="28">
        <v>591.15</v>
      </c>
      <c r="O66" s="39">
        <v>12008750</v>
      </c>
      <c r="P66" s="40">
        <v>-2.9007479280371944E-2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44924</v>
      </c>
      <c r="E67" s="37">
        <v>1832.8</v>
      </c>
      <c r="F67" s="37">
        <v>1816.4166666666667</v>
      </c>
      <c r="G67" s="38">
        <v>1794.8833333333334</v>
      </c>
      <c r="H67" s="38">
        <v>1756.9666666666667</v>
      </c>
      <c r="I67" s="38">
        <v>1735.4333333333334</v>
      </c>
      <c r="J67" s="38">
        <v>1854.3333333333335</v>
      </c>
      <c r="K67" s="38">
        <v>1875.8666666666668</v>
      </c>
      <c r="L67" s="38">
        <v>1913.7833333333335</v>
      </c>
      <c r="M67" s="28">
        <v>1837.95</v>
      </c>
      <c r="N67" s="28">
        <v>1778.5</v>
      </c>
      <c r="O67" s="39">
        <v>1259000</v>
      </c>
      <c r="P67" s="40">
        <v>-5.9043348281016442E-2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2180.85</v>
      </c>
      <c r="F68" s="37">
        <v>2174.9833333333331</v>
      </c>
      <c r="G68" s="38">
        <v>2166.8166666666662</v>
      </c>
      <c r="H68" s="38">
        <v>2152.7833333333328</v>
      </c>
      <c r="I68" s="38">
        <v>2144.6166666666659</v>
      </c>
      <c r="J68" s="38">
        <v>2189.0166666666664</v>
      </c>
      <c r="K68" s="38">
        <v>2197.1833333333334</v>
      </c>
      <c r="L68" s="38">
        <v>2211.2166666666667</v>
      </c>
      <c r="M68" s="28">
        <v>2183.15</v>
      </c>
      <c r="N68" s="28">
        <v>2160.9499999999998</v>
      </c>
      <c r="O68" s="39">
        <v>1435250</v>
      </c>
      <c r="P68" s="40">
        <v>-3.7713711029165271E-2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44924</v>
      </c>
      <c r="E69" s="37">
        <v>228.75</v>
      </c>
      <c r="F69" s="37">
        <v>228.53333333333333</v>
      </c>
      <c r="G69" s="38">
        <v>226.21666666666667</v>
      </c>
      <c r="H69" s="38">
        <v>223.68333333333334</v>
      </c>
      <c r="I69" s="38">
        <v>221.36666666666667</v>
      </c>
      <c r="J69" s="38">
        <v>231.06666666666666</v>
      </c>
      <c r="K69" s="38">
        <v>233.38333333333333</v>
      </c>
      <c r="L69" s="38">
        <v>235.91666666666666</v>
      </c>
      <c r="M69" s="28">
        <v>230.85</v>
      </c>
      <c r="N69" s="28">
        <v>226</v>
      </c>
      <c r="O69" s="39">
        <v>18079300</v>
      </c>
      <c r="P69" s="40">
        <v>-1.885840189289513E-2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3416.8</v>
      </c>
      <c r="F70" s="37">
        <v>3402.4333333333329</v>
      </c>
      <c r="G70" s="38">
        <v>3381.9166666666661</v>
      </c>
      <c r="H70" s="38">
        <v>3347.0333333333333</v>
      </c>
      <c r="I70" s="38">
        <v>3326.5166666666664</v>
      </c>
      <c r="J70" s="38">
        <v>3437.3166666666657</v>
      </c>
      <c r="K70" s="38">
        <v>3457.833333333333</v>
      </c>
      <c r="L70" s="38">
        <v>3492.7166666666653</v>
      </c>
      <c r="M70" s="28">
        <v>3422.95</v>
      </c>
      <c r="N70" s="28">
        <v>3367.55</v>
      </c>
      <c r="O70" s="39">
        <v>2812350</v>
      </c>
      <c r="P70" s="40">
        <v>-1.3573946440784974E-2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44924</v>
      </c>
      <c r="E71" s="37">
        <v>4287.8999999999996</v>
      </c>
      <c r="F71" s="37">
        <v>4284.7833333333338</v>
      </c>
      <c r="G71" s="38">
        <v>4231.7666666666673</v>
      </c>
      <c r="H71" s="38">
        <v>4175.6333333333332</v>
      </c>
      <c r="I71" s="38">
        <v>4122.6166666666668</v>
      </c>
      <c r="J71" s="38">
        <v>4340.9166666666679</v>
      </c>
      <c r="K71" s="38">
        <v>4393.9333333333343</v>
      </c>
      <c r="L71" s="38">
        <v>4450.0666666666684</v>
      </c>
      <c r="M71" s="28">
        <v>4337.8</v>
      </c>
      <c r="N71" s="28">
        <v>4228.6499999999996</v>
      </c>
      <c r="O71" s="39">
        <v>540375</v>
      </c>
      <c r="P71" s="40">
        <v>5.2080798247748847E-2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405.35</v>
      </c>
      <c r="F72" s="37">
        <v>401.53333333333336</v>
      </c>
      <c r="G72" s="38">
        <v>396.26666666666671</v>
      </c>
      <c r="H72" s="38">
        <v>387.18333333333334</v>
      </c>
      <c r="I72" s="38">
        <v>381.91666666666669</v>
      </c>
      <c r="J72" s="38">
        <v>410.61666666666673</v>
      </c>
      <c r="K72" s="38">
        <v>415.88333333333338</v>
      </c>
      <c r="L72" s="38">
        <v>424.96666666666675</v>
      </c>
      <c r="M72" s="28">
        <v>406.8</v>
      </c>
      <c r="N72" s="28">
        <v>392.45</v>
      </c>
      <c r="O72" s="39">
        <v>46488750</v>
      </c>
      <c r="P72" s="40">
        <v>2.0574491976672583E-2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4519.3</v>
      </c>
      <c r="F73" s="37">
        <v>4514.9333333333334</v>
      </c>
      <c r="G73" s="38">
        <v>4485.0166666666664</v>
      </c>
      <c r="H73" s="38">
        <v>4450.7333333333327</v>
      </c>
      <c r="I73" s="38">
        <v>4420.8166666666657</v>
      </c>
      <c r="J73" s="38">
        <v>4549.2166666666672</v>
      </c>
      <c r="K73" s="38">
        <v>4579.1333333333332</v>
      </c>
      <c r="L73" s="38">
        <v>4613.4166666666679</v>
      </c>
      <c r="M73" s="28">
        <v>4544.8500000000004</v>
      </c>
      <c r="N73" s="28">
        <v>4480.6499999999996</v>
      </c>
      <c r="O73" s="39">
        <v>1741500</v>
      </c>
      <c r="P73" s="40">
        <v>2.5391918745860012E-2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3484.75</v>
      </c>
      <c r="F74" s="37">
        <v>3470.5</v>
      </c>
      <c r="G74" s="38">
        <v>3446.9</v>
      </c>
      <c r="H74" s="38">
        <v>3409.05</v>
      </c>
      <c r="I74" s="38">
        <v>3385.4500000000003</v>
      </c>
      <c r="J74" s="38">
        <v>3508.35</v>
      </c>
      <c r="K74" s="38">
        <v>3531.9500000000003</v>
      </c>
      <c r="L74" s="38">
        <v>3569.7999999999997</v>
      </c>
      <c r="M74" s="28">
        <v>3494.1</v>
      </c>
      <c r="N74" s="28">
        <v>3432.65</v>
      </c>
      <c r="O74" s="39">
        <v>3131800</v>
      </c>
      <c r="P74" s="40">
        <v>3.8774088692825635E-2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2284.4499999999998</v>
      </c>
      <c r="F75" s="37">
        <v>2277.4500000000003</v>
      </c>
      <c r="G75" s="38">
        <v>2264.9000000000005</v>
      </c>
      <c r="H75" s="38">
        <v>2245.3500000000004</v>
      </c>
      <c r="I75" s="38">
        <v>2232.8000000000006</v>
      </c>
      <c r="J75" s="38">
        <v>2297.0000000000005</v>
      </c>
      <c r="K75" s="38">
        <v>2309.5500000000006</v>
      </c>
      <c r="L75" s="38">
        <v>2329.1000000000004</v>
      </c>
      <c r="M75" s="28">
        <v>2290</v>
      </c>
      <c r="N75" s="28">
        <v>2257.9</v>
      </c>
      <c r="O75" s="39">
        <v>1211375</v>
      </c>
      <c r="P75" s="40">
        <v>1.6851338873499537E-2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190.3</v>
      </c>
      <c r="F76" s="37">
        <v>189.76666666666665</v>
      </c>
      <c r="G76" s="38">
        <v>187.68333333333331</v>
      </c>
      <c r="H76" s="38">
        <v>185.06666666666666</v>
      </c>
      <c r="I76" s="38">
        <v>182.98333333333332</v>
      </c>
      <c r="J76" s="38">
        <v>192.3833333333333</v>
      </c>
      <c r="K76" s="38">
        <v>194.46666666666667</v>
      </c>
      <c r="L76" s="38">
        <v>197.08333333333329</v>
      </c>
      <c r="M76" s="28">
        <v>191.85</v>
      </c>
      <c r="N76" s="28">
        <v>187.15</v>
      </c>
      <c r="O76" s="39">
        <v>29044800</v>
      </c>
      <c r="P76" s="40">
        <v>2.0490766506450799E-2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132.6</v>
      </c>
      <c r="F77" s="37">
        <v>132.9</v>
      </c>
      <c r="G77" s="38">
        <v>131.70000000000002</v>
      </c>
      <c r="H77" s="38">
        <v>130.80000000000001</v>
      </c>
      <c r="I77" s="38">
        <v>129.60000000000002</v>
      </c>
      <c r="J77" s="38">
        <v>133.80000000000001</v>
      </c>
      <c r="K77" s="38">
        <v>135</v>
      </c>
      <c r="L77" s="38">
        <v>135.9</v>
      </c>
      <c r="M77" s="28">
        <v>134.1</v>
      </c>
      <c r="N77" s="28">
        <v>132</v>
      </c>
      <c r="O77" s="39">
        <v>77655000</v>
      </c>
      <c r="P77" s="40">
        <v>-4.9333675038441827E-3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44924</v>
      </c>
      <c r="E78" s="37">
        <v>110.6</v>
      </c>
      <c r="F78" s="37">
        <v>110.03333333333335</v>
      </c>
      <c r="G78" s="38">
        <v>109.36666666666669</v>
      </c>
      <c r="H78" s="38">
        <v>108.13333333333334</v>
      </c>
      <c r="I78" s="38">
        <v>107.46666666666668</v>
      </c>
      <c r="J78" s="38">
        <v>111.26666666666669</v>
      </c>
      <c r="K78" s="38">
        <v>111.93333333333335</v>
      </c>
      <c r="L78" s="38">
        <v>113.1666666666667</v>
      </c>
      <c r="M78" s="28">
        <v>110.7</v>
      </c>
      <c r="N78" s="28">
        <v>108.8</v>
      </c>
      <c r="O78" s="39">
        <v>16146000</v>
      </c>
      <c r="P78" s="40">
        <v>-3.219575016097875E-4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95.3</v>
      </c>
      <c r="F79" s="37">
        <v>95.05</v>
      </c>
      <c r="G79" s="38">
        <v>94.649999999999991</v>
      </c>
      <c r="H79" s="38">
        <v>94</v>
      </c>
      <c r="I79" s="38">
        <v>93.6</v>
      </c>
      <c r="J79" s="38">
        <v>95.699999999999989</v>
      </c>
      <c r="K79" s="38">
        <v>96.1</v>
      </c>
      <c r="L79" s="38">
        <v>96.749999999999986</v>
      </c>
      <c r="M79" s="28">
        <v>95.45</v>
      </c>
      <c r="N79" s="28">
        <v>94.4</v>
      </c>
      <c r="O79" s="39">
        <v>52347150</v>
      </c>
      <c r="P79" s="40">
        <v>1.2745618693574084E-2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432.9</v>
      </c>
      <c r="F80" s="37">
        <v>435.26666666666665</v>
      </c>
      <c r="G80" s="38">
        <v>427.63333333333333</v>
      </c>
      <c r="H80" s="38">
        <v>422.36666666666667</v>
      </c>
      <c r="I80" s="38">
        <v>414.73333333333335</v>
      </c>
      <c r="J80" s="38">
        <v>440.5333333333333</v>
      </c>
      <c r="K80" s="38">
        <v>448.16666666666663</v>
      </c>
      <c r="L80" s="38">
        <v>453.43333333333328</v>
      </c>
      <c r="M80" s="28">
        <v>442.9</v>
      </c>
      <c r="N80" s="28">
        <v>430</v>
      </c>
      <c r="O80" s="39">
        <v>6436850</v>
      </c>
      <c r="P80" s="40">
        <v>-2.1393192934045405E-3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43.15</v>
      </c>
      <c r="F81" s="37">
        <v>42.533333333333331</v>
      </c>
      <c r="G81" s="38">
        <v>41.466666666666661</v>
      </c>
      <c r="H81" s="38">
        <v>39.783333333333331</v>
      </c>
      <c r="I81" s="38">
        <v>38.716666666666661</v>
      </c>
      <c r="J81" s="38">
        <v>44.216666666666661</v>
      </c>
      <c r="K81" s="38">
        <v>45.283333333333324</v>
      </c>
      <c r="L81" s="38">
        <v>46.966666666666661</v>
      </c>
      <c r="M81" s="28">
        <v>43.6</v>
      </c>
      <c r="N81" s="28">
        <v>40.85</v>
      </c>
      <c r="O81" s="39">
        <v>148612500</v>
      </c>
      <c r="P81" s="40">
        <v>3.1547712009995316E-2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44924</v>
      </c>
      <c r="E82" s="37">
        <v>606.20000000000005</v>
      </c>
      <c r="F82" s="37">
        <v>601.65</v>
      </c>
      <c r="G82" s="38">
        <v>596.04999999999995</v>
      </c>
      <c r="H82" s="38">
        <v>585.9</v>
      </c>
      <c r="I82" s="38">
        <v>580.29999999999995</v>
      </c>
      <c r="J82" s="38">
        <v>611.79999999999995</v>
      </c>
      <c r="K82" s="38">
        <v>617.40000000000009</v>
      </c>
      <c r="L82" s="38">
        <v>627.54999999999995</v>
      </c>
      <c r="M82" s="28">
        <v>607.25</v>
      </c>
      <c r="N82" s="28">
        <v>591.5</v>
      </c>
      <c r="O82" s="39">
        <v>6669000</v>
      </c>
      <c r="P82" s="40">
        <v>2.8880866425992781E-2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886.8</v>
      </c>
      <c r="F83" s="37">
        <v>885.0333333333333</v>
      </c>
      <c r="G83" s="38">
        <v>876.76666666666665</v>
      </c>
      <c r="H83" s="38">
        <v>866.73333333333335</v>
      </c>
      <c r="I83" s="38">
        <v>858.4666666666667</v>
      </c>
      <c r="J83" s="38">
        <v>895.06666666666661</v>
      </c>
      <c r="K83" s="38">
        <v>903.33333333333326</v>
      </c>
      <c r="L83" s="38">
        <v>913.36666666666656</v>
      </c>
      <c r="M83" s="28">
        <v>893.3</v>
      </c>
      <c r="N83" s="28">
        <v>875</v>
      </c>
      <c r="O83" s="39">
        <v>5786000</v>
      </c>
      <c r="P83" s="40">
        <v>3.1206657420249652E-3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1314.15</v>
      </c>
      <c r="F84" s="37">
        <v>1309.6333333333334</v>
      </c>
      <c r="G84" s="38">
        <v>1290.8166666666668</v>
      </c>
      <c r="H84" s="38">
        <v>1267.4833333333333</v>
      </c>
      <c r="I84" s="38">
        <v>1248.6666666666667</v>
      </c>
      <c r="J84" s="38">
        <v>1332.9666666666669</v>
      </c>
      <c r="K84" s="38">
        <v>1351.7833333333335</v>
      </c>
      <c r="L84" s="38">
        <v>1375.116666666667</v>
      </c>
      <c r="M84" s="28">
        <v>1328.45</v>
      </c>
      <c r="N84" s="28">
        <v>1286.3</v>
      </c>
      <c r="O84" s="39">
        <v>4408350</v>
      </c>
      <c r="P84" s="40">
        <v>1.5731294966100817E-2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349.35</v>
      </c>
      <c r="F85" s="37">
        <v>349.66666666666669</v>
      </c>
      <c r="G85" s="38">
        <v>346.33333333333337</v>
      </c>
      <c r="H85" s="38">
        <v>343.31666666666666</v>
      </c>
      <c r="I85" s="38">
        <v>339.98333333333335</v>
      </c>
      <c r="J85" s="38">
        <v>352.68333333333339</v>
      </c>
      <c r="K85" s="38">
        <v>356.01666666666677</v>
      </c>
      <c r="L85" s="38">
        <v>359.03333333333342</v>
      </c>
      <c r="M85" s="28">
        <v>353</v>
      </c>
      <c r="N85" s="28">
        <v>346.65</v>
      </c>
      <c r="O85" s="39">
        <v>6888000</v>
      </c>
      <c r="P85" s="40">
        <v>-6.920415224913495E-3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1770.45</v>
      </c>
      <c r="F86" s="37">
        <v>1761.2666666666667</v>
      </c>
      <c r="G86" s="38">
        <v>1747.4333333333334</v>
      </c>
      <c r="H86" s="38">
        <v>1724.4166666666667</v>
      </c>
      <c r="I86" s="38">
        <v>1710.5833333333335</v>
      </c>
      <c r="J86" s="38">
        <v>1784.2833333333333</v>
      </c>
      <c r="K86" s="38">
        <v>1798.1166666666668</v>
      </c>
      <c r="L86" s="38">
        <v>1821.1333333333332</v>
      </c>
      <c r="M86" s="28">
        <v>1775.1</v>
      </c>
      <c r="N86" s="28">
        <v>1738.25</v>
      </c>
      <c r="O86" s="39">
        <v>7149700</v>
      </c>
      <c r="P86" s="40">
        <v>-3.0654301906233899E-2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502.4</v>
      </c>
      <c r="F87" s="37">
        <v>504.31666666666661</v>
      </c>
      <c r="G87" s="38">
        <v>495.73333333333323</v>
      </c>
      <c r="H87" s="38">
        <v>489.06666666666661</v>
      </c>
      <c r="I87" s="38">
        <v>480.48333333333323</v>
      </c>
      <c r="J87" s="38">
        <v>510.98333333333323</v>
      </c>
      <c r="K87" s="38">
        <v>519.56666666666661</v>
      </c>
      <c r="L87" s="38">
        <v>526.23333333333323</v>
      </c>
      <c r="M87" s="28">
        <v>512.9</v>
      </c>
      <c r="N87" s="28">
        <v>497.65</v>
      </c>
      <c r="O87" s="39">
        <v>4576250</v>
      </c>
      <c r="P87" s="40">
        <v>7.0467836257309943E-2</v>
      </c>
    </row>
    <row r="88" spans="1:16" ht="12.75" customHeight="1">
      <c r="A88" s="28">
        <v>78</v>
      </c>
      <c r="B88" s="29" t="s">
        <v>44</v>
      </c>
      <c r="C88" s="30" t="s">
        <v>260</v>
      </c>
      <c r="D88" s="31">
        <v>44924</v>
      </c>
      <c r="E88" s="37">
        <v>2772.35</v>
      </c>
      <c r="F88" s="37">
        <v>2765.7833333333333</v>
      </c>
      <c r="G88" s="38">
        <v>2745.5666666666666</v>
      </c>
      <c r="H88" s="38">
        <v>2718.7833333333333</v>
      </c>
      <c r="I88" s="38">
        <v>2698.5666666666666</v>
      </c>
      <c r="J88" s="38">
        <v>2792.5666666666666</v>
      </c>
      <c r="K88" s="38">
        <v>2812.7833333333328</v>
      </c>
      <c r="L88" s="38">
        <v>2839.5666666666666</v>
      </c>
      <c r="M88" s="28">
        <v>2786</v>
      </c>
      <c r="N88" s="28">
        <v>2739</v>
      </c>
      <c r="O88" s="39">
        <v>3554475</v>
      </c>
      <c r="P88" s="40">
        <v>-2.6431295749765472E-2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1257.9000000000001</v>
      </c>
      <c r="F89" s="37">
        <v>1248.0666666666666</v>
      </c>
      <c r="G89" s="38">
        <v>1233.1333333333332</v>
      </c>
      <c r="H89" s="38">
        <v>1208.3666666666666</v>
      </c>
      <c r="I89" s="38">
        <v>1193.4333333333332</v>
      </c>
      <c r="J89" s="38">
        <v>1272.8333333333333</v>
      </c>
      <c r="K89" s="38">
        <v>1287.7666666666667</v>
      </c>
      <c r="L89" s="38">
        <v>1312.5333333333333</v>
      </c>
      <c r="M89" s="28">
        <v>1263</v>
      </c>
      <c r="N89" s="28">
        <v>1223.3</v>
      </c>
      <c r="O89" s="39">
        <v>4425000</v>
      </c>
      <c r="P89" s="40">
        <v>2.3121387283236993E-2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1130.05</v>
      </c>
      <c r="F90" s="37">
        <v>1129.7333333333333</v>
      </c>
      <c r="G90" s="38">
        <v>1123.5166666666667</v>
      </c>
      <c r="H90" s="38">
        <v>1116.9833333333333</v>
      </c>
      <c r="I90" s="38">
        <v>1110.7666666666667</v>
      </c>
      <c r="J90" s="38">
        <v>1136.2666666666667</v>
      </c>
      <c r="K90" s="38">
        <v>1142.4833333333333</v>
      </c>
      <c r="L90" s="38">
        <v>1149.0166666666667</v>
      </c>
      <c r="M90" s="28">
        <v>1135.95</v>
      </c>
      <c r="N90" s="28">
        <v>1123.2</v>
      </c>
      <c r="O90" s="39">
        <v>11435200</v>
      </c>
      <c r="P90" s="40">
        <v>2.6517531733065227E-2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2706.6</v>
      </c>
      <c r="F91" s="37">
        <v>2700.2666666666664</v>
      </c>
      <c r="G91" s="38">
        <v>2688.4833333333327</v>
      </c>
      <c r="H91" s="38">
        <v>2670.3666666666663</v>
      </c>
      <c r="I91" s="38">
        <v>2658.5833333333326</v>
      </c>
      <c r="J91" s="38">
        <v>2718.3833333333328</v>
      </c>
      <c r="K91" s="38">
        <v>2730.1666666666665</v>
      </c>
      <c r="L91" s="38">
        <v>2748.2833333333328</v>
      </c>
      <c r="M91" s="28">
        <v>2712.05</v>
      </c>
      <c r="N91" s="28">
        <v>2682.15</v>
      </c>
      <c r="O91" s="39">
        <v>16437300</v>
      </c>
      <c r="P91" s="40">
        <v>8.4851831400699438E-3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2194.6</v>
      </c>
      <c r="F92" s="37">
        <v>2189.7999999999997</v>
      </c>
      <c r="G92" s="38">
        <v>2179.7999999999993</v>
      </c>
      <c r="H92" s="38">
        <v>2164.9999999999995</v>
      </c>
      <c r="I92" s="38">
        <v>2154.9999999999991</v>
      </c>
      <c r="J92" s="38">
        <v>2204.5999999999995</v>
      </c>
      <c r="K92" s="38">
        <v>2214.6000000000004</v>
      </c>
      <c r="L92" s="38">
        <v>2229.3999999999996</v>
      </c>
      <c r="M92" s="28">
        <v>2199.8000000000002</v>
      </c>
      <c r="N92" s="28">
        <v>2175</v>
      </c>
      <c r="O92" s="39">
        <v>1412100</v>
      </c>
      <c r="P92" s="40">
        <v>-2.1210230817217717E-2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1622.1</v>
      </c>
      <c r="F93" s="37">
        <v>1619.1499999999999</v>
      </c>
      <c r="G93" s="38">
        <v>1613.4499999999998</v>
      </c>
      <c r="H93" s="38">
        <v>1604.8</v>
      </c>
      <c r="I93" s="38">
        <v>1599.1</v>
      </c>
      <c r="J93" s="38">
        <v>1627.7999999999997</v>
      </c>
      <c r="K93" s="38">
        <v>1633.5</v>
      </c>
      <c r="L93" s="38">
        <v>1642.1499999999996</v>
      </c>
      <c r="M93" s="28">
        <v>1624.85</v>
      </c>
      <c r="N93" s="28">
        <v>1610.5</v>
      </c>
      <c r="O93" s="39">
        <v>67137400</v>
      </c>
      <c r="P93" s="40">
        <v>3.3537385591031858E-2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593.25</v>
      </c>
      <c r="F94" s="37">
        <v>592.29999999999995</v>
      </c>
      <c r="G94" s="38">
        <v>587.99999999999989</v>
      </c>
      <c r="H94" s="38">
        <v>582.74999999999989</v>
      </c>
      <c r="I94" s="38">
        <v>578.44999999999982</v>
      </c>
      <c r="J94" s="38">
        <v>597.54999999999995</v>
      </c>
      <c r="K94" s="38">
        <v>601.85000000000014</v>
      </c>
      <c r="L94" s="38">
        <v>607.1</v>
      </c>
      <c r="M94" s="28">
        <v>596.6</v>
      </c>
      <c r="N94" s="28">
        <v>587.04999999999995</v>
      </c>
      <c r="O94" s="39">
        <v>13581700</v>
      </c>
      <c r="P94" s="40">
        <v>-7.8746484531940532E-3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2850.9</v>
      </c>
      <c r="F95" s="37">
        <v>2843.25</v>
      </c>
      <c r="G95" s="38">
        <v>2828.3</v>
      </c>
      <c r="H95" s="38">
        <v>2805.7000000000003</v>
      </c>
      <c r="I95" s="38">
        <v>2790.7500000000005</v>
      </c>
      <c r="J95" s="38">
        <v>2865.85</v>
      </c>
      <c r="K95" s="38">
        <v>2880.7999999999997</v>
      </c>
      <c r="L95" s="38">
        <v>2903.3999999999996</v>
      </c>
      <c r="M95" s="28">
        <v>2858.2</v>
      </c>
      <c r="N95" s="28">
        <v>2820.65</v>
      </c>
      <c r="O95" s="39">
        <v>2637600</v>
      </c>
      <c r="P95" s="40">
        <v>2.3396577813991386E-2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453.2</v>
      </c>
      <c r="F96" s="37">
        <v>448.0333333333333</v>
      </c>
      <c r="G96" s="38">
        <v>441.36666666666662</v>
      </c>
      <c r="H96" s="38">
        <v>429.5333333333333</v>
      </c>
      <c r="I96" s="38">
        <v>422.86666666666662</v>
      </c>
      <c r="J96" s="38">
        <v>459.86666666666662</v>
      </c>
      <c r="K96" s="38">
        <v>466.53333333333336</v>
      </c>
      <c r="L96" s="38">
        <v>478.36666666666662</v>
      </c>
      <c r="M96" s="28">
        <v>454.7</v>
      </c>
      <c r="N96" s="28">
        <v>436.2</v>
      </c>
      <c r="O96" s="39">
        <v>20327450</v>
      </c>
      <c r="P96" s="40">
        <v>3.8705976885509565E-2</v>
      </c>
    </row>
    <row r="97" spans="1:16" ht="12.75" customHeight="1">
      <c r="A97" s="28">
        <v>87</v>
      </c>
      <c r="B97" s="29" t="s">
        <v>119</v>
      </c>
      <c r="C97" s="30" t="s">
        <v>375</v>
      </c>
      <c r="D97" s="31">
        <v>44924</v>
      </c>
      <c r="E97" s="37">
        <v>118.1</v>
      </c>
      <c r="F97" s="37">
        <v>118.35000000000001</v>
      </c>
      <c r="G97" s="38">
        <v>116.00000000000001</v>
      </c>
      <c r="H97" s="38">
        <v>113.9</v>
      </c>
      <c r="I97" s="38">
        <v>111.55000000000001</v>
      </c>
      <c r="J97" s="38">
        <v>120.45000000000002</v>
      </c>
      <c r="K97" s="38">
        <v>122.80000000000001</v>
      </c>
      <c r="L97" s="38">
        <v>124.90000000000002</v>
      </c>
      <c r="M97" s="28">
        <v>120.7</v>
      </c>
      <c r="N97" s="28">
        <v>116.25</v>
      </c>
      <c r="O97" s="39">
        <v>19621400</v>
      </c>
      <c r="P97" s="40">
        <v>2.2421851795884552E-2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240.95</v>
      </c>
      <c r="F98" s="37">
        <v>240.1</v>
      </c>
      <c r="G98" s="38">
        <v>237.2</v>
      </c>
      <c r="H98" s="38">
        <v>233.45</v>
      </c>
      <c r="I98" s="38">
        <v>230.54999999999998</v>
      </c>
      <c r="J98" s="38">
        <v>243.85</v>
      </c>
      <c r="K98" s="38">
        <v>246.75000000000003</v>
      </c>
      <c r="L98" s="38">
        <v>250.5</v>
      </c>
      <c r="M98" s="28">
        <v>243</v>
      </c>
      <c r="N98" s="28">
        <v>236.35</v>
      </c>
      <c r="O98" s="39">
        <v>21600000</v>
      </c>
      <c r="P98" s="40">
        <v>2.1972406745017884E-2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2697.85</v>
      </c>
      <c r="F99" s="37">
        <v>2681.9500000000003</v>
      </c>
      <c r="G99" s="38">
        <v>2657.0000000000005</v>
      </c>
      <c r="H99" s="38">
        <v>2616.15</v>
      </c>
      <c r="I99" s="38">
        <v>2591.2000000000003</v>
      </c>
      <c r="J99" s="38">
        <v>2722.8000000000006</v>
      </c>
      <c r="K99" s="38">
        <v>2747.7500000000005</v>
      </c>
      <c r="L99" s="38">
        <v>2788.6000000000008</v>
      </c>
      <c r="M99" s="28">
        <v>2706.9</v>
      </c>
      <c r="N99" s="28">
        <v>2641.1</v>
      </c>
      <c r="O99" s="39">
        <v>6885000</v>
      </c>
      <c r="P99" s="40">
        <v>-6.9041051435988973E-2</v>
      </c>
    </row>
    <row r="100" spans="1:16" ht="12.75" customHeight="1">
      <c r="A100" s="28">
        <v>90</v>
      </c>
      <c r="B100" s="29" t="s">
        <v>44</v>
      </c>
      <c r="C100" s="30" t="s">
        <v>376</v>
      </c>
      <c r="D100" s="31">
        <v>44924</v>
      </c>
      <c r="E100" s="37">
        <v>41917.5</v>
      </c>
      <c r="F100" s="37">
        <v>41711.799999999996</v>
      </c>
      <c r="G100" s="38">
        <v>41256.849999999991</v>
      </c>
      <c r="H100" s="38">
        <v>40596.199999999997</v>
      </c>
      <c r="I100" s="38">
        <v>40141.249999999993</v>
      </c>
      <c r="J100" s="38">
        <v>42372.44999999999</v>
      </c>
      <c r="K100" s="38">
        <v>42827.399999999987</v>
      </c>
      <c r="L100" s="38">
        <v>43488.049999999988</v>
      </c>
      <c r="M100" s="28">
        <v>42166.75</v>
      </c>
      <c r="N100" s="28">
        <v>41051.15</v>
      </c>
      <c r="O100" s="39">
        <v>31065</v>
      </c>
      <c r="P100" s="40">
        <v>-7.1907957813998084E-3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143.44999999999999</v>
      </c>
      <c r="F101" s="37">
        <v>144.06666666666666</v>
      </c>
      <c r="G101" s="38">
        <v>142.18333333333334</v>
      </c>
      <c r="H101" s="38">
        <v>140.91666666666669</v>
      </c>
      <c r="I101" s="38">
        <v>139.03333333333336</v>
      </c>
      <c r="J101" s="38">
        <v>145.33333333333331</v>
      </c>
      <c r="K101" s="38">
        <v>147.21666666666664</v>
      </c>
      <c r="L101" s="38">
        <v>148.48333333333329</v>
      </c>
      <c r="M101" s="28">
        <v>145.94999999999999</v>
      </c>
      <c r="N101" s="28">
        <v>142.80000000000001</v>
      </c>
      <c r="O101" s="39">
        <v>48732000</v>
      </c>
      <c r="P101" s="40">
        <v>-1.7737644118358462E-2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958</v>
      </c>
      <c r="F102" s="37">
        <v>955.4666666666667</v>
      </c>
      <c r="G102" s="38">
        <v>950.53333333333342</v>
      </c>
      <c r="H102" s="38">
        <v>943.06666666666672</v>
      </c>
      <c r="I102" s="38">
        <v>938.13333333333344</v>
      </c>
      <c r="J102" s="38">
        <v>962.93333333333339</v>
      </c>
      <c r="K102" s="38">
        <v>967.86666666666679</v>
      </c>
      <c r="L102" s="38">
        <v>975.33333333333337</v>
      </c>
      <c r="M102" s="28">
        <v>960.4</v>
      </c>
      <c r="N102" s="28">
        <v>948</v>
      </c>
      <c r="O102" s="39">
        <v>74162650</v>
      </c>
      <c r="P102" s="40">
        <v>-1.3444924298305183E-2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1217.95</v>
      </c>
      <c r="F103" s="37">
        <v>1207.2833333333335</v>
      </c>
      <c r="G103" s="38">
        <v>1194.366666666667</v>
      </c>
      <c r="H103" s="38">
        <v>1170.7833333333335</v>
      </c>
      <c r="I103" s="38">
        <v>1157.866666666667</v>
      </c>
      <c r="J103" s="38">
        <v>1230.866666666667</v>
      </c>
      <c r="K103" s="38">
        <v>1243.7833333333335</v>
      </c>
      <c r="L103" s="38">
        <v>1267.366666666667</v>
      </c>
      <c r="M103" s="28">
        <v>1220.2</v>
      </c>
      <c r="N103" s="28">
        <v>1183.7</v>
      </c>
      <c r="O103" s="39">
        <v>4271250</v>
      </c>
      <c r="P103" s="40">
        <v>-6.5637783562662699E-2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478.75</v>
      </c>
      <c r="F104" s="37">
        <v>478.13333333333338</v>
      </c>
      <c r="G104" s="38">
        <v>474.01666666666677</v>
      </c>
      <c r="H104" s="38">
        <v>469.28333333333336</v>
      </c>
      <c r="I104" s="38">
        <v>465.16666666666674</v>
      </c>
      <c r="J104" s="38">
        <v>482.86666666666679</v>
      </c>
      <c r="K104" s="38">
        <v>486.98333333333346</v>
      </c>
      <c r="L104" s="38">
        <v>491.71666666666681</v>
      </c>
      <c r="M104" s="28">
        <v>482.25</v>
      </c>
      <c r="N104" s="28">
        <v>473.4</v>
      </c>
      <c r="O104" s="39">
        <v>17557500</v>
      </c>
      <c r="P104" s="40">
        <v>-7.147390131683326E-2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8.35</v>
      </c>
      <c r="F105" s="37">
        <v>8.2833333333333332</v>
      </c>
      <c r="G105" s="38">
        <v>8.1666666666666661</v>
      </c>
      <c r="H105" s="38">
        <v>7.9833333333333325</v>
      </c>
      <c r="I105" s="38">
        <v>7.8666666666666654</v>
      </c>
      <c r="J105" s="38">
        <v>8.4666666666666668</v>
      </c>
      <c r="K105" s="38">
        <v>8.5833333333333339</v>
      </c>
      <c r="L105" s="38">
        <v>8.7666666666666675</v>
      </c>
      <c r="M105" s="28">
        <v>8.4</v>
      </c>
      <c r="N105" s="28">
        <v>8.1</v>
      </c>
      <c r="O105" s="39">
        <v>548030000</v>
      </c>
      <c r="P105" s="40">
        <v>-1.7850312380466658E-3</v>
      </c>
    </row>
    <row r="106" spans="1:16" ht="12.75" customHeight="1">
      <c r="A106" s="28">
        <v>96</v>
      </c>
      <c r="B106" s="29" t="s">
        <v>63</v>
      </c>
      <c r="C106" s="30" t="s">
        <v>380</v>
      </c>
      <c r="D106" s="31">
        <v>44924</v>
      </c>
      <c r="E106" s="37">
        <v>82.7</v>
      </c>
      <c r="F106" s="37">
        <v>82.666666666666671</v>
      </c>
      <c r="G106" s="38">
        <v>81.733333333333348</v>
      </c>
      <c r="H106" s="38">
        <v>80.76666666666668</v>
      </c>
      <c r="I106" s="38">
        <v>79.833333333333357</v>
      </c>
      <c r="J106" s="38">
        <v>83.63333333333334</v>
      </c>
      <c r="K106" s="38">
        <v>84.566666666666649</v>
      </c>
      <c r="L106" s="38">
        <v>85.533333333333331</v>
      </c>
      <c r="M106" s="28">
        <v>83.6</v>
      </c>
      <c r="N106" s="28">
        <v>81.7</v>
      </c>
      <c r="O106" s="39">
        <v>104790000</v>
      </c>
      <c r="P106" s="40">
        <v>5.7587100489490351E-3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58.9</v>
      </c>
      <c r="F107" s="37">
        <v>58.75</v>
      </c>
      <c r="G107" s="38">
        <v>58.4</v>
      </c>
      <c r="H107" s="38">
        <v>57.9</v>
      </c>
      <c r="I107" s="38">
        <v>57.55</v>
      </c>
      <c r="J107" s="38">
        <v>59.25</v>
      </c>
      <c r="K107" s="38">
        <v>59.599999999999994</v>
      </c>
      <c r="L107" s="38">
        <v>60.1</v>
      </c>
      <c r="M107" s="28">
        <v>59.1</v>
      </c>
      <c r="N107" s="28">
        <v>58.25</v>
      </c>
      <c r="O107" s="39">
        <v>163770000</v>
      </c>
      <c r="P107" s="40">
        <v>-2.5700517579867927E-2</v>
      </c>
    </row>
    <row r="108" spans="1:16" ht="12.75" customHeight="1">
      <c r="A108" s="28">
        <v>98</v>
      </c>
      <c r="B108" s="29" t="s">
        <v>44</v>
      </c>
      <c r="C108" s="30" t="s">
        <v>390</v>
      </c>
      <c r="D108" s="31">
        <v>44924</v>
      </c>
      <c r="E108" s="37">
        <v>149.1</v>
      </c>
      <c r="F108" s="37">
        <v>148.98333333333335</v>
      </c>
      <c r="G108" s="38">
        <v>148.4666666666667</v>
      </c>
      <c r="H108" s="38">
        <v>147.83333333333334</v>
      </c>
      <c r="I108" s="38">
        <v>147.31666666666669</v>
      </c>
      <c r="J108" s="38">
        <v>149.6166666666667</v>
      </c>
      <c r="K108" s="38">
        <v>150.13333333333335</v>
      </c>
      <c r="L108" s="38">
        <v>150.76666666666671</v>
      </c>
      <c r="M108" s="28">
        <v>149.5</v>
      </c>
      <c r="N108" s="28">
        <v>148.35</v>
      </c>
      <c r="O108" s="39">
        <v>54060000</v>
      </c>
      <c r="P108" s="40">
        <v>4.3893262732529782E-3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444.5</v>
      </c>
      <c r="F109" s="37">
        <v>445.3</v>
      </c>
      <c r="G109" s="38">
        <v>435.75</v>
      </c>
      <c r="H109" s="38">
        <v>427</v>
      </c>
      <c r="I109" s="38">
        <v>417.45</v>
      </c>
      <c r="J109" s="38">
        <v>454.05</v>
      </c>
      <c r="K109" s="38">
        <v>463.60000000000008</v>
      </c>
      <c r="L109" s="38">
        <v>472.35</v>
      </c>
      <c r="M109" s="28">
        <v>454.85</v>
      </c>
      <c r="N109" s="28">
        <v>436.55</v>
      </c>
      <c r="O109" s="39">
        <v>8958125</v>
      </c>
      <c r="P109" s="40">
        <v>-0.12854467629748528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323</v>
      </c>
      <c r="F110" s="37">
        <v>322.15000000000003</v>
      </c>
      <c r="G110" s="38">
        <v>318.85000000000008</v>
      </c>
      <c r="H110" s="38">
        <v>314.70000000000005</v>
      </c>
      <c r="I110" s="38">
        <v>311.40000000000009</v>
      </c>
      <c r="J110" s="38">
        <v>326.30000000000007</v>
      </c>
      <c r="K110" s="38">
        <v>329.6</v>
      </c>
      <c r="L110" s="38">
        <v>333.75000000000006</v>
      </c>
      <c r="M110" s="28">
        <v>325.45</v>
      </c>
      <c r="N110" s="28">
        <v>318</v>
      </c>
      <c r="O110" s="39">
        <v>39407462</v>
      </c>
      <c r="P110" s="40">
        <v>4.9478606434876657E-2</v>
      </c>
    </row>
    <row r="111" spans="1:16" ht="12.75" customHeight="1">
      <c r="A111" s="28">
        <v>101</v>
      </c>
      <c r="B111" s="29" t="s">
        <v>42</v>
      </c>
      <c r="C111" s="30" t="s">
        <v>387</v>
      </c>
      <c r="D111" s="31">
        <v>44924</v>
      </c>
      <c r="E111" s="37">
        <v>241.9</v>
      </c>
      <c r="F111" s="37">
        <v>241.96666666666667</v>
      </c>
      <c r="G111" s="38">
        <v>238.08333333333334</v>
      </c>
      <c r="H111" s="38">
        <v>234.26666666666668</v>
      </c>
      <c r="I111" s="38">
        <v>230.38333333333335</v>
      </c>
      <c r="J111" s="38">
        <v>245.78333333333333</v>
      </c>
      <c r="K111" s="38">
        <v>249.66666666666666</v>
      </c>
      <c r="L111" s="38">
        <v>253.48333333333332</v>
      </c>
      <c r="M111" s="28">
        <v>245.85</v>
      </c>
      <c r="N111" s="28">
        <v>238.15</v>
      </c>
      <c r="O111" s="39">
        <v>15863000</v>
      </c>
      <c r="P111" s="40">
        <v>-7.3072707343807086E-4</v>
      </c>
    </row>
    <row r="112" spans="1:16" ht="12.75" customHeight="1">
      <c r="A112" s="28">
        <v>102</v>
      </c>
      <c r="B112" s="29" t="s">
        <v>44</v>
      </c>
      <c r="C112" s="30" t="s">
        <v>263</v>
      </c>
      <c r="D112" s="31">
        <v>44924</v>
      </c>
      <c r="E112" s="37">
        <v>4417.3500000000004</v>
      </c>
      <c r="F112" s="37">
        <v>4417.1500000000005</v>
      </c>
      <c r="G112" s="38">
        <v>4380.2000000000007</v>
      </c>
      <c r="H112" s="38">
        <v>4343.05</v>
      </c>
      <c r="I112" s="38">
        <v>4306.1000000000004</v>
      </c>
      <c r="J112" s="38">
        <v>4454.3000000000011</v>
      </c>
      <c r="K112" s="38">
        <v>4491.25</v>
      </c>
      <c r="L112" s="38">
        <v>4528.4000000000015</v>
      </c>
      <c r="M112" s="28">
        <v>4454.1000000000004</v>
      </c>
      <c r="N112" s="28">
        <v>4380</v>
      </c>
      <c r="O112" s="39">
        <v>268950</v>
      </c>
      <c r="P112" s="40">
        <v>3.9420289855072461E-2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1948</v>
      </c>
      <c r="F113" s="37">
        <v>1935.2</v>
      </c>
      <c r="G113" s="38">
        <v>1917.5</v>
      </c>
      <c r="H113" s="38">
        <v>1887</v>
      </c>
      <c r="I113" s="38">
        <v>1869.3</v>
      </c>
      <c r="J113" s="38">
        <v>1965.7</v>
      </c>
      <c r="K113" s="38">
        <v>1983.4000000000003</v>
      </c>
      <c r="L113" s="38">
        <v>2013.9</v>
      </c>
      <c r="M113" s="28">
        <v>1952.9</v>
      </c>
      <c r="N113" s="28">
        <v>1904.7</v>
      </c>
      <c r="O113" s="39">
        <v>3303000</v>
      </c>
      <c r="P113" s="40">
        <v>3.5942792623259313E-2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1177.3</v>
      </c>
      <c r="F114" s="37">
        <v>1181.1833333333334</v>
      </c>
      <c r="G114" s="38">
        <v>1169.1166666666668</v>
      </c>
      <c r="H114" s="38">
        <v>1160.9333333333334</v>
      </c>
      <c r="I114" s="38">
        <v>1148.8666666666668</v>
      </c>
      <c r="J114" s="38">
        <v>1189.3666666666668</v>
      </c>
      <c r="K114" s="38">
        <v>1201.4333333333334</v>
      </c>
      <c r="L114" s="38">
        <v>1209.6166666666668</v>
      </c>
      <c r="M114" s="28">
        <v>1193.25</v>
      </c>
      <c r="N114" s="28">
        <v>1173</v>
      </c>
      <c r="O114" s="39">
        <v>29396250</v>
      </c>
      <c r="P114" s="40">
        <v>2.374236013164081E-2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201.9</v>
      </c>
      <c r="F115" s="37">
        <v>201.95000000000002</v>
      </c>
      <c r="G115" s="38">
        <v>199.10000000000002</v>
      </c>
      <c r="H115" s="38">
        <v>196.3</v>
      </c>
      <c r="I115" s="38">
        <v>193.45000000000002</v>
      </c>
      <c r="J115" s="38">
        <v>204.75000000000003</v>
      </c>
      <c r="K115" s="38">
        <v>207.6</v>
      </c>
      <c r="L115" s="38">
        <v>210.40000000000003</v>
      </c>
      <c r="M115" s="28">
        <v>204.8</v>
      </c>
      <c r="N115" s="28">
        <v>199.15</v>
      </c>
      <c r="O115" s="39">
        <v>13498800</v>
      </c>
      <c r="P115" s="40">
        <v>1.9885762640152318E-2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1645.9</v>
      </c>
      <c r="F116" s="37">
        <v>1640.1333333333332</v>
      </c>
      <c r="G116" s="38">
        <v>1628.7666666666664</v>
      </c>
      <c r="H116" s="38">
        <v>1611.6333333333332</v>
      </c>
      <c r="I116" s="38">
        <v>1600.2666666666664</v>
      </c>
      <c r="J116" s="38">
        <v>1657.2666666666664</v>
      </c>
      <c r="K116" s="38">
        <v>1668.6333333333332</v>
      </c>
      <c r="L116" s="38">
        <v>1685.7666666666664</v>
      </c>
      <c r="M116" s="28">
        <v>1651.5</v>
      </c>
      <c r="N116" s="28">
        <v>1623</v>
      </c>
      <c r="O116" s="39">
        <v>25755300</v>
      </c>
      <c r="P116" s="40">
        <v>3.5848858096971161E-3</v>
      </c>
    </row>
    <row r="117" spans="1:16" ht="12.75" customHeight="1">
      <c r="A117" s="28">
        <v>107</v>
      </c>
      <c r="B117" s="29" t="s">
        <v>86</v>
      </c>
      <c r="C117" s="30" t="s">
        <v>395</v>
      </c>
      <c r="D117" s="31">
        <v>44924</v>
      </c>
      <c r="E117" s="37">
        <v>463</v>
      </c>
      <c r="F117" s="37">
        <v>459.98333333333335</v>
      </c>
      <c r="G117" s="38">
        <v>454.4666666666667</v>
      </c>
      <c r="H117" s="38">
        <v>445.93333333333334</v>
      </c>
      <c r="I117" s="38">
        <v>440.41666666666669</v>
      </c>
      <c r="J117" s="38">
        <v>468.51666666666671</v>
      </c>
      <c r="K117" s="38">
        <v>474.03333333333336</v>
      </c>
      <c r="L117" s="38">
        <v>482.56666666666672</v>
      </c>
      <c r="M117" s="28">
        <v>465.5</v>
      </c>
      <c r="N117" s="28">
        <v>451.45</v>
      </c>
      <c r="O117" s="39">
        <v>4989500</v>
      </c>
      <c r="P117" s="40">
        <v>-1.1098999108116143E-2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77.099999999999994</v>
      </c>
      <c r="F118" s="37">
        <v>76.566666666666663</v>
      </c>
      <c r="G118" s="38">
        <v>75.633333333333326</v>
      </c>
      <c r="H118" s="38">
        <v>74.166666666666657</v>
      </c>
      <c r="I118" s="38">
        <v>73.23333333333332</v>
      </c>
      <c r="J118" s="38">
        <v>78.033333333333331</v>
      </c>
      <c r="K118" s="38">
        <v>78.966666666666669</v>
      </c>
      <c r="L118" s="38">
        <v>80.433333333333337</v>
      </c>
      <c r="M118" s="28">
        <v>77.5</v>
      </c>
      <c r="N118" s="28">
        <v>75.099999999999994</v>
      </c>
      <c r="O118" s="39">
        <v>81276000</v>
      </c>
      <c r="P118" s="40">
        <v>4.3043043043043044E-2</v>
      </c>
    </row>
    <row r="119" spans="1:16" ht="12.75" customHeight="1">
      <c r="A119" s="28">
        <v>109</v>
      </c>
      <c r="B119" s="29" t="s">
        <v>47</v>
      </c>
      <c r="C119" s="30" t="s">
        <v>264</v>
      </c>
      <c r="D119" s="31">
        <v>44924</v>
      </c>
      <c r="E119" s="37">
        <v>875.35</v>
      </c>
      <c r="F119" s="37">
        <v>876.85</v>
      </c>
      <c r="G119" s="38">
        <v>871.30000000000007</v>
      </c>
      <c r="H119" s="38">
        <v>867.25</v>
      </c>
      <c r="I119" s="38">
        <v>861.7</v>
      </c>
      <c r="J119" s="38">
        <v>880.90000000000009</v>
      </c>
      <c r="K119" s="38">
        <v>886.45</v>
      </c>
      <c r="L119" s="38">
        <v>890.50000000000011</v>
      </c>
      <c r="M119" s="28">
        <v>882.4</v>
      </c>
      <c r="N119" s="28">
        <v>872.8</v>
      </c>
      <c r="O119" s="39">
        <v>1687400</v>
      </c>
      <c r="P119" s="40">
        <v>4.1733547351524881E-2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733.25</v>
      </c>
      <c r="F120" s="37">
        <v>731.41666666666663</v>
      </c>
      <c r="G120" s="38">
        <v>727.08333333333326</v>
      </c>
      <c r="H120" s="38">
        <v>720.91666666666663</v>
      </c>
      <c r="I120" s="38">
        <v>716.58333333333326</v>
      </c>
      <c r="J120" s="38">
        <v>737.58333333333326</v>
      </c>
      <c r="K120" s="38">
        <v>741.91666666666652</v>
      </c>
      <c r="L120" s="38">
        <v>748.08333333333326</v>
      </c>
      <c r="M120" s="28">
        <v>735.75</v>
      </c>
      <c r="N120" s="28">
        <v>725.25</v>
      </c>
      <c r="O120" s="39">
        <v>14740250</v>
      </c>
      <c r="P120" s="40">
        <v>-4.6676514032496308E-3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342.9</v>
      </c>
      <c r="F121" s="37">
        <v>343.88333333333338</v>
      </c>
      <c r="G121" s="38">
        <v>340.96666666666675</v>
      </c>
      <c r="H121" s="38">
        <v>339.03333333333336</v>
      </c>
      <c r="I121" s="38">
        <v>336.11666666666673</v>
      </c>
      <c r="J121" s="38">
        <v>345.81666666666678</v>
      </c>
      <c r="K121" s="38">
        <v>348.73333333333341</v>
      </c>
      <c r="L121" s="38">
        <v>350.6666666666668</v>
      </c>
      <c r="M121" s="28">
        <v>346.8</v>
      </c>
      <c r="N121" s="28">
        <v>341.95</v>
      </c>
      <c r="O121" s="39">
        <v>76678400</v>
      </c>
      <c r="P121" s="40">
        <v>4.3550213396045638E-2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538.95000000000005</v>
      </c>
      <c r="F122" s="37">
        <v>532.2166666666667</v>
      </c>
      <c r="G122" s="38">
        <v>520.58333333333337</v>
      </c>
      <c r="H122" s="38">
        <v>502.2166666666667</v>
      </c>
      <c r="I122" s="38">
        <v>490.58333333333337</v>
      </c>
      <c r="J122" s="38">
        <v>550.58333333333337</v>
      </c>
      <c r="K122" s="38">
        <v>562.21666666666658</v>
      </c>
      <c r="L122" s="38">
        <v>580.58333333333337</v>
      </c>
      <c r="M122" s="28">
        <v>543.85</v>
      </c>
      <c r="N122" s="28">
        <v>513.85</v>
      </c>
      <c r="O122" s="39">
        <v>24225000</v>
      </c>
      <c r="P122" s="40">
        <v>2.2151898734177215E-2</v>
      </c>
    </row>
    <row r="123" spans="1:16" ht="12.75" customHeight="1">
      <c r="A123" s="28">
        <v>113</v>
      </c>
      <c r="B123" s="29" t="s">
        <v>42</v>
      </c>
      <c r="C123" s="30" t="s">
        <v>397</v>
      </c>
      <c r="D123" s="31">
        <v>44924</v>
      </c>
      <c r="E123" s="37">
        <v>3099.25</v>
      </c>
      <c r="F123" s="37">
        <v>3082.35</v>
      </c>
      <c r="G123" s="38">
        <v>3054.7999999999997</v>
      </c>
      <c r="H123" s="38">
        <v>3010.35</v>
      </c>
      <c r="I123" s="38">
        <v>2982.7999999999997</v>
      </c>
      <c r="J123" s="38">
        <v>3126.7999999999997</v>
      </c>
      <c r="K123" s="38">
        <v>3154.35</v>
      </c>
      <c r="L123" s="38">
        <v>3198.7999999999997</v>
      </c>
      <c r="M123" s="28">
        <v>3109.9</v>
      </c>
      <c r="N123" s="28">
        <v>3037.9</v>
      </c>
      <c r="O123" s="39">
        <v>485500</v>
      </c>
      <c r="P123" s="40">
        <v>6.2176165803108805E-3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747.05</v>
      </c>
      <c r="F124" s="37">
        <v>743.98333333333323</v>
      </c>
      <c r="G124" s="38">
        <v>739.56666666666649</v>
      </c>
      <c r="H124" s="38">
        <v>732.08333333333326</v>
      </c>
      <c r="I124" s="38">
        <v>727.66666666666652</v>
      </c>
      <c r="J124" s="38">
        <v>751.46666666666647</v>
      </c>
      <c r="K124" s="38">
        <v>755.88333333333321</v>
      </c>
      <c r="L124" s="38">
        <v>763.36666666666645</v>
      </c>
      <c r="M124" s="28">
        <v>748.4</v>
      </c>
      <c r="N124" s="28">
        <v>736.5</v>
      </c>
      <c r="O124" s="39">
        <v>23554800</v>
      </c>
      <c r="P124" s="40">
        <v>1.8373909049150207E-3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551.75</v>
      </c>
      <c r="F125" s="37">
        <v>550.1</v>
      </c>
      <c r="G125" s="38">
        <v>546.15000000000009</v>
      </c>
      <c r="H125" s="38">
        <v>540.55000000000007</v>
      </c>
      <c r="I125" s="38">
        <v>536.60000000000014</v>
      </c>
      <c r="J125" s="38">
        <v>555.70000000000005</v>
      </c>
      <c r="K125" s="38">
        <v>559.65000000000009</v>
      </c>
      <c r="L125" s="38">
        <v>565.25</v>
      </c>
      <c r="M125" s="28">
        <v>554.04999999999995</v>
      </c>
      <c r="N125" s="28">
        <v>544.5</v>
      </c>
      <c r="O125" s="39">
        <v>12698750</v>
      </c>
      <c r="P125" s="40">
        <v>4.937506455944634E-2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1958.3</v>
      </c>
      <c r="F126" s="37">
        <v>1950.6000000000001</v>
      </c>
      <c r="G126" s="38">
        <v>1939.2000000000003</v>
      </c>
      <c r="H126" s="38">
        <v>1920.1000000000001</v>
      </c>
      <c r="I126" s="38">
        <v>1908.7000000000003</v>
      </c>
      <c r="J126" s="38">
        <v>1969.7000000000003</v>
      </c>
      <c r="K126" s="38">
        <v>1981.1000000000004</v>
      </c>
      <c r="L126" s="38">
        <v>2000.2000000000003</v>
      </c>
      <c r="M126" s="28">
        <v>1962</v>
      </c>
      <c r="N126" s="28">
        <v>1931.5</v>
      </c>
      <c r="O126" s="39">
        <v>21961600</v>
      </c>
      <c r="P126" s="40">
        <v>-1.4432397501256551E-2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87.75</v>
      </c>
      <c r="F127" s="37">
        <v>87.933333333333337</v>
      </c>
      <c r="G127" s="38">
        <v>87.116666666666674</v>
      </c>
      <c r="H127" s="38">
        <v>86.483333333333334</v>
      </c>
      <c r="I127" s="38">
        <v>85.666666666666671</v>
      </c>
      <c r="J127" s="38">
        <v>88.566666666666677</v>
      </c>
      <c r="K127" s="38">
        <v>89.38333333333334</v>
      </c>
      <c r="L127" s="38">
        <v>90.01666666666668</v>
      </c>
      <c r="M127" s="28">
        <v>88.75</v>
      </c>
      <c r="N127" s="28">
        <v>87.3</v>
      </c>
      <c r="O127" s="39">
        <v>57524104</v>
      </c>
      <c r="P127" s="40">
        <v>3.1036623215394165E-4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2441.8000000000002</v>
      </c>
      <c r="F128" s="37">
        <v>2442.2666666666664</v>
      </c>
      <c r="G128" s="38">
        <v>2409.1833333333329</v>
      </c>
      <c r="H128" s="38">
        <v>2376.5666666666666</v>
      </c>
      <c r="I128" s="38">
        <v>2343.4833333333331</v>
      </c>
      <c r="J128" s="38">
        <v>2474.8833333333328</v>
      </c>
      <c r="K128" s="38">
        <v>2507.9666666666667</v>
      </c>
      <c r="L128" s="38">
        <v>2540.5833333333326</v>
      </c>
      <c r="M128" s="28">
        <v>2475.35</v>
      </c>
      <c r="N128" s="28">
        <v>2409.65</v>
      </c>
      <c r="O128" s="39">
        <v>828250</v>
      </c>
      <c r="P128" s="40">
        <v>-5.1051051051051047E-3</v>
      </c>
    </row>
    <row r="129" spans="1:16" ht="12.75" customHeight="1">
      <c r="A129" s="28">
        <v>119</v>
      </c>
      <c r="B129" s="29" t="s">
        <v>47</v>
      </c>
      <c r="C129" s="30" t="s">
        <v>266</v>
      </c>
      <c r="D129" s="31">
        <v>44924</v>
      </c>
      <c r="E129" s="37">
        <v>420.6</v>
      </c>
      <c r="F129" s="37">
        <v>417.31666666666661</v>
      </c>
      <c r="G129" s="38">
        <v>410.93333333333322</v>
      </c>
      <c r="H129" s="38">
        <v>401.26666666666659</v>
      </c>
      <c r="I129" s="38">
        <v>394.88333333333321</v>
      </c>
      <c r="J129" s="38">
        <v>426.98333333333323</v>
      </c>
      <c r="K129" s="38">
        <v>433.36666666666667</v>
      </c>
      <c r="L129" s="38">
        <v>443.03333333333325</v>
      </c>
      <c r="M129" s="28">
        <v>423.7</v>
      </c>
      <c r="N129" s="28">
        <v>407.65</v>
      </c>
      <c r="O129" s="39">
        <v>9411700</v>
      </c>
      <c r="P129" s="40">
        <v>-1.9011684264287426E-2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387.55</v>
      </c>
      <c r="F130" s="37">
        <v>388.16666666666669</v>
      </c>
      <c r="G130" s="38">
        <v>384.43333333333339</v>
      </c>
      <c r="H130" s="38">
        <v>381.31666666666672</v>
      </c>
      <c r="I130" s="38">
        <v>377.58333333333343</v>
      </c>
      <c r="J130" s="38">
        <v>391.28333333333336</v>
      </c>
      <c r="K130" s="38">
        <v>395.01666666666659</v>
      </c>
      <c r="L130" s="38">
        <v>398.13333333333333</v>
      </c>
      <c r="M130" s="28">
        <v>391.9</v>
      </c>
      <c r="N130" s="28">
        <v>385.05</v>
      </c>
      <c r="O130" s="39">
        <v>10578000</v>
      </c>
      <c r="P130" s="40">
        <v>2.4404416037187682E-2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2091.6999999999998</v>
      </c>
      <c r="F131" s="37">
        <v>2082.5333333333333</v>
      </c>
      <c r="G131" s="38">
        <v>2067.1666666666665</v>
      </c>
      <c r="H131" s="38">
        <v>2042.6333333333332</v>
      </c>
      <c r="I131" s="38">
        <v>2027.2666666666664</v>
      </c>
      <c r="J131" s="38">
        <v>2107.0666666666666</v>
      </c>
      <c r="K131" s="38">
        <v>2122.4333333333334</v>
      </c>
      <c r="L131" s="38">
        <v>2146.9666666666667</v>
      </c>
      <c r="M131" s="28">
        <v>2097.9</v>
      </c>
      <c r="N131" s="28">
        <v>2058</v>
      </c>
      <c r="O131" s="39">
        <v>8317200</v>
      </c>
      <c r="P131" s="40">
        <v>-2.4318141826500089E-2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44924</v>
      </c>
      <c r="E132" s="37">
        <v>4874.7</v>
      </c>
      <c r="F132" s="37">
        <v>4902.0999999999995</v>
      </c>
      <c r="G132" s="38">
        <v>4831.5999999999985</v>
      </c>
      <c r="H132" s="38">
        <v>4788.4999999999991</v>
      </c>
      <c r="I132" s="38">
        <v>4717.9999999999982</v>
      </c>
      <c r="J132" s="38">
        <v>4945.1999999999989</v>
      </c>
      <c r="K132" s="38">
        <v>5015.7000000000007</v>
      </c>
      <c r="L132" s="38">
        <v>5058.7999999999993</v>
      </c>
      <c r="M132" s="28">
        <v>4972.6000000000004</v>
      </c>
      <c r="N132" s="28">
        <v>4859</v>
      </c>
      <c r="O132" s="39">
        <v>1559700</v>
      </c>
      <c r="P132" s="40">
        <v>5.445695162762397E-2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3830.25</v>
      </c>
      <c r="F133" s="37">
        <v>3825.3833333333332</v>
      </c>
      <c r="G133" s="38">
        <v>3796.8666666666663</v>
      </c>
      <c r="H133" s="38">
        <v>3763.4833333333331</v>
      </c>
      <c r="I133" s="38">
        <v>3734.9666666666662</v>
      </c>
      <c r="J133" s="38">
        <v>3858.7666666666664</v>
      </c>
      <c r="K133" s="38">
        <v>3887.2833333333328</v>
      </c>
      <c r="L133" s="38">
        <v>3920.6666666666665</v>
      </c>
      <c r="M133" s="28">
        <v>3853.9</v>
      </c>
      <c r="N133" s="28">
        <v>3792</v>
      </c>
      <c r="O133" s="39">
        <v>1015600</v>
      </c>
      <c r="P133" s="40">
        <v>-5.0663675453355768E-2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769.95</v>
      </c>
      <c r="F134" s="37">
        <v>765.1</v>
      </c>
      <c r="G134" s="38">
        <v>758.45</v>
      </c>
      <c r="H134" s="38">
        <v>746.95</v>
      </c>
      <c r="I134" s="38">
        <v>740.30000000000007</v>
      </c>
      <c r="J134" s="38">
        <v>776.6</v>
      </c>
      <c r="K134" s="38">
        <v>783.24999999999989</v>
      </c>
      <c r="L134" s="38">
        <v>794.75</v>
      </c>
      <c r="M134" s="28">
        <v>771.75</v>
      </c>
      <c r="N134" s="28">
        <v>753.6</v>
      </c>
      <c r="O134" s="39">
        <v>6363950</v>
      </c>
      <c r="P134" s="40">
        <v>-5.2758097165991905E-2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1311.4</v>
      </c>
      <c r="F135" s="37">
        <v>1297.8666666666668</v>
      </c>
      <c r="G135" s="38">
        <v>1276.7333333333336</v>
      </c>
      <c r="H135" s="38">
        <v>1242.0666666666668</v>
      </c>
      <c r="I135" s="38">
        <v>1220.9333333333336</v>
      </c>
      <c r="J135" s="38">
        <v>1332.5333333333335</v>
      </c>
      <c r="K135" s="38">
        <v>1353.6666666666667</v>
      </c>
      <c r="L135" s="38">
        <v>1388.3333333333335</v>
      </c>
      <c r="M135" s="28">
        <v>1319</v>
      </c>
      <c r="N135" s="28">
        <v>1263.2</v>
      </c>
      <c r="O135" s="39">
        <v>11660600</v>
      </c>
      <c r="P135" s="40">
        <v>1.2398201045338519E-2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216.85</v>
      </c>
      <c r="F136" s="37">
        <v>215.93333333333331</v>
      </c>
      <c r="G136" s="38">
        <v>214.01666666666662</v>
      </c>
      <c r="H136" s="38">
        <v>211.18333333333331</v>
      </c>
      <c r="I136" s="38">
        <v>209.26666666666662</v>
      </c>
      <c r="J136" s="38">
        <v>218.76666666666662</v>
      </c>
      <c r="K136" s="38">
        <v>220.68333333333331</v>
      </c>
      <c r="L136" s="38">
        <v>223.51666666666662</v>
      </c>
      <c r="M136" s="28">
        <v>217.85</v>
      </c>
      <c r="N136" s="28">
        <v>213.1</v>
      </c>
      <c r="O136" s="39">
        <v>18092000</v>
      </c>
      <c r="P136" s="40">
        <v>4.3849526886683594E-2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115.9</v>
      </c>
      <c r="F137" s="37">
        <v>115.64999999999999</v>
      </c>
      <c r="G137" s="38">
        <v>114.69999999999999</v>
      </c>
      <c r="H137" s="38">
        <v>113.5</v>
      </c>
      <c r="I137" s="38">
        <v>112.55</v>
      </c>
      <c r="J137" s="38">
        <v>116.84999999999998</v>
      </c>
      <c r="K137" s="38">
        <v>117.8</v>
      </c>
      <c r="L137" s="38">
        <v>118.99999999999997</v>
      </c>
      <c r="M137" s="28">
        <v>116.6</v>
      </c>
      <c r="N137" s="28">
        <v>114.45</v>
      </c>
      <c r="O137" s="39">
        <v>36768000</v>
      </c>
      <c r="P137" s="40">
        <v>-8.0932340563289098E-3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509.85</v>
      </c>
      <c r="F138" s="37">
        <v>508.23333333333329</v>
      </c>
      <c r="G138" s="38">
        <v>505.76666666666659</v>
      </c>
      <c r="H138" s="38">
        <v>501.68333333333328</v>
      </c>
      <c r="I138" s="38">
        <v>499.21666666666658</v>
      </c>
      <c r="J138" s="38">
        <v>512.31666666666661</v>
      </c>
      <c r="K138" s="38">
        <v>514.7833333333333</v>
      </c>
      <c r="L138" s="38">
        <v>518.86666666666656</v>
      </c>
      <c r="M138" s="28">
        <v>510.7</v>
      </c>
      <c r="N138" s="28">
        <v>504.15</v>
      </c>
      <c r="O138" s="39">
        <v>8254800</v>
      </c>
      <c r="P138" s="40">
        <v>-7.6024177300201473E-2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9033.2000000000007</v>
      </c>
      <c r="F139" s="37">
        <v>9010.5</v>
      </c>
      <c r="G139" s="38">
        <v>8967.9500000000007</v>
      </c>
      <c r="H139" s="38">
        <v>8902.7000000000007</v>
      </c>
      <c r="I139" s="38">
        <v>8860.1500000000015</v>
      </c>
      <c r="J139" s="38">
        <v>9075.75</v>
      </c>
      <c r="K139" s="38">
        <v>9118.2999999999993</v>
      </c>
      <c r="L139" s="38">
        <v>9183.5499999999993</v>
      </c>
      <c r="M139" s="28">
        <v>9053.0499999999993</v>
      </c>
      <c r="N139" s="28">
        <v>8945.25</v>
      </c>
      <c r="O139" s="39">
        <v>3006600</v>
      </c>
      <c r="P139" s="40">
        <v>5.6574262038670169E-4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937.9</v>
      </c>
      <c r="F140" s="37">
        <v>930.56666666666661</v>
      </c>
      <c r="G140" s="38">
        <v>921.73333333333323</v>
      </c>
      <c r="H140" s="38">
        <v>905.56666666666661</v>
      </c>
      <c r="I140" s="38">
        <v>896.73333333333323</v>
      </c>
      <c r="J140" s="38">
        <v>946.73333333333323</v>
      </c>
      <c r="K140" s="38">
        <v>955.56666666666672</v>
      </c>
      <c r="L140" s="38">
        <v>971.73333333333323</v>
      </c>
      <c r="M140" s="28">
        <v>939.4</v>
      </c>
      <c r="N140" s="28">
        <v>914.4</v>
      </c>
      <c r="O140" s="39">
        <v>17843125</v>
      </c>
      <c r="P140" s="40">
        <v>-6.7840244920679095E-3</v>
      </c>
    </row>
    <row r="141" spans="1:16" ht="12.75" customHeight="1">
      <c r="A141" s="28">
        <v>131</v>
      </c>
      <c r="B141" s="29" t="s">
        <v>44</v>
      </c>
      <c r="C141" s="30" t="s">
        <v>428</v>
      </c>
      <c r="D141" s="31">
        <v>44924</v>
      </c>
      <c r="E141" s="37">
        <v>1573.15</v>
      </c>
      <c r="F141" s="37">
        <v>1571.2166666666665</v>
      </c>
      <c r="G141" s="38">
        <v>1563.9333333333329</v>
      </c>
      <c r="H141" s="38">
        <v>1554.7166666666665</v>
      </c>
      <c r="I141" s="38">
        <v>1547.4333333333329</v>
      </c>
      <c r="J141" s="38">
        <v>1580.4333333333329</v>
      </c>
      <c r="K141" s="38">
        <v>1587.7166666666662</v>
      </c>
      <c r="L141" s="38">
        <v>1596.9333333333329</v>
      </c>
      <c r="M141" s="28">
        <v>1578.5</v>
      </c>
      <c r="N141" s="28">
        <v>1562</v>
      </c>
      <c r="O141" s="39">
        <v>1956800</v>
      </c>
      <c r="P141" s="40">
        <v>2.6644804263168684E-3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1480.95</v>
      </c>
      <c r="F142" s="37">
        <v>1483.8666666666668</v>
      </c>
      <c r="G142" s="38">
        <v>1469.7333333333336</v>
      </c>
      <c r="H142" s="38">
        <v>1458.5166666666669</v>
      </c>
      <c r="I142" s="38">
        <v>1444.3833333333337</v>
      </c>
      <c r="J142" s="38">
        <v>1495.0833333333335</v>
      </c>
      <c r="K142" s="38">
        <v>1509.2166666666667</v>
      </c>
      <c r="L142" s="38">
        <v>1520.4333333333334</v>
      </c>
      <c r="M142" s="28">
        <v>1498</v>
      </c>
      <c r="N142" s="28">
        <v>1472.65</v>
      </c>
      <c r="O142" s="39">
        <v>901400</v>
      </c>
      <c r="P142" s="40">
        <v>-1.7011995637949837E-2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711.6</v>
      </c>
      <c r="F143" s="37">
        <v>704.68333333333339</v>
      </c>
      <c r="G143" s="38">
        <v>695.46666666666681</v>
      </c>
      <c r="H143" s="38">
        <v>679.33333333333337</v>
      </c>
      <c r="I143" s="38">
        <v>670.11666666666679</v>
      </c>
      <c r="J143" s="38">
        <v>720.81666666666683</v>
      </c>
      <c r="K143" s="38">
        <v>730.03333333333353</v>
      </c>
      <c r="L143" s="38">
        <v>746.16666666666686</v>
      </c>
      <c r="M143" s="28">
        <v>713.9</v>
      </c>
      <c r="N143" s="28">
        <v>688.55</v>
      </c>
      <c r="O143" s="39">
        <v>5658900</v>
      </c>
      <c r="P143" s="40">
        <v>4.8157958102576448E-2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909.65</v>
      </c>
      <c r="F144" s="37">
        <v>914.94999999999993</v>
      </c>
      <c r="G144" s="38">
        <v>898.04999999999984</v>
      </c>
      <c r="H144" s="38">
        <v>886.44999999999993</v>
      </c>
      <c r="I144" s="38">
        <v>869.54999999999984</v>
      </c>
      <c r="J144" s="38">
        <v>926.54999999999984</v>
      </c>
      <c r="K144" s="38">
        <v>943.44999999999993</v>
      </c>
      <c r="L144" s="38">
        <v>955.04999999999984</v>
      </c>
      <c r="M144" s="28">
        <v>931.85</v>
      </c>
      <c r="N144" s="28">
        <v>903.35</v>
      </c>
      <c r="O144" s="39">
        <v>2747200</v>
      </c>
      <c r="P144" s="40">
        <v>1.6577856719952634E-2</v>
      </c>
    </row>
    <row r="145" spans="1:16" ht="12.75" customHeight="1">
      <c r="A145" s="28">
        <v>135</v>
      </c>
      <c r="B145" s="29" t="s">
        <v>49</v>
      </c>
      <c r="C145" s="30" t="s">
        <v>809</v>
      </c>
      <c r="D145" s="31">
        <v>44924</v>
      </c>
      <c r="E145" s="37">
        <v>75.25</v>
      </c>
      <c r="F145" s="37">
        <v>74.833333333333329</v>
      </c>
      <c r="G145" s="38">
        <v>73.916666666666657</v>
      </c>
      <c r="H145" s="38">
        <v>72.583333333333329</v>
      </c>
      <c r="I145" s="38">
        <v>71.666666666666657</v>
      </c>
      <c r="J145" s="38">
        <v>76.166666666666657</v>
      </c>
      <c r="K145" s="38">
        <v>77.083333333333314</v>
      </c>
      <c r="L145" s="38">
        <v>78.416666666666657</v>
      </c>
      <c r="M145" s="28">
        <v>75.75</v>
      </c>
      <c r="N145" s="28">
        <v>73.5</v>
      </c>
      <c r="O145" s="39">
        <v>88992000</v>
      </c>
      <c r="P145" s="40">
        <v>1.5012703056432366E-2</v>
      </c>
    </row>
    <row r="146" spans="1:16" ht="12.75" customHeight="1">
      <c r="A146" s="28">
        <v>136</v>
      </c>
      <c r="B146" s="29" t="s">
        <v>86</v>
      </c>
      <c r="C146" s="30" t="s">
        <v>159</v>
      </c>
      <c r="D146" s="31">
        <v>44924</v>
      </c>
      <c r="E146" s="37">
        <v>2034.05</v>
      </c>
      <c r="F146" s="37">
        <v>2023.5</v>
      </c>
      <c r="G146" s="38">
        <v>2004.55</v>
      </c>
      <c r="H146" s="38">
        <v>1975.05</v>
      </c>
      <c r="I146" s="38">
        <v>1956.1</v>
      </c>
      <c r="J146" s="38">
        <v>2053</v>
      </c>
      <c r="K146" s="38">
        <v>2071.9499999999998</v>
      </c>
      <c r="L146" s="38">
        <v>2101.4499999999998</v>
      </c>
      <c r="M146" s="28">
        <v>2042.45</v>
      </c>
      <c r="N146" s="28">
        <v>1994</v>
      </c>
      <c r="O146" s="39">
        <v>2193350</v>
      </c>
      <c r="P146" s="40">
        <v>1.7784016426723587E-2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44924</v>
      </c>
      <c r="E147" s="37">
        <v>93746.45</v>
      </c>
      <c r="F147" s="37">
        <v>93375.45</v>
      </c>
      <c r="G147" s="38">
        <v>92770.95</v>
      </c>
      <c r="H147" s="38">
        <v>91795.45</v>
      </c>
      <c r="I147" s="38">
        <v>91190.95</v>
      </c>
      <c r="J147" s="38">
        <v>94350.95</v>
      </c>
      <c r="K147" s="38">
        <v>94955.45</v>
      </c>
      <c r="L147" s="38">
        <v>95930.95</v>
      </c>
      <c r="M147" s="28">
        <v>93979.95</v>
      </c>
      <c r="N147" s="28">
        <v>92399.95</v>
      </c>
      <c r="O147" s="39">
        <v>56590</v>
      </c>
      <c r="P147" s="40">
        <v>-1.587861679604799E-3</v>
      </c>
    </row>
    <row r="148" spans="1:16" ht="12.75" customHeight="1">
      <c r="A148" s="28">
        <v>138</v>
      </c>
      <c r="B148" s="29" t="s">
        <v>63</v>
      </c>
      <c r="C148" s="30" t="s">
        <v>161</v>
      </c>
      <c r="D148" s="31">
        <v>44924</v>
      </c>
      <c r="E148" s="37">
        <v>1085.7</v>
      </c>
      <c r="F148" s="37">
        <v>1088.2666666666667</v>
      </c>
      <c r="G148" s="38">
        <v>1079.1333333333332</v>
      </c>
      <c r="H148" s="38">
        <v>1072.5666666666666</v>
      </c>
      <c r="I148" s="38">
        <v>1063.4333333333332</v>
      </c>
      <c r="J148" s="38">
        <v>1094.8333333333333</v>
      </c>
      <c r="K148" s="38">
        <v>1103.9666666666669</v>
      </c>
      <c r="L148" s="38">
        <v>1110.5333333333333</v>
      </c>
      <c r="M148" s="28">
        <v>1097.4000000000001</v>
      </c>
      <c r="N148" s="28">
        <v>1081.7</v>
      </c>
      <c r="O148" s="39">
        <v>7083500</v>
      </c>
      <c r="P148" s="40">
        <v>1.0737345271644133E-2</v>
      </c>
    </row>
    <row r="149" spans="1:16" ht="12.75" customHeight="1">
      <c r="A149" s="28">
        <v>139</v>
      </c>
      <c r="B149" s="29" t="s">
        <v>119</v>
      </c>
      <c r="C149" s="30" t="s">
        <v>163</v>
      </c>
      <c r="D149" s="31">
        <v>44924</v>
      </c>
      <c r="E149" s="37">
        <v>77.45</v>
      </c>
      <c r="F149" s="37">
        <v>77.133333333333326</v>
      </c>
      <c r="G149" s="38">
        <v>76.516666666666652</v>
      </c>
      <c r="H149" s="38">
        <v>75.583333333333329</v>
      </c>
      <c r="I149" s="38">
        <v>74.966666666666654</v>
      </c>
      <c r="J149" s="38">
        <v>78.066666666666649</v>
      </c>
      <c r="K149" s="38">
        <v>78.683333333333323</v>
      </c>
      <c r="L149" s="38">
        <v>79.616666666666646</v>
      </c>
      <c r="M149" s="28">
        <v>77.75</v>
      </c>
      <c r="N149" s="28">
        <v>76.2</v>
      </c>
      <c r="O149" s="39">
        <v>66917750</v>
      </c>
      <c r="P149" s="40">
        <v>9.3669750025453732E-3</v>
      </c>
    </row>
    <row r="150" spans="1:16" ht="12.75" customHeight="1">
      <c r="A150" s="28">
        <v>140</v>
      </c>
      <c r="B150" s="29" t="s">
        <v>44</v>
      </c>
      <c r="C150" s="30" t="s">
        <v>164</v>
      </c>
      <c r="D150" s="31">
        <v>44924</v>
      </c>
      <c r="E150" s="37">
        <v>4015.25</v>
      </c>
      <c r="F150" s="37">
        <v>3990.0833333333335</v>
      </c>
      <c r="G150" s="38">
        <v>3957.416666666667</v>
      </c>
      <c r="H150" s="38">
        <v>3899.5833333333335</v>
      </c>
      <c r="I150" s="38">
        <v>3866.916666666667</v>
      </c>
      <c r="J150" s="38">
        <v>4047.916666666667</v>
      </c>
      <c r="K150" s="38">
        <v>4080.5833333333339</v>
      </c>
      <c r="L150" s="38">
        <v>4138.416666666667</v>
      </c>
      <c r="M150" s="28">
        <v>4022.75</v>
      </c>
      <c r="N150" s="28">
        <v>3932.25</v>
      </c>
      <c r="O150" s="39">
        <v>1539375</v>
      </c>
      <c r="P150" s="40">
        <v>-2.6097271648873072E-2</v>
      </c>
    </row>
    <row r="151" spans="1:16" ht="12.75" customHeight="1">
      <c r="A151" s="28">
        <v>141</v>
      </c>
      <c r="B151" s="29" t="s">
        <v>38</v>
      </c>
      <c r="C151" s="30" t="s">
        <v>165</v>
      </c>
      <c r="D151" s="31">
        <v>44924</v>
      </c>
      <c r="E151" s="37">
        <v>4370.3</v>
      </c>
      <c r="F151" s="37">
        <v>4360.6333333333332</v>
      </c>
      <c r="G151" s="38">
        <v>4343.2666666666664</v>
      </c>
      <c r="H151" s="38">
        <v>4316.2333333333336</v>
      </c>
      <c r="I151" s="38">
        <v>4298.8666666666668</v>
      </c>
      <c r="J151" s="38">
        <v>4387.6666666666661</v>
      </c>
      <c r="K151" s="38">
        <v>4405.0333333333328</v>
      </c>
      <c r="L151" s="38">
        <v>4432.0666666666657</v>
      </c>
      <c r="M151" s="28">
        <v>4378</v>
      </c>
      <c r="N151" s="28">
        <v>4333.6000000000004</v>
      </c>
      <c r="O151" s="39">
        <v>345375</v>
      </c>
      <c r="P151" s="40">
        <v>4.2562825447136063E-2</v>
      </c>
    </row>
    <row r="152" spans="1:16" ht="12.75" customHeight="1">
      <c r="A152" s="28">
        <v>142</v>
      </c>
      <c r="B152" s="29" t="s">
        <v>56</v>
      </c>
      <c r="C152" s="30" t="s">
        <v>166</v>
      </c>
      <c r="D152" s="31">
        <v>44924</v>
      </c>
      <c r="E152" s="37">
        <v>20314.25</v>
      </c>
      <c r="F152" s="37">
        <v>20266.350000000002</v>
      </c>
      <c r="G152" s="38">
        <v>20070.100000000006</v>
      </c>
      <c r="H152" s="38">
        <v>19825.950000000004</v>
      </c>
      <c r="I152" s="38">
        <v>19629.700000000008</v>
      </c>
      <c r="J152" s="38">
        <v>20510.500000000004</v>
      </c>
      <c r="K152" s="38">
        <v>20706.749999999996</v>
      </c>
      <c r="L152" s="38">
        <v>20950.900000000001</v>
      </c>
      <c r="M152" s="28">
        <v>20462.599999999999</v>
      </c>
      <c r="N152" s="28">
        <v>20022.2</v>
      </c>
      <c r="O152" s="39">
        <v>289520</v>
      </c>
      <c r="P152" s="40">
        <v>3.0027038565532946E-2</v>
      </c>
    </row>
    <row r="153" spans="1:16" ht="12.75" customHeight="1">
      <c r="A153" s="28">
        <v>143</v>
      </c>
      <c r="B153" s="29" t="s">
        <v>119</v>
      </c>
      <c r="C153" s="30" t="s">
        <v>167</v>
      </c>
      <c r="D153" s="31">
        <v>44924</v>
      </c>
      <c r="E153" s="37">
        <v>118.75</v>
      </c>
      <c r="F153" s="37">
        <v>118.95</v>
      </c>
      <c r="G153" s="38">
        <v>118</v>
      </c>
      <c r="H153" s="38">
        <v>117.25</v>
      </c>
      <c r="I153" s="38">
        <v>116.3</v>
      </c>
      <c r="J153" s="38">
        <v>119.7</v>
      </c>
      <c r="K153" s="38">
        <v>120.65000000000002</v>
      </c>
      <c r="L153" s="38">
        <v>121.4</v>
      </c>
      <c r="M153" s="28">
        <v>119.9</v>
      </c>
      <c r="N153" s="28">
        <v>118.2</v>
      </c>
      <c r="O153" s="39">
        <v>30131050</v>
      </c>
      <c r="P153" s="40">
        <v>4.1470728019010583E-2</v>
      </c>
    </row>
    <row r="154" spans="1:16" ht="12.75" customHeight="1">
      <c r="A154" s="28">
        <v>144</v>
      </c>
      <c r="B154" s="29" t="s">
        <v>168</v>
      </c>
      <c r="C154" s="30" t="s">
        <v>169</v>
      </c>
      <c r="D154" s="31">
        <v>44924</v>
      </c>
      <c r="E154" s="37">
        <v>173.45</v>
      </c>
      <c r="F154" s="37">
        <v>172.76666666666665</v>
      </c>
      <c r="G154" s="38">
        <v>171.73333333333329</v>
      </c>
      <c r="H154" s="38">
        <v>170.01666666666665</v>
      </c>
      <c r="I154" s="38">
        <v>168.98333333333329</v>
      </c>
      <c r="J154" s="38">
        <v>174.48333333333329</v>
      </c>
      <c r="K154" s="38">
        <v>175.51666666666665</v>
      </c>
      <c r="L154" s="38">
        <v>177.23333333333329</v>
      </c>
      <c r="M154" s="28">
        <v>173.8</v>
      </c>
      <c r="N154" s="28">
        <v>171.05</v>
      </c>
      <c r="O154" s="39">
        <v>58995000</v>
      </c>
      <c r="P154" s="40">
        <v>-1.8119722986433925E-2</v>
      </c>
    </row>
    <row r="155" spans="1:16" ht="12.75" customHeight="1">
      <c r="A155" s="28">
        <v>145</v>
      </c>
      <c r="B155" s="29" t="s">
        <v>96</v>
      </c>
      <c r="C155" s="30" t="s">
        <v>268</v>
      </c>
      <c r="D155" s="31">
        <v>44924</v>
      </c>
      <c r="E155" s="37">
        <v>931.15</v>
      </c>
      <c r="F155" s="37">
        <v>929.15</v>
      </c>
      <c r="G155" s="38">
        <v>910.15</v>
      </c>
      <c r="H155" s="38">
        <v>889.15</v>
      </c>
      <c r="I155" s="38">
        <v>870.15</v>
      </c>
      <c r="J155" s="38">
        <v>950.15</v>
      </c>
      <c r="K155" s="38">
        <v>969.15</v>
      </c>
      <c r="L155" s="38">
        <v>990.15</v>
      </c>
      <c r="M155" s="28">
        <v>948.15</v>
      </c>
      <c r="N155" s="28">
        <v>908.15</v>
      </c>
      <c r="O155" s="39">
        <v>6118000</v>
      </c>
      <c r="P155" s="40">
        <v>7.492795389048991E-3</v>
      </c>
    </row>
    <row r="156" spans="1:16" ht="12.75" customHeight="1">
      <c r="A156" s="28">
        <v>146</v>
      </c>
      <c r="B156" s="29" t="s">
        <v>86</v>
      </c>
      <c r="C156" s="30" t="s">
        <v>436</v>
      </c>
      <c r="D156" s="31">
        <v>44924</v>
      </c>
      <c r="E156" s="37">
        <v>3124.3</v>
      </c>
      <c r="F156" s="37">
        <v>3129.35</v>
      </c>
      <c r="G156" s="38">
        <v>3105</v>
      </c>
      <c r="H156" s="38">
        <v>3085.7000000000003</v>
      </c>
      <c r="I156" s="38">
        <v>3061.3500000000004</v>
      </c>
      <c r="J156" s="38">
        <v>3148.6499999999996</v>
      </c>
      <c r="K156" s="38">
        <v>3172.9999999999991</v>
      </c>
      <c r="L156" s="38">
        <v>3192.2999999999993</v>
      </c>
      <c r="M156" s="28">
        <v>3153.7</v>
      </c>
      <c r="N156" s="28">
        <v>3110.05</v>
      </c>
      <c r="O156" s="39">
        <v>480800</v>
      </c>
      <c r="P156" s="40">
        <v>-1.2463647694225177E-3</v>
      </c>
    </row>
    <row r="157" spans="1:16" ht="12.75" customHeight="1">
      <c r="A157" s="28">
        <v>147</v>
      </c>
      <c r="B157" s="29" t="s">
        <v>79</v>
      </c>
      <c r="C157" s="30" t="s">
        <v>170</v>
      </c>
      <c r="D157" s="31">
        <v>44924</v>
      </c>
      <c r="E157" s="37">
        <v>142.19999999999999</v>
      </c>
      <c r="F157" s="37">
        <v>141.95000000000002</v>
      </c>
      <c r="G157" s="38">
        <v>141.00000000000003</v>
      </c>
      <c r="H157" s="38">
        <v>139.80000000000001</v>
      </c>
      <c r="I157" s="38">
        <v>138.85000000000002</v>
      </c>
      <c r="J157" s="38">
        <v>143.15000000000003</v>
      </c>
      <c r="K157" s="38">
        <v>144.10000000000002</v>
      </c>
      <c r="L157" s="38">
        <v>145.30000000000004</v>
      </c>
      <c r="M157" s="28">
        <v>142.9</v>
      </c>
      <c r="N157" s="28">
        <v>140.75</v>
      </c>
      <c r="O157" s="39">
        <v>38911950</v>
      </c>
      <c r="P157" s="40">
        <v>3.1642339491681125E-2</v>
      </c>
    </row>
    <row r="158" spans="1:16" ht="12.75" customHeight="1">
      <c r="A158" s="28">
        <v>148</v>
      </c>
      <c r="B158" s="29" t="s">
        <v>40</v>
      </c>
      <c r="C158" s="30" t="s">
        <v>171</v>
      </c>
      <c r="D158" s="31">
        <v>44924</v>
      </c>
      <c r="E158" s="37">
        <v>47803.15</v>
      </c>
      <c r="F158" s="37">
        <v>47573.316666666673</v>
      </c>
      <c r="G158" s="38">
        <v>47231.083333333343</v>
      </c>
      <c r="H158" s="38">
        <v>46659.01666666667</v>
      </c>
      <c r="I158" s="38">
        <v>46316.78333333334</v>
      </c>
      <c r="J158" s="38">
        <v>48145.383333333346</v>
      </c>
      <c r="K158" s="38">
        <v>48487.616666666669</v>
      </c>
      <c r="L158" s="38">
        <v>49059.683333333349</v>
      </c>
      <c r="M158" s="28">
        <v>47915.55</v>
      </c>
      <c r="N158" s="28">
        <v>47001.25</v>
      </c>
      <c r="O158" s="39">
        <v>94680</v>
      </c>
      <c r="P158" s="40">
        <v>2.3820867079561697E-3</v>
      </c>
    </row>
    <row r="159" spans="1:16" ht="12.75" customHeight="1">
      <c r="A159" s="28">
        <v>149</v>
      </c>
      <c r="B159" s="29" t="s">
        <v>47</v>
      </c>
      <c r="C159" s="30" t="s">
        <v>172</v>
      </c>
      <c r="D159" s="31">
        <v>44924</v>
      </c>
      <c r="E159" s="37">
        <v>830.95</v>
      </c>
      <c r="F159" s="37">
        <v>829.54999999999984</v>
      </c>
      <c r="G159" s="38">
        <v>824.4499999999997</v>
      </c>
      <c r="H159" s="38">
        <v>817.94999999999982</v>
      </c>
      <c r="I159" s="38">
        <v>812.84999999999968</v>
      </c>
      <c r="J159" s="38">
        <v>836.04999999999973</v>
      </c>
      <c r="K159" s="38">
        <v>841.14999999999986</v>
      </c>
      <c r="L159" s="38">
        <v>847.64999999999975</v>
      </c>
      <c r="M159" s="28">
        <v>834.65</v>
      </c>
      <c r="N159" s="28">
        <v>823.05</v>
      </c>
      <c r="O159" s="39">
        <v>5602300</v>
      </c>
      <c r="P159" s="40">
        <v>8.5647804346749845E-3</v>
      </c>
    </row>
    <row r="160" spans="1:16" ht="12.75" customHeight="1">
      <c r="A160" s="28">
        <v>150</v>
      </c>
      <c r="B160" s="29" t="s">
        <v>86</v>
      </c>
      <c r="C160" s="30" t="s">
        <v>441</v>
      </c>
      <c r="D160" s="31">
        <v>44924</v>
      </c>
      <c r="E160" s="37">
        <v>4154.75</v>
      </c>
      <c r="F160" s="37">
        <v>4126.5166666666664</v>
      </c>
      <c r="G160" s="38">
        <v>4074.1333333333332</v>
      </c>
      <c r="H160" s="38">
        <v>3993.5166666666669</v>
      </c>
      <c r="I160" s="38">
        <v>3941.1333333333337</v>
      </c>
      <c r="J160" s="38">
        <v>4207.1333333333332</v>
      </c>
      <c r="K160" s="38">
        <v>4259.5166666666664</v>
      </c>
      <c r="L160" s="38">
        <v>4340.1333333333323</v>
      </c>
      <c r="M160" s="28">
        <v>4178.8999999999996</v>
      </c>
      <c r="N160" s="28">
        <v>4045.9</v>
      </c>
      <c r="O160" s="39">
        <v>497550</v>
      </c>
      <c r="P160" s="40">
        <v>-4.3311060904677207E-2</v>
      </c>
    </row>
    <row r="161" spans="1:16" ht="12.75" customHeight="1">
      <c r="A161" s="28">
        <v>151</v>
      </c>
      <c r="B161" s="29" t="s">
        <v>79</v>
      </c>
      <c r="C161" s="30" t="s">
        <v>173</v>
      </c>
      <c r="D161" s="31">
        <v>44924</v>
      </c>
      <c r="E161" s="37">
        <v>214.4</v>
      </c>
      <c r="F161" s="37">
        <v>214.35</v>
      </c>
      <c r="G161" s="38">
        <v>212.75</v>
      </c>
      <c r="H161" s="38">
        <v>211.1</v>
      </c>
      <c r="I161" s="38">
        <v>209.5</v>
      </c>
      <c r="J161" s="38">
        <v>216</v>
      </c>
      <c r="K161" s="38">
        <v>217.59999999999997</v>
      </c>
      <c r="L161" s="38">
        <v>219.25</v>
      </c>
      <c r="M161" s="28">
        <v>215.95</v>
      </c>
      <c r="N161" s="28">
        <v>212.7</v>
      </c>
      <c r="O161" s="39">
        <v>13698000</v>
      </c>
      <c r="P161" s="40">
        <v>2.2849462365591398E-2</v>
      </c>
    </row>
    <row r="162" spans="1:16" ht="12.75" customHeight="1">
      <c r="A162" s="28">
        <v>152</v>
      </c>
      <c r="B162" s="29" t="s">
        <v>63</v>
      </c>
      <c r="C162" s="30" t="s">
        <v>174</v>
      </c>
      <c r="D162" s="31">
        <v>44924</v>
      </c>
      <c r="E162" s="37">
        <v>136.6</v>
      </c>
      <c r="F162" s="37">
        <v>136.25</v>
      </c>
      <c r="G162" s="38">
        <v>135.1</v>
      </c>
      <c r="H162" s="38">
        <v>133.6</v>
      </c>
      <c r="I162" s="38">
        <v>132.44999999999999</v>
      </c>
      <c r="J162" s="38">
        <v>137.75</v>
      </c>
      <c r="K162" s="38">
        <v>138.89999999999998</v>
      </c>
      <c r="L162" s="38">
        <v>140.4</v>
      </c>
      <c r="M162" s="28">
        <v>137.4</v>
      </c>
      <c r="N162" s="28">
        <v>134.75</v>
      </c>
      <c r="O162" s="39">
        <v>46016400</v>
      </c>
      <c r="P162" s="40">
        <v>-2.1618771421038754E-2</v>
      </c>
    </row>
    <row r="163" spans="1:16" ht="12.75" customHeight="1">
      <c r="A163" s="28">
        <v>153</v>
      </c>
      <c r="B163" s="29" t="s">
        <v>56</v>
      </c>
      <c r="C163" s="30" t="s">
        <v>176</v>
      </c>
      <c r="D163" s="31">
        <v>44924</v>
      </c>
      <c r="E163" s="37">
        <v>2763.5</v>
      </c>
      <c r="F163" s="37">
        <v>2757.0833333333335</v>
      </c>
      <c r="G163" s="38">
        <v>2735.416666666667</v>
      </c>
      <c r="H163" s="38">
        <v>2707.3333333333335</v>
      </c>
      <c r="I163" s="38">
        <v>2685.666666666667</v>
      </c>
      <c r="J163" s="38">
        <v>2785.166666666667</v>
      </c>
      <c r="K163" s="38">
        <v>2806.8333333333339</v>
      </c>
      <c r="L163" s="38">
        <v>2834.916666666667</v>
      </c>
      <c r="M163" s="28">
        <v>2778.75</v>
      </c>
      <c r="N163" s="28">
        <v>2729</v>
      </c>
      <c r="O163" s="39">
        <v>2772000</v>
      </c>
      <c r="P163" s="40">
        <v>-2.7112397999473545E-2</v>
      </c>
    </row>
    <row r="164" spans="1:16" ht="12.75" customHeight="1">
      <c r="A164" s="28">
        <v>154</v>
      </c>
      <c r="B164" s="29" t="s">
        <v>38</v>
      </c>
      <c r="C164" s="30" t="s">
        <v>177</v>
      </c>
      <c r="D164" s="31">
        <v>44924</v>
      </c>
      <c r="E164" s="37">
        <v>3507.65</v>
      </c>
      <c r="F164" s="37">
        <v>3480.5333333333333</v>
      </c>
      <c r="G164" s="38">
        <v>3439.3666666666668</v>
      </c>
      <c r="H164" s="38">
        <v>3371.0833333333335</v>
      </c>
      <c r="I164" s="38">
        <v>3329.916666666667</v>
      </c>
      <c r="J164" s="38">
        <v>3548.8166666666666</v>
      </c>
      <c r="K164" s="38">
        <v>3589.9833333333336</v>
      </c>
      <c r="L164" s="38">
        <v>3658.2666666666664</v>
      </c>
      <c r="M164" s="28">
        <v>3521.7</v>
      </c>
      <c r="N164" s="28">
        <v>3412.25</v>
      </c>
      <c r="O164" s="39">
        <v>1823750</v>
      </c>
      <c r="P164" s="40">
        <v>-4.7152560083594565E-2</v>
      </c>
    </row>
    <row r="165" spans="1:16" ht="12.75" customHeight="1">
      <c r="A165" s="28">
        <v>155</v>
      </c>
      <c r="B165" s="29" t="s">
        <v>58</v>
      </c>
      <c r="C165" s="30" t="s">
        <v>178</v>
      </c>
      <c r="D165" s="31">
        <v>44924</v>
      </c>
      <c r="E165" s="37">
        <v>51.7</v>
      </c>
      <c r="F165" s="37">
        <v>52.183333333333337</v>
      </c>
      <c r="G165" s="38">
        <v>51.016666666666673</v>
      </c>
      <c r="H165" s="38">
        <v>50.333333333333336</v>
      </c>
      <c r="I165" s="38">
        <v>49.166666666666671</v>
      </c>
      <c r="J165" s="38">
        <v>52.866666666666674</v>
      </c>
      <c r="K165" s="38">
        <v>54.033333333333331</v>
      </c>
      <c r="L165" s="38">
        <v>54.716666666666676</v>
      </c>
      <c r="M165" s="28">
        <v>53.35</v>
      </c>
      <c r="N165" s="28">
        <v>51.5</v>
      </c>
      <c r="O165" s="39">
        <v>241968000</v>
      </c>
      <c r="P165" s="40">
        <v>-5.6522552872917839E-2</v>
      </c>
    </row>
    <row r="166" spans="1:16" ht="12.75" customHeight="1">
      <c r="A166" s="28">
        <v>156</v>
      </c>
      <c r="B166" s="29" t="s">
        <v>44</v>
      </c>
      <c r="C166" s="30" t="s">
        <v>270</v>
      </c>
      <c r="D166" s="31">
        <v>44924</v>
      </c>
      <c r="E166" s="37">
        <v>2580.65</v>
      </c>
      <c r="F166" s="37">
        <v>2568.4833333333336</v>
      </c>
      <c r="G166" s="38">
        <v>2552.0166666666673</v>
      </c>
      <c r="H166" s="38">
        <v>2523.3833333333337</v>
      </c>
      <c r="I166" s="38">
        <v>2506.9166666666674</v>
      </c>
      <c r="J166" s="38">
        <v>2597.1166666666672</v>
      </c>
      <c r="K166" s="38">
        <v>2613.5833333333335</v>
      </c>
      <c r="L166" s="38">
        <v>2642.2166666666672</v>
      </c>
      <c r="M166" s="28">
        <v>2584.9499999999998</v>
      </c>
      <c r="N166" s="28">
        <v>2539.85</v>
      </c>
      <c r="O166" s="39">
        <v>1128600</v>
      </c>
      <c r="P166" s="40">
        <v>-5.2882072977260709E-3</v>
      </c>
    </row>
    <row r="167" spans="1:16" ht="12.75" customHeight="1">
      <c r="A167" s="28">
        <v>157</v>
      </c>
      <c r="B167" s="29" t="s">
        <v>168</v>
      </c>
      <c r="C167" s="30" t="s">
        <v>179</v>
      </c>
      <c r="D167" s="31">
        <v>44924</v>
      </c>
      <c r="E167" s="37">
        <v>225.25</v>
      </c>
      <c r="F167" s="37">
        <v>223.55000000000004</v>
      </c>
      <c r="G167" s="38">
        <v>221.25000000000009</v>
      </c>
      <c r="H167" s="38">
        <v>217.25000000000006</v>
      </c>
      <c r="I167" s="38">
        <v>214.9500000000001</v>
      </c>
      <c r="J167" s="38">
        <v>227.55000000000007</v>
      </c>
      <c r="K167" s="38">
        <v>229.85000000000002</v>
      </c>
      <c r="L167" s="38">
        <v>233.85000000000005</v>
      </c>
      <c r="M167" s="28">
        <v>225.85</v>
      </c>
      <c r="N167" s="28">
        <v>219.55</v>
      </c>
      <c r="O167" s="39">
        <v>33984900</v>
      </c>
      <c r="P167" s="40">
        <v>-4.1866483976554771E-2</v>
      </c>
    </row>
    <row r="168" spans="1:16" ht="12.75" customHeight="1">
      <c r="A168" s="28">
        <v>158</v>
      </c>
      <c r="B168" s="29" t="s">
        <v>180</v>
      </c>
      <c r="C168" s="30" t="s">
        <v>181</v>
      </c>
      <c r="D168" s="31">
        <v>44924</v>
      </c>
      <c r="E168" s="37">
        <v>1860.75</v>
      </c>
      <c r="F168" s="37">
        <v>1854.6666666666667</v>
      </c>
      <c r="G168" s="38">
        <v>1843.2833333333335</v>
      </c>
      <c r="H168" s="38">
        <v>1825.8166666666668</v>
      </c>
      <c r="I168" s="38">
        <v>1814.4333333333336</v>
      </c>
      <c r="J168" s="38">
        <v>1872.1333333333334</v>
      </c>
      <c r="K168" s="38">
        <v>1883.5166666666667</v>
      </c>
      <c r="L168" s="38">
        <v>1900.9833333333333</v>
      </c>
      <c r="M168" s="28">
        <v>1866.05</v>
      </c>
      <c r="N168" s="28">
        <v>1837.2</v>
      </c>
      <c r="O168" s="39">
        <v>2891735</v>
      </c>
      <c r="P168" s="40">
        <v>2.0100502512562814E-2</v>
      </c>
    </row>
    <row r="169" spans="1:16" ht="12.75" customHeight="1">
      <c r="A169" s="28">
        <v>159</v>
      </c>
      <c r="B169" s="29" t="s">
        <v>44</v>
      </c>
      <c r="C169" s="30" t="s">
        <v>453</v>
      </c>
      <c r="D169" s="31">
        <v>44924</v>
      </c>
      <c r="E169" s="37">
        <v>182.4</v>
      </c>
      <c r="F169" s="37">
        <v>182.23333333333335</v>
      </c>
      <c r="G169" s="38">
        <v>181.06666666666669</v>
      </c>
      <c r="H169" s="38">
        <v>179.73333333333335</v>
      </c>
      <c r="I169" s="38">
        <v>178.56666666666669</v>
      </c>
      <c r="J169" s="38">
        <v>183.56666666666669</v>
      </c>
      <c r="K169" s="38">
        <v>184.73333333333332</v>
      </c>
      <c r="L169" s="38">
        <v>186.06666666666669</v>
      </c>
      <c r="M169" s="28">
        <v>183.4</v>
      </c>
      <c r="N169" s="28">
        <v>180.9</v>
      </c>
      <c r="O169" s="39">
        <v>9198000</v>
      </c>
      <c r="P169" s="40">
        <v>-1.5197568389057751E-3</v>
      </c>
    </row>
    <row r="170" spans="1:16" ht="12.75" customHeight="1">
      <c r="A170" s="28">
        <v>160</v>
      </c>
      <c r="B170" s="29" t="s">
        <v>42</v>
      </c>
      <c r="C170" s="30" t="s">
        <v>182</v>
      </c>
      <c r="D170" s="31">
        <v>44924</v>
      </c>
      <c r="E170" s="37">
        <v>680.55</v>
      </c>
      <c r="F170" s="37">
        <v>675.63333333333333</v>
      </c>
      <c r="G170" s="38">
        <v>668.06666666666661</v>
      </c>
      <c r="H170" s="38">
        <v>655.58333333333326</v>
      </c>
      <c r="I170" s="38">
        <v>648.01666666666654</v>
      </c>
      <c r="J170" s="38">
        <v>688.11666666666667</v>
      </c>
      <c r="K170" s="38">
        <v>695.68333333333351</v>
      </c>
      <c r="L170" s="38">
        <v>708.16666666666674</v>
      </c>
      <c r="M170" s="28">
        <v>683.2</v>
      </c>
      <c r="N170" s="28">
        <v>663.15</v>
      </c>
      <c r="O170" s="39">
        <v>4071500</v>
      </c>
      <c r="P170" s="40">
        <v>1.7633312088379011E-2</v>
      </c>
    </row>
    <row r="171" spans="1:16" ht="12.75" customHeight="1">
      <c r="A171" s="28">
        <v>161</v>
      </c>
      <c r="B171" s="29" t="s">
        <v>58</v>
      </c>
      <c r="C171" s="30" t="s">
        <v>183</v>
      </c>
      <c r="D171" s="31">
        <v>44924</v>
      </c>
      <c r="E171" s="37">
        <v>154.25</v>
      </c>
      <c r="F171" s="37">
        <v>154.44999999999999</v>
      </c>
      <c r="G171" s="38">
        <v>152.99999999999997</v>
      </c>
      <c r="H171" s="38">
        <v>151.74999999999997</v>
      </c>
      <c r="I171" s="38">
        <v>150.29999999999995</v>
      </c>
      <c r="J171" s="38">
        <v>155.69999999999999</v>
      </c>
      <c r="K171" s="38">
        <v>157.15000000000003</v>
      </c>
      <c r="L171" s="38">
        <v>158.4</v>
      </c>
      <c r="M171" s="28">
        <v>155.9</v>
      </c>
      <c r="N171" s="28">
        <v>153.19999999999999</v>
      </c>
      <c r="O171" s="39">
        <v>47635000</v>
      </c>
      <c r="P171" s="40">
        <v>-6.1194324004729996E-2</v>
      </c>
    </row>
    <row r="172" spans="1:16" ht="12.75" customHeight="1">
      <c r="A172" s="28">
        <v>162</v>
      </c>
      <c r="B172" s="29" t="s">
        <v>168</v>
      </c>
      <c r="C172" s="30" t="s">
        <v>184</v>
      </c>
      <c r="D172" s="31">
        <v>44924</v>
      </c>
      <c r="E172" s="37">
        <v>111.35</v>
      </c>
      <c r="F172" s="37">
        <v>111.23333333333333</v>
      </c>
      <c r="G172" s="38">
        <v>110.46666666666667</v>
      </c>
      <c r="H172" s="38">
        <v>109.58333333333333</v>
      </c>
      <c r="I172" s="38">
        <v>108.81666666666666</v>
      </c>
      <c r="J172" s="38">
        <v>112.11666666666667</v>
      </c>
      <c r="K172" s="38">
        <v>112.88333333333335</v>
      </c>
      <c r="L172" s="38">
        <v>113.76666666666668</v>
      </c>
      <c r="M172" s="28">
        <v>112</v>
      </c>
      <c r="N172" s="28">
        <v>110.35</v>
      </c>
      <c r="O172" s="39">
        <v>58224000</v>
      </c>
      <c r="P172" s="40">
        <v>1.4779698828778583E-2</v>
      </c>
    </row>
    <row r="173" spans="1:16" ht="12.75" customHeight="1">
      <c r="A173" s="28">
        <v>163</v>
      </c>
      <c r="B173" s="216" t="s">
        <v>79</v>
      </c>
      <c r="C173" s="30" t="s">
        <v>185</v>
      </c>
      <c r="D173" s="31">
        <v>44924</v>
      </c>
      <c r="E173" s="37">
        <v>2746.6</v>
      </c>
      <c r="F173" s="37">
        <v>2736.9333333333329</v>
      </c>
      <c r="G173" s="38">
        <v>2723.8666666666659</v>
      </c>
      <c r="H173" s="38">
        <v>2701.1333333333328</v>
      </c>
      <c r="I173" s="38">
        <v>2688.0666666666657</v>
      </c>
      <c r="J173" s="38">
        <v>2759.6666666666661</v>
      </c>
      <c r="K173" s="38">
        <v>2772.7333333333327</v>
      </c>
      <c r="L173" s="38">
        <v>2795.4666666666662</v>
      </c>
      <c r="M173" s="28">
        <v>2750</v>
      </c>
      <c r="N173" s="28">
        <v>2714.2</v>
      </c>
      <c r="O173" s="39">
        <v>26718750</v>
      </c>
      <c r="P173" s="40">
        <v>-2.2705243329248889E-2</v>
      </c>
    </row>
    <row r="174" spans="1:16" ht="12.75" customHeight="1">
      <c r="A174" s="28">
        <v>164</v>
      </c>
      <c r="B174" s="29" t="s">
        <v>119</v>
      </c>
      <c r="C174" s="30" t="s">
        <v>186</v>
      </c>
      <c r="D174" s="31">
        <v>44924</v>
      </c>
      <c r="E174" s="37">
        <v>85.5</v>
      </c>
      <c r="F174" s="37">
        <v>84.86666666666666</v>
      </c>
      <c r="G174" s="38">
        <v>84.133333333333326</v>
      </c>
      <c r="H174" s="38">
        <v>82.766666666666666</v>
      </c>
      <c r="I174" s="38">
        <v>82.033333333333331</v>
      </c>
      <c r="J174" s="38">
        <v>86.23333333333332</v>
      </c>
      <c r="K174" s="38">
        <v>86.96666666666664</v>
      </c>
      <c r="L174" s="38">
        <v>88.333333333333314</v>
      </c>
      <c r="M174" s="28">
        <v>85.6</v>
      </c>
      <c r="N174" s="28">
        <v>83.5</v>
      </c>
      <c r="O174" s="39">
        <v>105822000</v>
      </c>
      <c r="P174" s="40">
        <v>-2.5310859353412544E-2</v>
      </c>
    </row>
    <row r="175" spans="1:16" ht="12.75" customHeight="1">
      <c r="A175" s="28">
        <v>165</v>
      </c>
      <c r="B175" s="29" t="s">
        <v>58</v>
      </c>
      <c r="C175" s="30" t="s">
        <v>273</v>
      </c>
      <c r="D175" s="31">
        <v>44924</v>
      </c>
      <c r="E175" s="37">
        <v>827.75</v>
      </c>
      <c r="F175" s="37">
        <v>825.56666666666661</v>
      </c>
      <c r="G175" s="38">
        <v>821.38333333333321</v>
      </c>
      <c r="H175" s="38">
        <v>815.01666666666665</v>
      </c>
      <c r="I175" s="38">
        <v>810.83333333333326</v>
      </c>
      <c r="J175" s="38">
        <v>831.93333333333317</v>
      </c>
      <c r="K175" s="38">
        <v>836.11666666666656</v>
      </c>
      <c r="L175" s="38">
        <v>842.48333333333312</v>
      </c>
      <c r="M175" s="28">
        <v>829.75</v>
      </c>
      <c r="N175" s="28">
        <v>819.2</v>
      </c>
      <c r="O175" s="39">
        <v>6118400</v>
      </c>
      <c r="P175" s="40">
        <v>-4.1844149336006012E-2</v>
      </c>
    </row>
    <row r="176" spans="1:16" ht="12.75" customHeight="1">
      <c r="A176" s="28">
        <v>166</v>
      </c>
      <c r="B176" s="29" t="s">
        <v>63</v>
      </c>
      <c r="C176" s="30" t="s">
        <v>187</v>
      </c>
      <c r="D176" s="31">
        <v>44924</v>
      </c>
      <c r="E176" s="37">
        <v>1292.75</v>
      </c>
      <c r="F176" s="37">
        <v>1283.7666666666667</v>
      </c>
      <c r="G176" s="38">
        <v>1272.5333333333333</v>
      </c>
      <c r="H176" s="38">
        <v>1252.3166666666666</v>
      </c>
      <c r="I176" s="38">
        <v>1241.0833333333333</v>
      </c>
      <c r="J176" s="38">
        <v>1303.9833333333333</v>
      </c>
      <c r="K176" s="38">
        <v>1315.2166666666665</v>
      </c>
      <c r="L176" s="38">
        <v>1335.4333333333334</v>
      </c>
      <c r="M176" s="28">
        <v>1295</v>
      </c>
      <c r="N176" s="28">
        <v>1263.55</v>
      </c>
      <c r="O176" s="39">
        <v>5506500</v>
      </c>
      <c r="P176" s="40">
        <v>2.4131678058306599E-2</v>
      </c>
    </row>
    <row r="177" spans="1:16" ht="12.75" customHeight="1">
      <c r="A177" s="28">
        <v>167</v>
      </c>
      <c r="B177" s="29" t="s">
        <v>58</v>
      </c>
      <c r="C177" s="30" t="s">
        <v>188</v>
      </c>
      <c r="D177" s="31">
        <v>44924</v>
      </c>
      <c r="E177" s="37">
        <v>605.04999999999995</v>
      </c>
      <c r="F177" s="37">
        <v>606.49999999999989</v>
      </c>
      <c r="G177" s="38">
        <v>600.0999999999998</v>
      </c>
      <c r="H177" s="38">
        <v>595.14999999999986</v>
      </c>
      <c r="I177" s="38">
        <v>588.74999999999977</v>
      </c>
      <c r="J177" s="38">
        <v>611.44999999999982</v>
      </c>
      <c r="K177" s="38">
        <v>617.84999999999991</v>
      </c>
      <c r="L177" s="38">
        <v>622.79999999999984</v>
      </c>
      <c r="M177" s="28">
        <v>612.9</v>
      </c>
      <c r="N177" s="28">
        <v>601.54999999999995</v>
      </c>
      <c r="O177" s="39">
        <v>59998500</v>
      </c>
      <c r="P177" s="40">
        <v>4.0313142084319485E-2</v>
      </c>
    </row>
    <row r="178" spans="1:16" ht="12.75" customHeight="1">
      <c r="A178" s="28">
        <v>168</v>
      </c>
      <c r="B178" s="29" t="s">
        <v>42</v>
      </c>
      <c r="C178" s="30" t="s">
        <v>189</v>
      </c>
      <c r="D178" s="31">
        <v>44924</v>
      </c>
      <c r="E178" s="37">
        <v>23708.6</v>
      </c>
      <c r="F178" s="37">
        <v>23510.133333333331</v>
      </c>
      <c r="G178" s="38">
        <v>23223.966666666664</v>
      </c>
      <c r="H178" s="38">
        <v>22739.333333333332</v>
      </c>
      <c r="I178" s="38">
        <v>22453.166666666664</v>
      </c>
      <c r="J178" s="38">
        <v>23994.766666666663</v>
      </c>
      <c r="K178" s="38">
        <v>24280.933333333334</v>
      </c>
      <c r="L178" s="38">
        <v>24765.566666666662</v>
      </c>
      <c r="M178" s="28">
        <v>23796.3</v>
      </c>
      <c r="N178" s="28">
        <v>23025.5</v>
      </c>
      <c r="O178" s="39">
        <v>276800</v>
      </c>
      <c r="P178" s="40">
        <v>9.6662411088819997E-3</v>
      </c>
    </row>
    <row r="179" spans="1:16" ht="12.75" customHeight="1">
      <c r="A179" s="28">
        <v>169</v>
      </c>
      <c r="B179" s="29" t="s">
        <v>70</v>
      </c>
      <c r="C179" s="30" t="s">
        <v>190</v>
      </c>
      <c r="D179" s="31">
        <v>44924</v>
      </c>
      <c r="E179" s="37">
        <v>2797.25</v>
      </c>
      <c r="F179" s="37">
        <v>2799.3666666666668</v>
      </c>
      <c r="G179" s="38">
        <v>2777.9333333333334</v>
      </c>
      <c r="H179" s="38">
        <v>2758.6166666666668</v>
      </c>
      <c r="I179" s="38">
        <v>2737.1833333333334</v>
      </c>
      <c r="J179" s="38">
        <v>2818.6833333333334</v>
      </c>
      <c r="K179" s="38">
        <v>2840.1166666666668</v>
      </c>
      <c r="L179" s="38">
        <v>2859.4333333333334</v>
      </c>
      <c r="M179" s="28">
        <v>2820.8</v>
      </c>
      <c r="N179" s="28">
        <v>2780.05</v>
      </c>
      <c r="O179" s="39">
        <v>1971750</v>
      </c>
      <c r="P179" s="40">
        <v>2.3766251922270375E-3</v>
      </c>
    </row>
    <row r="180" spans="1:16" ht="12.75" customHeight="1">
      <c r="A180" s="28">
        <v>170</v>
      </c>
      <c r="B180" s="29" t="s">
        <v>40</v>
      </c>
      <c r="C180" s="30" t="s">
        <v>191</v>
      </c>
      <c r="D180" s="31">
        <v>44924</v>
      </c>
      <c r="E180" s="37">
        <v>2377.0500000000002</v>
      </c>
      <c r="F180" s="37">
        <v>2365.5</v>
      </c>
      <c r="G180" s="38">
        <v>2347.0500000000002</v>
      </c>
      <c r="H180" s="38">
        <v>2317.0500000000002</v>
      </c>
      <c r="I180" s="38">
        <v>2298.6000000000004</v>
      </c>
      <c r="J180" s="38">
        <v>2395.5</v>
      </c>
      <c r="K180" s="38">
        <v>2413.9499999999998</v>
      </c>
      <c r="L180" s="38">
        <v>2443.9499999999998</v>
      </c>
      <c r="M180" s="28">
        <v>2383.9499999999998</v>
      </c>
      <c r="N180" s="28">
        <v>2335.5</v>
      </c>
      <c r="O180" s="39">
        <v>4402125</v>
      </c>
      <c r="P180" s="40">
        <v>-4.3432203389830511E-2</v>
      </c>
    </row>
    <row r="181" spans="1:16" ht="12.75" customHeight="1">
      <c r="A181" s="28">
        <v>171</v>
      </c>
      <c r="B181" s="29" t="s">
        <v>63</v>
      </c>
      <c r="C181" s="30" t="s">
        <v>192</v>
      </c>
      <c r="D181" s="31">
        <v>44924</v>
      </c>
      <c r="E181" s="37">
        <v>1282</v>
      </c>
      <c r="F181" s="37">
        <v>1273.6166666666666</v>
      </c>
      <c r="G181" s="38">
        <v>1257.2333333333331</v>
      </c>
      <c r="H181" s="38">
        <v>1232.4666666666665</v>
      </c>
      <c r="I181" s="38">
        <v>1216.083333333333</v>
      </c>
      <c r="J181" s="38">
        <v>1298.3833333333332</v>
      </c>
      <c r="K181" s="38">
        <v>1314.7666666666669</v>
      </c>
      <c r="L181" s="38">
        <v>1339.5333333333333</v>
      </c>
      <c r="M181" s="28">
        <v>1290</v>
      </c>
      <c r="N181" s="28">
        <v>1248.8499999999999</v>
      </c>
      <c r="O181" s="39">
        <v>5914800</v>
      </c>
      <c r="P181" s="40">
        <v>8.9402143883302018E-2</v>
      </c>
    </row>
    <row r="182" spans="1:16" ht="12.75" customHeight="1">
      <c r="A182" s="28">
        <v>172</v>
      </c>
      <c r="B182" s="29" t="s">
        <v>47</v>
      </c>
      <c r="C182" s="30" t="s">
        <v>193</v>
      </c>
      <c r="D182" s="31">
        <v>44924</v>
      </c>
      <c r="E182" s="37">
        <v>1051.8</v>
      </c>
      <c r="F182" s="37">
        <v>1053.9333333333334</v>
      </c>
      <c r="G182" s="38">
        <v>1043.5666666666668</v>
      </c>
      <c r="H182" s="38">
        <v>1035.3333333333335</v>
      </c>
      <c r="I182" s="38">
        <v>1024.9666666666669</v>
      </c>
      <c r="J182" s="38">
        <v>1062.1666666666667</v>
      </c>
      <c r="K182" s="38">
        <v>1072.5333333333335</v>
      </c>
      <c r="L182" s="38">
        <v>1080.7666666666667</v>
      </c>
      <c r="M182" s="28">
        <v>1064.3</v>
      </c>
      <c r="N182" s="28">
        <v>1045.7</v>
      </c>
      <c r="O182" s="39">
        <v>17712800</v>
      </c>
      <c r="P182" s="40">
        <v>-3.467745012016938E-2</v>
      </c>
    </row>
    <row r="183" spans="1:16" ht="12.75" customHeight="1">
      <c r="A183" s="28">
        <v>173</v>
      </c>
      <c r="B183" s="29" t="s">
        <v>180</v>
      </c>
      <c r="C183" s="30" t="s">
        <v>194</v>
      </c>
      <c r="D183" s="31">
        <v>44924</v>
      </c>
      <c r="E183" s="37">
        <v>496.1</v>
      </c>
      <c r="F183" s="37">
        <v>496.86666666666662</v>
      </c>
      <c r="G183" s="38">
        <v>492.88333333333321</v>
      </c>
      <c r="H183" s="38">
        <v>489.66666666666657</v>
      </c>
      <c r="I183" s="38">
        <v>485.68333333333317</v>
      </c>
      <c r="J183" s="38">
        <v>500.08333333333326</v>
      </c>
      <c r="K183" s="38">
        <v>504.06666666666672</v>
      </c>
      <c r="L183" s="38">
        <v>507.2833333333333</v>
      </c>
      <c r="M183" s="28">
        <v>500.85</v>
      </c>
      <c r="N183" s="28">
        <v>493.65</v>
      </c>
      <c r="O183" s="39">
        <v>9673500</v>
      </c>
      <c r="P183" s="40">
        <v>3.7354085603112839E-3</v>
      </c>
    </row>
    <row r="184" spans="1:16" ht="12.75" customHeight="1">
      <c r="A184" s="28">
        <v>174</v>
      </c>
      <c r="B184" s="29" t="s">
        <v>47</v>
      </c>
      <c r="C184" s="30" t="s">
        <v>275</v>
      </c>
      <c r="D184" s="31">
        <v>44924</v>
      </c>
      <c r="E184" s="37">
        <v>611.6</v>
      </c>
      <c r="F184" s="37">
        <v>608.73333333333335</v>
      </c>
      <c r="G184" s="38">
        <v>604.61666666666667</v>
      </c>
      <c r="H184" s="38">
        <v>597.63333333333333</v>
      </c>
      <c r="I184" s="38">
        <v>593.51666666666665</v>
      </c>
      <c r="J184" s="38">
        <v>615.7166666666667</v>
      </c>
      <c r="K184" s="38">
        <v>619.83333333333348</v>
      </c>
      <c r="L184" s="38">
        <v>626.81666666666672</v>
      </c>
      <c r="M184" s="28">
        <v>612.85</v>
      </c>
      <c r="N184" s="28">
        <v>601.75</v>
      </c>
      <c r="O184" s="39">
        <v>1670000</v>
      </c>
      <c r="P184" s="40">
        <v>-1.0077059869590991E-2</v>
      </c>
    </row>
    <row r="185" spans="1:16" ht="12.75" customHeight="1">
      <c r="A185" s="28">
        <v>175</v>
      </c>
      <c r="B185" s="29" t="s">
        <v>38</v>
      </c>
      <c r="C185" s="30" t="s">
        <v>195</v>
      </c>
      <c r="D185" s="31">
        <v>44924</v>
      </c>
      <c r="E185" s="37">
        <v>1045</v>
      </c>
      <c r="F185" s="37">
        <v>1043.2833333333335</v>
      </c>
      <c r="G185" s="38">
        <v>1037.166666666667</v>
      </c>
      <c r="H185" s="38">
        <v>1029.3333333333335</v>
      </c>
      <c r="I185" s="38">
        <v>1023.2166666666669</v>
      </c>
      <c r="J185" s="38">
        <v>1051.116666666667</v>
      </c>
      <c r="K185" s="38">
        <v>1057.2333333333333</v>
      </c>
      <c r="L185" s="38">
        <v>1065.0666666666671</v>
      </c>
      <c r="M185" s="28">
        <v>1049.4000000000001</v>
      </c>
      <c r="N185" s="28">
        <v>1035.45</v>
      </c>
      <c r="O185" s="39">
        <v>7352000</v>
      </c>
      <c r="P185" s="40">
        <v>-1.4345086472717523E-2</v>
      </c>
    </row>
    <row r="186" spans="1:16" ht="12.75" customHeight="1">
      <c r="A186" s="28">
        <v>176</v>
      </c>
      <c r="B186" s="29" t="s">
        <v>74</v>
      </c>
      <c r="C186" s="30" t="s">
        <v>491</v>
      </c>
      <c r="D186" s="31">
        <v>44924</v>
      </c>
      <c r="E186" s="37">
        <v>1308.9000000000001</v>
      </c>
      <c r="F186" s="37">
        <v>1294.8666666666666</v>
      </c>
      <c r="G186" s="38">
        <v>1275.4333333333332</v>
      </c>
      <c r="H186" s="38">
        <v>1241.9666666666667</v>
      </c>
      <c r="I186" s="38">
        <v>1222.5333333333333</v>
      </c>
      <c r="J186" s="38">
        <v>1328.333333333333</v>
      </c>
      <c r="K186" s="38">
        <v>1347.7666666666664</v>
      </c>
      <c r="L186" s="38">
        <v>1381.2333333333329</v>
      </c>
      <c r="M186" s="28">
        <v>1314.3</v>
      </c>
      <c r="N186" s="28">
        <v>1261.4000000000001</v>
      </c>
      <c r="O186" s="39">
        <v>3004500</v>
      </c>
      <c r="P186" s="40">
        <v>6.1660777385159009E-2</v>
      </c>
    </row>
    <row r="187" spans="1:16" ht="12.75" customHeight="1">
      <c r="A187" s="28">
        <v>177</v>
      </c>
      <c r="B187" s="29" t="s">
        <v>56</v>
      </c>
      <c r="C187" s="30" t="s">
        <v>196</v>
      </c>
      <c r="D187" s="31">
        <v>44924</v>
      </c>
      <c r="E187" s="37">
        <v>822.05</v>
      </c>
      <c r="F187" s="37">
        <v>819.23333333333323</v>
      </c>
      <c r="G187" s="38">
        <v>814.66666666666652</v>
      </c>
      <c r="H187" s="38">
        <v>807.2833333333333</v>
      </c>
      <c r="I187" s="38">
        <v>802.71666666666658</v>
      </c>
      <c r="J187" s="38">
        <v>826.61666666666645</v>
      </c>
      <c r="K187" s="38">
        <v>831.18333333333328</v>
      </c>
      <c r="L187" s="38">
        <v>838.56666666666638</v>
      </c>
      <c r="M187" s="28">
        <v>823.8</v>
      </c>
      <c r="N187" s="28">
        <v>811.85</v>
      </c>
      <c r="O187" s="39">
        <v>8802000</v>
      </c>
      <c r="P187" s="40">
        <v>-5.6075668371778783E-2</v>
      </c>
    </row>
    <row r="188" spans="1:16" ht="12.75" customHeight="1">
      <c r="A188" s="28">
        <v>178</v>
      </c>
      <c r="B188" s="29" t="s">
        <v>49</v>
      </c>
      <c r="C188" s="30" t="s">
        <v>197</v>
      </c>
      <c r="D188" s="31">
        <v>44924</v>
      </c>
      <c r="E188" s="37">
        <v>443.05</v>
      </c>
      <c r="F188" s="37">
        <v>441.61666666666662</v>
      </c>
      <c r="G188" s="38">
        <v>438.43333333333322</v>
      </c>
      <c r="H188" s="38">
        <v>433.81666666666661</v>
      </c>
      <c r="I188" s="38">
        <v>430.63333333333321</v>
      </c>
      <c r="J188" s="38">
        <v>446.23333333333323</v>
      </c>
      <c r="K188" s="38">
        <v>449.41666666666663</v>
      </c>
      <c r="L188" s="38">
        <v>454.03333333333325</v>
      </c>
      <c r="M188" s="28">
        <v>444.8</v>
      </c>
      <c r="N188" s="28">
        <v>437</v>
      </c>
      <c r="O188" s="39">
        <v>58859625</v>
      </c>
      <c r="P188" s="40">
        <v>1.6588319263616449E-2</v>
      </c>
    </row>
    <row r="189" spans="1:16" ht="12.75" customHeight="1">
      <c r="A189" s="28">
        <v>179</v>
      </c>
      <c r="B189" s="29" t="s">
        <v>168</v>
      </c>
      <c r="C189" s="30" t="s">
        <v>198</v>
      </c>
      <c r="D189" s="31">
        <v>44924</v>
      </c>
      <c r="E189" s="37">
        <v>226.25</v>
      </c>
      <c r="F189" s="37">
        <v>225.7166666666667</v>
      </c>
      <c r="G189" s="38">
        <v>224.8333333333334</v>
      </c>
      <c r="H189" s="38">
        <v>223.41666666666671</v>
      </c>
      <c r="I189" s="38">
        <v>222.53333333333342</v>
      </c>
      <c r="J189" s="38">
        <v>227.13333333333338</v>
      </c>
      <c r="K189" s="38">
        <v>228.01666666666671</v>
      </c>
      <c r="L189" s="38">
        <v>229.43333333333337</v>
      </c>
      <c r="M189" s="28">
        <v>226.6</v>
      </c>
      <c r="N189" s="28">
        <v>224.3</v>
      </c>
      <c r="O189" s="39">
        <v>99488250</v>
      </c>
      <c r="P189" s="40">
        <v>-5.7004081357304283E-3</v>
      </c>
    </row>
    <row r="190" spans="1:16" ht="12.75" customHeight="1">
      <c r="A190" s="28">
        <v>180</v>
      </c>
      <c r="B190" s="29" t="s">
        <v>119</v>
      </c>
      <c r="C190" s="30" t="s">
        <v>199</v>
      </c>
      <c r="D190" s="31">
        <v>44924</v>
      </c>
      <c r="E190" s="37">
        <v>108.5</v>
      </c>
      <c r="F190" s="37">
        <v>108.11666666666667</v>
      </c>
      <c r="G190" s="38">
        <v>107.48333333333335</v>
      </c>
      <c r="H190" s="38">
        <v>106.46666666666667</v>
      </c>
      <c r="I190" s="38">
        <v>105.83333333333334</v>
      </c>
      <c r="J190" s="38">
        <v>109.13333333333335</v>
      </c>
      <c r="K190" s="38">
        <v>109.76666666666668</v>
      </c>
      <c r="L190" s="38">
        <v>110.78333333333336</v>
      </c>
      <c r="M190" s="28">
        <v>108.75</v>
      </c>
      <c r="N190" s="28">
        <v>107.1</v>
      </c>
      <c r="O190" s="39">
        <v>203321750</v>
      </c>
      <c r="P190" s="40">
        <v>4.6213990393150169E-2</v>
      </c>
    </row>
    <row r="191" spans="1:16" ht="12.75" customHeight="1">
      <c r="A191" s="28">
        <v>181</v>
      </c>
      <c r="B191" s="29" t="s">
        <v>86</v>
      </c>
      <c r="C191" s="30" t="s">
        <v>200</v>
      </c>
      <c r="D191" s="31">
        <v>44924</v>
      </c>
      <c r="E191" s="37">
        <v>3417.3</v>
      </c>
      <c r="F191" s="37">
        <v>3414.7999999999997</v>
      </c>
      <c r="G191" s="38">
        <v>3397.5999999999995</v>
      </c>
      <c r="H191" s="38">
        <v>3377.8999999999996</v>
      </c>
      <c r="I191" s="38">
        <v>3360.6999999999994</v>
      </c>
      <c r="J191" s="38">
        <v>3434.4999999999995</v>
      </c>
      <c r="K191" s="38">
        <v>3451.6999999999994</v>
      </c>
      <c r="L191" s="38">
        <v>3471.3999999999996</v>
      </c>
      <c r="M191" s="28">
        <v>3432</v>
      </c>
      <c r="N191" s="28">
        <v>3395.1</v>
      </c>
      <c r="O191" s="39">
        <v>9363225</v>
      </c>
      <c r="P191" s="40">
        <v>-4.547629172868382E-3</v>
      </c>
    </row>
    <row r="192" spans="1:16" ht="12.75" customHeight="1">
      <c r="A192" s="28">
        <v>182</v>
      </c>
      <c r="B192" s="29" t="s">
        <v>86</v>
      </c>
      <c r="C192" s="30" t="s">
        <v>201</v>
      </c>
      <c r="D192" s="31">
        <v>44924</v>
      </c>
      <c r="E192" s="37">
        <v>1085.8</v>
      </c>
      <c r="F192" s="37">
        <v>1082</v>
      </c>
      <c r="G192" s="38">
        <v>1075.3</v>
      </c>
      <c r="H192" s="38">
        <v>1064.8</v>
      </c>
      <c r="I192" s="38">
        <v>1058.0999999999999</v>
      </c>
      <c r="J192" s="38">
        <v>1092.5</v>
      </c>
      <c r="K192" s="38">
        <v>1099.1999999999998</v>
      </c>
      <c r="L192" s="38">
        <v>1109.7</v>
      </c>
      <c r="M192" s="28">
        <v>1088.7</v>
      </c>
      <c r="N192" s="28">
        <v>1071.5</v>
      </c>
      <c r="O192" s="39">
        <v>12578400</v>
      </c>
      <c r="P192" s="40">
        <v>7.2066878062842319E-3</v>
      </c>
    </row>
    <row r="193" spans="1:16" ht="12.75" customHeight="1">
      <c r="A193" s="28">
        <v>183</v>
      </c>
      <c r="B193" s="29" t="s">
        <v>56</v>
      </c>
      <c r="C193" s="30" t="s">
        <v>202</v>
      </c>
      <c r="D193" s="31">
        <v>44924</v>
      </c>
      <c r="E193" s="37">
        <v>2667.55</v>
      </c>
      <c r="F193" s="37">
        <v>2655.0166666666669</v>
      </c>
      <c r="G193" s="38">
        <v>2635.5333333333338</v>
      </c>
      <c r="H193" s="38">
        <v>2603.5166666666669</v>
      </c>
      <c r="I193" s="38">
        <v>2584.0333333333338</v>
      </c>
      <c r="J193" s="38">
        <v>2687.0333333333338</v>
      </c>
      <c r="K193" s="38">
        <v>2706.5166666666664</v>
      </c>
      <c r="L193" s="38">
        <v>2738.5333333333338</v>
      </c>
      <c r="M193" s="28">
        <v>2674.5</v>
      </c>
      <c r="N193" s="28">
        <v>2623</v>
      </c>
      <c r="O193" s="39">
        <v>5973375</v>
      </c>
      <c r="P193" s="40">
        <v>-3.9785399963831451E-2</v>
      </c>
    </row>
    <row r="194" spans="1:16" ht="12.75" customHeight="1">
      <c r="A194" s="28">
        <v>184</v>
      </c>
      <c r="B194" s="29" t="s">
        <v>47</v>
      </c>
      <c r="C194" s="30" t="s">
        <v>203</v>
      </c>
      <c r="D194" s="31">
        <v>44924</v>
      </c>
      <c r="E194" s="37">
        <v>1667.05</v>
      </c>
      <c r="F194" s="37">
        <v>1655.0166666666667</v>
      </c>
      <c r="G194" s="38">
        <v>1638.3333333333333</v>
      </c>
      <c r="H194" s="38">
        <v>1609.6166666666666</v>
      </c>
      <c r="I194" s="38">
        <v>1592.9333333333332</v>
      </c>
      <c r="J194" s="38">
        <v>1683.7333333333333</v>
      </c>
      <c r="K194" s="38">
        <v>1700.4166666666667</v>
      </c>
      <c r="L194" s="38">
        <v>1729.1333333333334</v>
      </c>
      <c r="M194" s="28">
        <v>1671.7</v>
      </c>
      <c r="N194" s="28">
        <v>1626.3</v>
      </c>
      <c r="O194" s="39">
        <v>1467000</v>
      </c>
      <c r="P194" s="40">
        <v>-3.3967391304347825E-3</v>
      </c>
    </row>
    <row r="195" spans="1:16" ht="12.75" customHeight="1">
      <c r="A195" s="28">
        <v>185</v>
      </c>
      <c r="B195" s="29" t="s">
        <v>168</v>
      </c>
      <c r="C195" s="30" t="s">
        <v>204</v>
      </c>
      <c r="D195" s="31">
        <v>44924</v>
      </c>
      <c r="E195" s="37">
        <v>542.35</v>
      </c>
      <c r="F195" s="37">
        <v>541.98333333333335</v>
      </c>
      <c r="G195" s="38">
        <v>539.31666666666672</v>
      </c>
      <c r="H195" s="38">
        <v>536.28333333333342</v>
      </c>
      <c r="I195" s="38">
        <v>533.61666666666679</v>
      </c>
      <c r="J195" s="38">
        <v>545.01666666666665</v>
      </c>
      <c r="K195" s="38">
        <v>547.68333333333317</v>
      </c>
      <c r="L195" s="38">
        <v>550.71666666666658</v>
      </c>
      <c r="M195" s="28">
        <v>544.65</v>
      </c>
      <c r="N195" s="28">
        <v>538.95000000000005</v>
      </c>
      <c r="O195" s="39">
        <v>3018000</v>
      </c>
      <c r="P195" s="40">
        <v>8.5213032581453636E-3</v>
      </c>
    </row>
    <row r="196" spans="1:16" ht="12.75" customHeight="1">
      <c r="A196" s="28">
        <v>186</v>
      </c>
      <c r="B196" s="29" t="s">
        <v>44</v>
      </c>
      <c r="C196" s="30" t="s">
        <v>205</v>
      </c>
      <c r="D196" s="31">
        <v>44924</v>
      </c>
      <c r="E196" s="37">
        <v>1479</v>
      </c>
      <c r="F196" s="37">
        <v>1468.75</v>
      </c>
      <c r="G196" s="38">
        <v>1453.9</v>
      </c>
      <c r="H196" s="38">
        <v>1428.8000000000002</v>
      </c>
      <c r="I196" s="38">
        <v>1413.9500000000003</v>
      </c>
      <c r="J196" s="38">
        <v>1493.85</v>
      </c>
      <c r="K196" s="38">
        <v>1508.6999999999998</v>
      </c>
      <c r="L196" s="38">
        <v>1533.7999999999997</v>
      </c>
      <c r="M196" s="28">
        <v>1483.6</v>
      </c>
      <c r="N196" s="28">
        <v>1443.65</v>
      </c>
      <c r="O196" s="39">
        <v>4575225</v>
      </c>
      <c r="P196" s="40">
        <v>-4.4763420935877027E-2</v>
      </c>
    </row>
    <row r="197" spans="1:16" ht="12.75" customHeight="1">
      <c r="A197" s="28">
        <v>187</v>
      </c>
      <c r="B197" s="29" t="s">
        <v>49</v>
      </c>
      <c r="C197" s="30" t="s">
        <v>206</v>
      </c>
      <c r="D197" s="31">
        <v>44924</v>
      </c>
      <c r="E197" s="37">
        <v>1048.55</v>
      </c>
      <c r="F197" s="37">
        <v>1050.9333333333334</v>
      </c>
      <c r="G197" s="38">
        <v>1033.8666666666668</v>
      </c>
      <c r="H197" s="38">
        <v>1019.1833333333334</v>
      </c>
      <c r="I197" s="38">
        <v>1002.1166666666668</v>
      </c>
      <c r="J197" s="38">
        <v>1065.6166666666668</v>
      </c>
      <c r="K197" s="38">
        <v>1082.6833333333334</v>
      </c>
      <c r="L197" s="38">
        <v>1097.3666666666668</v>
      </c>
      <c r="M197" s="28">
        <v>1068</v>
      </c>
      <c r="N197" s="28">
        <v>1036.25</v>
      </c>
      <c r="O197" s="39">
        <v>7991900</v>
      </c>
      <c r="P197" s="40">
        <v>0.50421607378129119</v>
      </c>
    </row>
    <row r="198" spans="1:16" ht="12.75" customHeight="1">
      <c r="A198" s="28">
        <v>188</v>
      </c>
      <c r="B198" s="29" t="s">
        <v>56</v>
      </c>
      <c r="C198" s="30" t="s">
        <v>207</v>
      </c>
      <c r="D198" s="31">
        <v>44924</v>
      </c>
      <c r="E198" s="37">
        <v>1703</v>
      </c>
      <c r="F198" s="37">
        <v>1701.5</v>
      </c>
      <c r="G198" s="38">
        <v>1689.5</v>
      </c>
      <c r="H198" s="38">
        <v>1676</v>
      </c>
      <c r="I198" s="38">
        <v>1664</v>
      </c>
      <c r="J198" s="38">
        <v>1715</v>
      </c>
      <c r="K198" s="38">
        <v>1727</v>
      </c>
      <c r="L198" s="38">
        <v>1740.5</v>
      </c>
      <c r="M198" s="28">
        <v>1713.5</v>
      </c>
      <c r="N198" s="28">
        <v>1688</v>
      </c>
      <c r="O198" s="39">
        <v>956800</v>
      </c>
      <c r="P198" s="40">
        <v>5.3744493392070485E-2</v>
      </c>
    </row>
    <row r="199" spans="1:16" ht="12.75" customHeight="1">
      <c r="A199" s="28">
        <v>189</v>
      </c>
      <c r="B199" s="29" t="s">
        <v>42</v>
      </c>
      <c r="C199" s="30" t="s">
        <v>208</v>
      </c>
      <c r="D199" s="31">
        <v>44924</v>
      </c>
      <c r="E199" s="37">
        <v>7135.55</v>
      </c>
      <c r="F199" s="37">
        <v>7079.8</v>
      </c>
      <c r="G199" s="38">
        <v>7008.2000000000007</v>
      </c>
      <c r="H199" s="38">
        <v>6880.85</v>
      </c>
      <c r="I199" s="38">
        <v>6809.2500000000009</v>
      </c>
      <c r="J199" s="38">
        <v>7207.1500000000005</v>
      </c>
      <c r="K199" s="38">
        <v>7278.7500000000009</v>
      </c>
      <c r="L199" s="38">
        <v>7406.1</v>
      </c>
      <c r="M199" s="28">
        <v>7151.4</v>
      </c>
      <c r="N199" s="28">
        <v>6952.45</v>
      </c>
      <c r="O199" s="39">
        <v>1987900</v>
      </c>
      <c r="P199" s="40">
        <v>2.0744544287548138E-2</v>
      </c>
    </row>
    <row r="200" spans="1:16" ht="12.75" customHeight="1">
      <c r="A200" s="28">
        <v>190</v>
      </c>
      <c r="B200" s="29" t="s">
        <v>38</v>
      </c>
      <c r="C200" s="30" t="s">
        <v>209</v>
      </c>
      <c r="D200" s="31">
        <v>44924</v>
      </c>
      <c r="E200" s="37">
        <v>793.55</v>
      </c>
      <c r="F200" s="37">
        <v>789.69999999999993</v>
      </c>
      <c r="G200" s="38">
        <v>783.49999999999989</v>
      </c>
      <c r="H200" s="38">
        <v>773.44999999999993</v>
      </c>
      <c r="I200" s="38">
        <v>767.24999999999989</v>
      </c>
      <c r="J200" s="38">
        <v>799.74999999999989</v>
      </c>
      <c r="K200" s="38">
        <v>805.94999999999993</v>
      </c>
      <c r="L200" s="38">
        <v>815.99999999999989</v>
      </c>
      <c r="M200" s="28">
        <v>795.9</v>
      </c>
      <c r="N200" s="28">
        <v>779.65</v>
      </c>
      <c r="O200" s="39">
        <v>16565900</v>
      </c>
      <c r="P200" s="40">
        <v>-3.7901094752736883E-2</v>
      </c>
    </row>
    <row r="201" spans="1:16" ht="12.75" customHeight="1">
      <c r="A201" s="28">
        <v>191</v>
      </c>
      <c r="B201" s="29" t="s">
        <v>119</v>
      </c>
      <c r="C201" s="30" t="s">
        <v>210</v>
      </c>
      <c r="D201" s="31">
        <v>44924</v>
      </c>
      <c r="E201" s="37">
        <v>306.89999999999998</v>
      </c>
      <c r="F201" s="37">
        <v>306.31666666666666</v>
      </c>
      <c r="G201" s="38">
        <v>303.5333333333333</v>
      </c>
      <c r="H201" s="38">
        <v>300.16666666666663</v>
      </c>
      <c r="I201" s="38">
        <v>297.38333333333327</v>
      </c>
      <c r="J201" s="38">
        <v>309.68333333333334</v>
      </c>
      <c r="K201" s="38">
        <v>312.46666666666675</v>
      </c>
      <c r="L201" s="38">
        <v>315.83333333333337</v>
      </c>
      <c r="M201" s="28">
        <v>309.10000000000002</v>
      </c>
      <c r="N201" s="28">
        <v>302.95</v>
      </c>
      <c r="O201" s="39">
        <v>32537800</v>
      </c>
      <c r="P201" s="40">
        <v>-2.5688500870588811E-3</v>
      </c>
    </row>
    <row r="202" spans="1:16" ht="12.75" customHeight="1">
      <c r="A202" s="28">
        <v>192</v>
      </c>
      <c r="B202" s="29" t="s">
        <v>70</v>
      </c>
      <c r="C202" s="30" t="s">
        <v>211</v>
      </c>
      <c r="D202" s="31">
        <v>44924</v>
      </c>
      <c r="E202" s="37">
        <v>826.45</v>
      </c>
      <c r="F202" s="37">
        <v>828.38333333333333</v>
      </c>
      <c r="G202" s="38">
        <v>822.4666666666667</v>
      </c>
      <c r="H202" s="38">
        <v>818.48333333333335</v>
      </c>
      <c r="I202" s="38">
        <v>812.56666666666672</v>
      </c>
      <c r="J202" s="38">
        <v>832.36666666666667</v>
      </c>
      <c r="K202" s="38">
        <v>838.28333333333342</v>
      </c>
      <c r="L202" s="38">
        <v>842.26666666666665</v>
      </c>
      <c r="M202" s="28">
        <v>834.3</v>
      </c>
      <c r="N202" s="28">
        <v>824.4</v>
      </c>
      <c r="O202" s="39">
        <v>7311500</v>
      </c>
      <c r="P202" s="40">
        <v>0.13749863870435769</v>
      </c>
    </row>
    <row r="203" spans="1:16" ht="12.75" customHeight="1">
      <c r="A203" s="28">
        <v>193</v>
      </c>
      <c r="B203" s="29" t="s">
        <v>70</v>
      </c>
      <c r="C203" s="30" t="s">
        <v>280</v>
      </c>
      <c r="D203" s="31">
        <v>44924</v>
      </c>
      <c r="E203" s="37">
        <v>1537.25</v>
      </c>
      <c r="F203" s="37">
        <v>1537.45</v>
      </c>
      <c r="G203" s="38">
        <v>1519.8000000000002</v>
      </c>
      <c r="H203" s="38">
        <v>1502.3500000000001</v>
      </c>
      <c r="I203" s="38">
        <v>1484.7000000000003</v>
      </c>
      <c r="J203" s="38">
        <v>1554.9</v>
      </c>
      <c r="K203" s="38">
        <v>1572.5500000000002</v>
      </c>
      <c r="L203" s="38">
        <v>1590</v>
      </c>
      <c r="M203" s="28">
        <v>1555.1</v>
      </c>
      <c r="N203" s="28">
        <v>1520</v>
      </c>
      <c r="O203" s="39">
        <v>802900</v>
      </c>
      <c r="P203" s="40">
        <v>-1.3060513713539399E-3</v>
      </c>
    </row>
    <row r="204" spans="1:16" ht="12.75" customHeight="1">
      <c r="A204" s="28">
        <v>194</v>
      </c>
      <c r="B204" s="29" t="s">
        <v>86</v>
      </c>
      <c r="C204" s="30" t="s">
        <v>212</v>
      </c>
      <c r="D204" s="31">
        <v>44924</v>
      </c>
      <c r="E204" s="37">
        <v>409.1</v>
      </c>
      <c r="F204" s="37">
        <v>408.13333333333338</v>
      </c>
      <c r="G204" s="38">
        <v>406.26666666666677</v>
      </c>
      <c r="H204" s="38">
        <v>403.43333333333339</v>
      </c>
      <c r="I204" s="38">
        <v>401.56666666666678</v>
      </c>
      <c r="J204" s="38">
        <v>410.96666666666675</v>
      </c>
      <c r="K204" s="38">
        <v>412.83333333333343</v>
      </c>
      <c r="L204" s="38">
        <v>415.66666666666674</v>
      </c>
      <c r="M204" s="28">
        <v>410</v>
      </c>
      <c r="N204" s="28">
        <v>405.3</v>
      </c>
      <c r="O204" s="39">
        <v>42046000</v>
      </c>
      <c r="P204" s="40">
        <v>-1.509703564024783E-2</v>
      </c>
    </row>
    <row r="205" spans="1:16" ht="12.75" customHeight="1">
      <c r="A205" s="28">
        <v>195</v>
      </c>
      <c r="B205" s="29" t="s">
        <v>180</v>
      </c>
      <c r="C205" s="30" t="s">
        <v>213</v>
      </c>
      <c r="D205" s="31">
        <v>44924</v>
      </c>
      <c r="E205" s="37">
        <v>266.95</v>
      </c>
      <c r="F205" s="37">
        <v>265.56666666666666</v>
      </c>
      <c r="G205" s="38">
        <v>263.13333333333333</v>
      </c>
      <c r="H205" s="38">
        <v>259.31666666666666</v>
      </c>
      <c r="I205" s="38">
        <v>256.88333333333333</v>
      </c>
      <c r="J205" s="38">
        <v>269.38333333333333</v>
      </c>
      <c r="K205" s="38">
        <v>271.81666666666661</v>
      </c>
      <c r="L205" s="38">
        <v>275.63333333333333</v>
      </c>
      <c r="M205" s="28">
        <v>268</v>
      </c>
      <c r="N205" s="28">
        <v>261.75</v>
      </c>
      <c r="O205" s="39">
        <v>88815000</v>
      </c>
      <c r="P205" s="40">
        <v>8.9288757114132835E-3</v>
      </c>
    </row>
    <row r="206" spans="1:16" ht="12.75" customHeight="1">
      <c r="A206" s="28">
        <v>196</v>
      </c>
      <c r="B206" s="29" t="s">
        <v>47</v>
      </c>
      <c r="C206" s="30" t="s">
        <v>805</v>
      </c>
      <c r="D206" s="31">
        <v>44924</v>
      </c>
      <c r="E206" s="37">
        <v>412.15</v>
      </c>
      <c r="F206" s="37">
        <v>410.76666666666671</v>
      </c>
      <c r="G206" s="38">
        <v>408.48333333333341</v>
      </c>
      <c r="H206" s="38">
        <v>404.81666666666672</v>
      </c>
      <c r="I206" s="38">
        <v>402.53333333333342</v>
      </c>
      <c r="J206" s="38">
        <v>414.43333333333339</v>
      </c>
      <c r="K206" s="38">
        <v>416.7166666666667</v>
      </c>
      <c r="L206" s="38">
        <v>420.38333333333338</v>
      </c>
      <c r="M206" s="28">
        <v>413.05</v>
      </c>
      <c r="N206" s="28">
        <v>407.1</v>
      </c>
      <c r="O206" s="39">
        <v>9570600</v>
      </c>
      <c r="P206" s="40">
        <v>-8.0223880597014921E-3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61"/>
      <c r="C209" s="240"/>
      <c r="D209" s="262"/>
      <c r="E209" s="241"/>
      <c r="F209" s="241"/>
      <c r="G209" s="263"/>
      <c r="H209" s="263"/>
      <c r="I209" s="263"/>
      <c r="J209" s="263"/>
      <c r="K209" s="263"/>
      <c r="L209" s="263"/>
      <c r="M209" s="240"/>
      <c r="N209" s="240"/>
      <c r="O209" s="264"/>
      <c r="P209" s="265"/>
    </row>
    <row r="210" spans="1:16" ht="12.75" customHeight="1">
      <c r="A210" s="28"/>
      <c r="B210" s="261"/>
      <c r="C210" s="240"/>
      <c r="D210" s="262"/>
      <c r="E210" s="241"/>
      <c r="F210" s="241"/>
      <c r="G210" s="263"/>
      <c r="H210" s="263"/>
      <c r="I210" s="263"/>
      <c r="J210" s="263"/>
      <c r="K210" s="263"/>
      <c r="L210" s="263"/>
      <c r="M210" s="240"/>
      <c r="N210" s="240"/>
      <c r="O210" s="264"/>
      <c r="P210" s="265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F22" sqref="F2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44896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08" t="s">
        <v>16</v>
      </c>
      <c r="B8" s="410"/>
      <c r="C8" s="414" t="s">
        <v>20</v>
      </c>
      <c r="D8" s="414" t="s">
        <v>21</v>
      </c>
      <c r="E8" s="405" t="s">
        <v>22</v>
      </c>
      <c r="F8" s="406"/>
      <c r="G8" s="407"/>
      <c r="H8" s="405" t="s">
        <v>23</v>
      </c>
      <c r="I8" s="406"/>
      <c r="J8" s="407"/>
      <c r="K8" s="23"/>
      <c r="L8" s="50"/>
      <c r="M8" s="50"/>
      <c r="N8" s="1"/>
      <c r="O8" s="1"/>
    </row>
    <row r="9" spans="1:15" ht="36" customHeight="1">
      <c r="A9" s="412"/>
      <c r="B9" s="413"/>
      <c r="C9" s="413"/>
      <c r="D9" s="41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4" t="s">
        <v>230</v>
      </c>
      <c r="C10" s="314">
        <v>18758.349999999999</v>
      </c>
      <c r="D10" s="314">
        <v>18730.316666666666</v>
      </c>
      <c r="E10" s="314">
        <v>18644.583333333332</v>
      </c>
      <c r="F10" s="314">
        <v>18530.816666666666</v>
      </c>
      <c r="G10" s="314">
        <v>18445.083333333332</v>
      </c>
      <c r="H10" s="314">
        <v>18844.083333333332</v>
      </c>
      <c r="I10" s="314">
        <v>18929.816666666669</v>
      </c>
      <c r="J10" s="314">
        <v>19043.583333333332</v>
      </c>
      <c r="K10" s="314">
        <v>18816.05</v>
      </c>
      <c r="L10" s="314">
        <v>18616.55</v>
      </c>
      <c r="M10" s="315"/>
      <c r="N10" s="1"/>
      <c r="O10" s="1"/>
    </row>
    <row r="11" spans="1:15" ht="12.75" customHeight="1">
      <c r="A11" s="227">
        <v>2</v>
      </c>
      <c r="B11" s="321" t="s">
        <v>231</v>
      </c>
      <c r="C11" s="314">
        <v>43231</v>
      </c>
      <c r="D11" s="314">
        <v>43147.783333333333</v>
      </c>
      <c r="E11" s="314">
        <v>42963.266666666663</v>
      </c>
      <c r="F11" s="314">
        <v>42695.533333333333</v>
      </c>
      <c r="G11" s="314">
        <v>42511.016666666663</v>
      </c>
      <c r="H11" s="314">
        <v>43415.516666666663</v>
      </c>
      <c r="I11" s="314">
        <v>43600.03333333334</v>
      </c>
      <c r="J11" s="314">
        <v>43867.766666666663</v>
      </c>
      <c r="K11" s="314">
        <v>43332.3</v>
      </c>
      <c r="L11" s="314">
        <v>42880.05</v>
      </c>
      <c r="M11" s="315"/>
      <c r="N11" s="1"/>
      <c r="O11" s="1"/>
    </row>
    <row r="12" spans="1:15" ht="12.75" customHeight="1">
      <c r="A12" s="227">
        <v>3</v>
      </c>
      <c r="B12" s="259" t="s">
        <v>232</v>
      </c>
      <c r="C12" s="260">
        <v>2860.1</v>
      </c>
      <c r="D12" s="260">
        <v>2854.1999999999994</v>
      </c>
      <c r="E12" s="260">
        <v>2842.6999999999989</v>
      </c>
      <c r="F12" s="260">
        <v>2825.2999999999997</v>
      </c>
      <c r="G12" s="260">
        <v>2813.7999999999993</v>
      </c>
      <c r="H12" s="260">
        <v>2871.5999999999985</v>
      </c>
      <c r="I12" s="260">
        <v>2883.0999999999995</v>
      </c>
      <c r="J12" s="260">
        <v>2900.4999999999982</v>
      </c>
      <c r="K12" s="260">
        <v>2865.7</v>
      </c>
      <c r="L12" s="260">
        <v>2836.8</v>
      </c>
      <c r="M12" s="315"/>
      <c r="N12" s="1"/>
      <c r="O12" s="1"/>
    </row>
    <row r="13" spans="1:15" ht="12.75" customHeight="1">
      <c r="A13" s="227">
        <v>4</v>
      </c>
      <c r="B13" s="259" t="s">
        <v>233</v>
      </c>
      <c r="C13" s="260">
        <v>5447.4</v>
      </c>
      <c r="D13" s="260">
        <v>5430.6166666666659</v>
      </c>
      <c r="E13" s="260">
        <v>5397.2833333333319</v>
      </c>
      <c r="F13" s="260">
        <v>5347.1666666666661</v>
      </c>
      <c r="G13" s="260">
        <v>5313.8333333333321</v>
      </c>
      <c r="H13" s="260">
        <v>5480.7333333333318</v>
      </c>
      <c r="I13" s="260">
        <v>5514.0666666666657</v>
      </c>
      <c r="J13" s="260">
        <v>5564.1833333333316</v>
      </c>
      <c r="K13" s="260">
        <v>5463.95</v>
      </c>
      <c r="L13" s="260">
        <v>5380.5</v>
      </c>
      <c r="M13" s="315"/>
      <c r="N13" s="1"/>
      <c r="O13" s="1"/>
    </row>
    <row r="14" spans="1:15" ht="12.75" customHeight="1">
      <c r="A14" s="227">
        <v>5</v>
      </c>
      <c r="B14" s="259" t="s">
        <v>234</v>
      </c>
      <c r="C14" s="260">
        <v>30391.7</v>
      </c>
      <c r="D14" s="260">
        <v>30341.666666666668</v>
      </c>
      <c r="E14" s="260">
        <v>30183.983333333337</v>
      </c>
      <c r="F14" s="260">
        <v>29976.26666666667</v>
      </c>
      <c r="G14" s="260">
        <v>29818.583333333339</v>
      </c>
      <c r="H14" s="260">
        <v>30549.383333333335</v>
      </c>
      <c r="I14" s="260">
        <v>30707.066666666662</v>
      </c>
      <c r="J14" s="260">
        <v>30914.783333333333</v>
      </c>
      <c r="K14" s="260">
        <v>30499.35</v>
      </c>
      <c r="L14" s="260">
        <v>30133.95</v>
      </c>
      <c r="M14" s="315"/>
      <c r="N14" s="1"/>
      <c r="O14" s="1"/>
    </row>
    <row r="15" spans="1:15" ht="12.75" customHeight="1">
      <c r="A15" s="227">
        <v>6</v>
      </c>
      <c r="B15" s="259" t="s">
        <v>235</v>
      </c>
      <c r="C15" s="260">
        <v>4455.8999999999996</v>
      </c>
      <c r="D15" s="260">
        <v>4443.3166666666666</v>
      </c>
      <c r="E15" s="260">
        <v>4423.1333333333332</v>
      </c>
      <c r="F15" s="260">
        <v>4390.3666666666668</v>
      </c>
      <c r="G15" s="260">
        <v>4370.1833333333334</v>
      </c>
      <c r="H15" s="260">
        <v>4476.083333333333</v>
      </c>
      <c r="I15" s="260">
        <v>4496.2666666666655</v>
      </c>
      <c r="J15" s="260">
        <v>4529.0333333333328</v>
      </c>
      <c r="K15" s="260">
        <v>4463.5</v>
      </c>
      <c r="L15" s="260">
        <v>4410.55</v>
      </c>
      <c r="M15" s="315"/>
      <c r="N15" s="1"/>
      <c r="O15" s="1"/>
    </row>
    <row r="16" spans="1:15" ht="12.75" customHeight="1">
      <c r="A16" s="227">
        <v>7</v>
      </c>
      <c r="B16" s="259" t="s">
        <v>236</v>
      </c>
      <c r="C16" s="260">
        <v>8855.6</v>
      </c>
      <c r="D16" s="260">
        <v>8835.3166666666675</v>
      </c>
      <c r="E16" s="260">
        <v>8796.0833333333358</v>
      </c>
      <c r="F16" s="260">
        <v>8736.5666666666675</v>
      </c>
      <c r="G16" s="260">
        <v>8697.3333333333358</v>
      </c>
      <c r="H16" s="260">
        <v>8894.8333333333358</v>
      </c>
      <c r="I16" s="260">
        <v>8934.0666666666693</v>
      </c>
      <c r="J16" s="260">
        <v>8993.5833333333358</v>
      </c>
      <c r="K16" s="260">
        <v>8874.5499999999993</v>
      </c>
      <c r="L16" s="260">
        <v>8775.7999999999993</v>
      </c>
      <c r="M16" s="315"/>
      <c r="N16" s="1"/>
      <c r="O16" s="1"/>
    </row>
    <row r="17" spans="1:15" ht="12.75" customHeight="1">
      <c r="A17" s="227">
        <v>8</v>
      </c>
      <c r="B17" s="269" t="s">
        <v>288</v>
      </c>
      <c r="C17" s="259">
        <v>3000.7</v>
      </c>
      <c r="D17" s="260">
        <v>3017.9</v>
      </c>
      <c r="E17" s="260">
        <v>2961.8</v>
      </c>
      <c r="F17" s="260">
        <v>2922.9</v>
      </c>
      <c r="G17" s="260">
        <v>2866.8</v>
      </c>
      <c r="H17" s="260">
        <v>3056.8</v>
      </c>
      <c r="I17" s="260">
        <v>3112.8999999999996</v>
      </c>
      <c r="J17" s="260">
        <v>3151.8</v>
      </c>
      <c r="K17" s="259">
        <v>3074</v>
      </c>
      <c r="L17" s="259">
        <v>2979</v>
      </c>
      <c r="M17" s="259">
        <v>64.094149999999999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2563.25</v>
      </c>
      <c r="D18" s="260">
        <v>2546.9333333333334</v>
      </c>
      <c r="E18" s="260">
        <v>2523.8666666666668</v>
      </c>
      <c r="F18" s="260">
        <v>2484.4833333333336</v>
      </c>
      <c r="G18" s="260">
        <v>2461.416666666667</v>
      </c>
      <c r="H18" s="260">
        <v>2586.3166666666666</v>
      </c>
      <c r="I18" s="260">
        <v>2609.3833333333332</v>
      </c>
      <c r="J18" s="260">
        <v>2648.7666666666664</v>
      </c>
      <c r="K18" s="259">
        <v>2570</v>
      </c>
      <c r="L18" s="259">
        <v>2507.5500000000002</v>
      </c>
      <c r="M18" s="259">
        <v>5.6592099999999999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639.29999999999995</v>
      </c>
      <c r="D19" s="260">
        <v>637.26666666666677</v>
      </c>
      <c r="E19" s="260">
        <v>629.68333333333351</v>
      </c>
      <c r="F19" s="260">
        <v>620.06666666666672</v>
      </c>
      <c r="G19" s="260">
        <v>612.48333333333346</v>
      </c>
      <c r="H19" s="260">
        <v>646.88333333333355</v>
      </c>
      <c r="I19" s="260">
        <v>654.46666666666681</v>
      </c>
      <c r="J19" s="260">
        <v>664.0833333333336</v>
      </c>
      <c r="K19" s="259">
        <v>644.85</v>
      </c>
      <c r="L19" s="259">
        <v>627.65</v>
      </c>
      <c r="M19" s="259">
        <v>26.040299999999998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20237.8</v>
      </c>
      <c r="D20" s="260">
        <v>20231.533333333336</v>
      </c>
      <c r="E20" s="260">
        <v>20116.566666666673</v>
      </c>
      <c r="F20" s="260">
        <v>19995.333333333336</v>
      </c>
      <c r="G20" s="260">
        <v>19880.366666666672</v>
      </c>
      <c r="H20" s="260">
        <v>20352.766666666674</v>
      </c>
      <c r="I20" s="260">
        <v>20467.733333333341</v>
      </c>
      <c r="J20" s="260">
        <v>20588.966666666674</v>
      </c>
      <c r="K20" s="259">
        <v>20346.5</v>
      </c>
      <c r="L20" s="259">
        <v>20110.3</v>
      </c>
      <c r="M20" s="259">
        <v>8.745E-2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3917.9</v>
      </c>
      <c r="D21" s="260">
        <v>3908.2666666666664</v>
      </c>
      <c r="E21" s="260">
        <v>3876.6333333333328</v>
      </c>
      <c r="F21" s="260">
        <v>3835.3666666666663</v>
      </c>
      <c r="G21" s="260">
        <v>3803.7333333333327</v>
      </c>
      <c r="H21" s="260">
        <v>3949.5333333333328</v>
      </c>
      <c r="I21" s="260">
        <v>3981.1666666666661</v>
      </c>
      <c r="J21" s="260">
        <v>4022.4333333333329</v>
      </c>
      <c r="K21" s="259">
        <v>3939.9</v>
      </c>
      <c r="L21" s="259">
        <v>3867</v>
      </c>
      <c r="M21" s="259">
        <v>19.684280000000001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2116.5</v>
      </c>
      <c r="D22" s="260">
        <v>2086.8166666666666</v>
      </c>
      <c r="E22" s="260">
        <v>2029.6833333333334</v>
      </c>
      <c r="F22" s="260">
        <v>1942.8666666666668</v>
      </c>
      <c r="G22" s="260">
        <v>1885.7333333333336</v>
      </c>
      <c r="H22" s="260">
        <v>2173.6333333333332</v>
      </c>
      <c r="I22" s="260">
        <v>2230.7666666666664</v>
      </c>
      <c r="J22" s="260">
        <v>2317.583333333333</v>
      </c>
      <c r="K22" s="259">
        <v>2143.9499999999998</v>
      </c>
      <c r="L22" s="259">
        <v>2000</v>
      </c>
      <c r="M22" s="259">
        <v>16.172889999999999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881</v>
      </c>
      <c r="D23" s="260">
        <v>879.48333333333323</v>
      </c>
      <c r="E23" s="260">
        <v>874.81666666666649</v>
      </c>
      <c r="F23" s="260">
        <v>868.63333333333321</v>
      </c>
      <c r="G23" s="260">
        <v>863.96666666666647</v>
      </c>
      <c r="H23" s="260">
        <v>885.66666666666652</v>
      </c>
      <c r="I23" s="260">
        <v>890.33333333333326</v>
      </c>
      <c r="J23" s="260">
        <v>896.51666666666654</v>
      </c>
      <c r="K23" s="259">
        <v>884.15</v>
      </c>
      <c r="L23" s="259">
        <v>873.3</v>
      </c>
      <c r="M23" s="259">
        <v>37.973770000000002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3632.75</v>
      </c>
      <c r="D24" s="260">
        <v>3622.2999999999997</v>
      </c>
      <c r="E24" s="260">
        <v>3576.5999999999995</v>
      </c>
      <c r="F24" s="260">
        <v>3520.45</v>
      </c>
      <c r="G24" s="260">
        <v>3474.7499999999995</v>
      </c>
      <c r="H24" s="260">
        <v>3678.4499999999994</v>
      </c>
      <c r="I24" s="260">
        <v>3724.1499999999992</v>
      </c>
      <c r="J24" s="260">
        <v>3780.2999999999993</v>
      </c>
      <c r="K24" s="259">
        <v>3668</v>
      </c>
      <c r="L24" s="259">
        <v>3566.15</v>
      </c>
      <c r="M24" s="259">
        <v>6.2028400000000001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2908.5</v>
      </c>
      <c r="D25" s="260">
        <v>2899.35</v>
      </c>
      <c r="E25" s="260">
        <v>2798.7999999999997</v>
      </c>
      <c r="F25" s="260">
        <v>2689.1</v>
      </c>
      <c r="G25" s="260">
        <v>2588.5499999999997</v>
      </c>
      <c r="H25" s="260">
        <v>3009.0499999999997</v>
      </c>
      <c r="I25" s="260">
        <v>3109.6</v>
      </c>
      <c r="J25" s="260">
        <v>3219.2999999999997</v>
      </c>
      <c r="K25" s="259">
        <v>2999.9</v>
      </c>
      <c r="L25" s="259">
        <v>2789.65</v>
      </c>
      <c r="M25" s="259">
        <v>15.312279999999999</v>
      </c>
      <c r="N25" s="1"/>
      <c r="O25" s="1"/>
    </row>
    <row r="26" spans="1:15" ht="12.75" customHeight="1">
      <c r="A26" s="227">
        <v>17</v>
      </c>
      <c r="B26" s="269" t="s">
        <v>861</v>
      </c>
      <c r="C26" s="259">
        <v>630.35</v>
      </c>
      <c r="D26" s="260">
        <v>629.11666666666667</v>
      </c>
      <c r="E26" s="260">
        <v>624.23333333333335</v>
      </c>
      <c r="F26" s="260">
        <v>618.11666666666667</v>
      </c>
      <c r="G26" s="260">
        <v>613.23333333333335</v>
      </c>
      <c r="H26" s="260">
        <v>635.23333333333335</v>
      </c>
      <c r="I26" s="260">
        <v>640.11666666666679</v>
      </c>
      <c r="J26" s="260">
        <v>646.23333333333335</v>
      </c>
      <c r="K26" s="259">
        <v>634</v>
      </c>
      <c r="L26" s="259">
        <v>623</v>
      </c>
      <c r="M26" s="259">
        <v>11.27679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145.35</v>
      </c>
      <c r="D27" s="260">
        <v>145.18333333333334</v>
      </c>
      <c r="E27" s="260">
        <v>143.71666666666667</v>
      </c>
      <c r="F27" s="260">
        <v>142.08333333333334</v>
      </c>
      <c r="G27" s="260">
        <v>140.61666666666667</v>
      </c>
      <c r="H27" s="260">
        <v>146.81666666666666</v>
      </c>
      <c r="I27" s="260">
        <v>148.28333333333336</v>
      </c>
      <c r="J27" s="260">
        <v>149.91666666666666</v>
      </c>
      <c r="K27" s="259">
        <v>146.65</v>
      </c>
      <c r="L27" s="259">
        <v>143.55000000000001</v>
      </c>
      <c r="M27" s="259">
        <v>72.412779999999998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314.3</v>
      </c>
      <c r="D28" s="260">
        <v>313.08333333333331</v>
      </c>
      <c r="E28" s="260">
        <v>311.16666666666663</v>
      </c>
      <c r="F28" s="260">
        <v>308.0333333333333</v>
      </c>
      <c r="G28" s="260">
        <v>306.11666666666662</v>
      </c>
      <c r="H28" s="260">
        <v>316.21666666666664</v>
      </c>
      <c r="I28" s="260">
        <v>318.13333333333327</v>
      </c>
      <c r="J28" s="260">
        <v>321.26666666666665</v>
      </c>
      <c r="K28" s="259">
        <v>315</v>
      </c>
      <c r="L28" s="259">
        <v>309.95</v>
      </c>
      <c r="M28" s="259">
        <v>14.18102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3124.2</v>
      </c>
      <c r="D29" s="260">
        <v>3128.3999999999996</v>
      </c>
      <c r="E29" s="260">
        <v>3108.9499999999994</v>
      </c>
      <c r="F29" s="260">
        <v>3093.7</v>
      </c>
      <c r="G29" s="260">
        <v>3074.2499999999995</v>
      </c>
      <c r="H29" s="260">
        <v>3143.6499999999992</v>
      </c>
      <c r="I29" s="260">
        <v>3163.1</v>
      </c>
      <c r="J29" s="260">
        <v>3178.349999999999</v>
      </c>
      <c r="K29" s="259">
        <v>3147.85</v>
      </c>
      <c r="L29" s="259">
        <v>3113.15</v>
      </c>
      <c r="M29" s="259">
        <v>0.86314000000000002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570.75</v>
      </c>
      <c r="D30" s="260">
        <v>568.41666666666663</v>
      </c>
      <c r="E30" s="260">
        <v>562.88333333333321</v>
      </c>
      <c r="F30" s="260">
        <v>555.01666666666654</v>
      </c>
      <c r="G30" s="260">
        <v>549.48333333333312</v>
      </c>
      <c r="H30" s="260">
        <v>576.2833333333333</v>
      </c>
      <c r="I30" s="260">
        <v>581.81666666666683</v>
      </c>
      <c r="J30" s="260">
        <v>589.68333333333339</v>
      </c>
      <c r="K30" s="259">
        <v>573.95000000000005</v>
      </c>
      <c r="L30" s="259">
        <v>560.54999999999995</v>
      </c>
      <c r="M30" s="259">
        <v>61.392699999999998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4726.3999999999996</v>
      </c>
      <c r="D31" s="260">
        <v>4709.7</v>
      </c>
      <c r="E31" s="260">
        <v>4659.2999999999993</v>
      </c>
      <c r="F31" s="260">
        <v>4592.2</v>
      </c>
      <c r="G31" s="260">
        <v>4541.7999999999993</v>
      </c>
      <c r="H31" s="260">
        <v>4776.7999999999993</v>
      </c>
      <c r="I31" s="260">
        <v>4827.1999999999989</v>
      </c>
      <c r="J31" s="260">
        <v>4894.2999999999993</v>
      </c>
      <c r="K31" s="259">
        <v>4760.1000000000004</v>
      </c>
      <c r="L31" s="259">
        <v>4642.6000000000004</v>
      </c>
      <c r="M31" s="259">
        <v>11.134209999999999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148.80000000000001</v>
      </c>
      <c r="D32" s="260">
        <v>149.01666666666668</v>
      </c>
      <c r="E32" s="260">
        <v>147.03333333333336</v>
      </c>
      <c r="F32" s="260">
        <v>145.26666666666668</v>
      </c>
      <c r="G32" s="260">
        <v>143.28333333333336</v>
      </c>
      <c r="H32" s="260">
        <v>150.78333333333336</v>
      </c>
      <c r="I32" s="260">
        <v>152.76666666666665</v>
      </c>
      <c r="J32" s="260">
        <v>154.53333333333336</v>
      </c>
      <c r="K32" s="259">
        <v>151</v>
      </c>
      <c r="L32" s="259">
        <v>147.25</v>
      </c>
      <c r="M32" s="259">
        <v>233.90373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3175.15</v>
      </c>
      <c r="D33" s="260">
        <v>3169.4666666666672</v>
      </c>
      <c r="E33" s="260">
        <v>3138.9833333333345</v>
      </c>
      <c r="F33" s="260">
        <v>3102.8166666666675</v>
      </c>
      <c r="G33" s="260">
        <v>3072.3333333333348</v>
      </c>
      <c r="H33" s="260">
        <v>3205.6333333333341</v>
      </c>
      <c r="I33" s="260">
        <v>3236.1166666666668</v>
      </c>
      <c r="J33" s="260">
        <v>3272.2833333333338</v>
      </c>
      <c r="K33" s="259">
        <v>3199.95</v>
      </c>
      <c r="L33" s="259">
        <v>3133.3</v>
      </c>
      <c r="M33" s="259">
        <v>25.472829999999998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1884.65</v>
      </c>
      <c r="D34" s="260">
        <v>1883.3833333333332</v>
      </c>
      <c r="E34" s="260">
        <v>1874.7666666666664</v>
      </c>
      <c r="F34" s="260">
        <v>1864.8833333333332</v>
      </c>
      <c r="G34" s="260">
        <v>1856.2666666666664</v>
      </c>
      <c r="H34" s="260">
        <v>1893.2666666666664</v>
      </c>
      <c r="I34" s="260">
        <v>1901.8833333333332</v>
      </c>
      <c r="J34" s="260">
        <v>1911.7666666666664</v>
      </c>
      <c r="K34" s="259">
        <v>1892</v>
      </c>
      <c r="L34" s="259">
        <v>1873.5</v>
      </c>
      <c r="M34" s="259">
        <v>2.8820299999999999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467.35</v>
      </c>
      <c r="D35" s="260">
        <v>467.43333333333334</v>
      </c>
      <c r="E35" s="260">
        <v>463.91666666666669</v>
      </c>
      <c r="F35" s="260">
        <v>460.48333333333335</v>
      </c>
      <c r="G35" s="260">
        <v>456.9666666666667</v>
      </c>
      <c r="H35" s="260">
        <v>470.86666666666667</v>
      </c>
      <c r="I35" s="260">
        <v>474.38333333333333</v>
      </c>
      <c r="J35" s="260">
        <v>477.81666666666666</v>
      </c>
      <c r="K35" s="259">
        <v>470.95</v>
      </c>
      <c r="L35" s="259">
        <v>464</v>
      </c>
      <c r="M35" s="259">
        <v>12.47749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4025.5</v>
      </c>
      <c r="D36" s="260">
        <v>4006.8333333333335</v>
      </c>
      <c r="E36" s="260">
        <v>3973.666666666667</v>
      </c>
      <c r="F36" s="260">
        <v>3921.8333333333335</v>
      </c>
      <c r="G36" s="260">
        <v>3888.666666666667</v>
      </c>
      <c r="H36" s="260">
        <v>4058.666666666667</v>
      </c>
      <c r="I36" s="260">
        <v>4091.8333333333339</v>
      </c>
      <c r="J36" s="260">
        <v>4143.666666666667</v>
      </c>
      <c r="K36" s="259">
        <v>4040</v>
      </c>
      <c r="L36" s="259">
        <v>3955</v>
      </c>
      <c r="M36" s="259">
        <v>6.0466600000000001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901.25</v>
      </c>
      <c r="D37" s="260">
        <v>897.26666666666677</v>
      </c>
      <c r="E37" s="260">
        <v>889.43333333333351</v>
      </c>
      <c r="F37" s="260">
        <v>877.61666666666679</v>
      </c>
      <c r="G37" s="260">
        <v>869.78333333333353</v>
      </c>
      <c r="H37" s="260">
        <v>909.08333333333348</v>
      </c>
      <c r="I37" s="260">
        <v>916.91666666666674</v>
      </c>
      <c r="J37" s="260">
        <v>928.73333333333346</v>
      </c>
      <c r="K37" s="259">
        <v>905.1</v>
      </c>
      <c r="L37" s="259">
        <v>885.45</v>
      </c>
      <c r="M37" s="259">
        <v>104.52798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3750.7</v>
      </c>
      <c r="D38" s="260">
        <v>3731.5333333333333</v>
      </c>
      <c r="E38" s="260">
        <v>3690.1666666666665</v>
      </c>
      <c r="F38" s="260">
        <v>3629.6333333333332</v>
      </c>
      <c r="G38" s="260">
        <v>3588.2666666666664</v>
      </c>
      <c r="H38" s="260">
        <v>3792.0666666666666</v>
      </c>
      <c r="I38" s="260">
        <v>3833.4333333333334</v>
      </c>
      <c r="J38" s="260">
        <v>3893.9666666666667</v>
      </c>
      <c r="K38" s="259">
        <v>3772.9</v>
      </c>
      <c r="L38" s="259">
        <v>3671</v>
      </c>
      <c r="M38" s="259">
        <v>12.67676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6720.95</v>
      </c>
      <c r="D39" s="260">
        <v>6717.7166666666672</v>
      </c>
      <c r="E39" s="260">
        <v>6681.2333333333345</v>
      </c>
      <c r="F39" s="260">
        <v>6641.5166666666673</v>
      </c>
      <c r="G39" s="260">
        <v>6605.0333333333347</v>
      </c>
      <c r="H39" s="260">
        <v>6757.4333333333343</v>
      </c>
      <c r="I39" s="260">
        <v>6793.9166666666679</v>
      </c>
      <c r="J39" s="260">
        <v>6833.6333333333341</v>
      </c>
      <c r="K39" s="259">
        <v>6754.2</v>
      </c>
      <c r="L39" s="259">
        <v>6678</v>
      </c>
      <c r="M39" s="259">
        <v>14.82831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1626.5</v>
      </c>
      <c r="D40" s="260">
        <v>1631.4833333333333</v>
      </c>
      <c r="E40" s="260">
        <v>1618.3166666666666</v>
      </c>
      <c r="F40" s="260">
        <v>1610.1333333333332</v>
      </c>
      <c r="G40" s="260">
        <v>1596.9666666666665</v>
      </c>
      <c r="H40" s="260">
        <v>1639.6666666666667</v>
      </c>
      <c r="I40" s="260">
        <v>1652.8333333333333</v>
      </c>
      <c r="J40" s="260">
        <v>1661.0166666666669</v>
      </c>
      <c r="K40" s="259">
        <v>1644.65</v>
      </c>
      <c r="L40" s="259">
        <v>1623.3</v>
      </c>
      <c r="M40" s="259">
        <v>29.00845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6294.95</v>
      </c>
      <c r="D41" s="260">
        <v>6308.3166666666666</v>
      </c>
      <c r="E41" s="260">
        <v>5992.6333333333332</v>
      </c>
      <c r="F41" s="260">
        <v>5690.3166666666666</v>
      </c>
      <c r="G41" s="260">
        <v>5374.6333333333332</v>
      </c>
      <c r="H41" s="260">
        <v>6610.6333333333332</v>
      </c>
      <c r="I41" s="260">
        <v>6926.3166666666657</v>
      </c>
      <c r="J41" s="260">
        <v>7228.6333333333332</v>
      </c>
      <c r="K41" s="259">
        <v>6624</v>
      </c>
      <c r="L41" s="259">
        <v>6006</v>
      </c>
      <c r="M41" s="259">
        <v>40.50056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2042.05</v>
      </c>
      <c r="D42" s="260">
        <v>2037.1833333333334</v>
      </c>
      <c r="E42" s="260">
        <v>2021.416666666667</v>
      </c>
      <c r="F42" s="260">
        <v>2000.7833333333335</v>
      </c>
      <c r="G42" s="260">
        <v>1985.0166666666671</v>
      </c>
      <c r="H42" s="260">
        <v>2057.8166666666666</v>
      </c>
      <c r="I42" s="260">
        <v>2073.583333333333</v>
      </c>
      <c r="J42" s="260">
        <v>2094.2166666666667</v>
      </c>
      <c r="K42" s="259">
        <v>2052.9499999999998</v>
      </c>
      <c r="L42" s="259">
        <v>2016.55</v>
      </c>
      <c r="M42" s="259">
        <v>3.0292699999999999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238.4</v>
      </c>
      <c r="D43" s="260">
        <v>237.44999999999996</v>
      </c>
      <c r="E43" s="260">
        <v>235.14999999999992</v>
      </c>
      <c r="F43" s="260">
        <v>231.89999999999995</v>
      </c>
      <c r="G43" s="260">
        <v>229.59999999999991</v>
      </c>
      <c r="H43" s="260">
        <v>240.69999999999993</v>
      </c>
      <c r="I43" s="260">
        <v>242.99999999999994</v>
      </c>
      <c r="J43" s="260">
        <v>246.24999999999994</v>
      </c>
      <c r="K43" s="259">
        <v>239.75</v>
      </c>
      <c r="L43" s="259">
        <v>234.2</v>
      </c>
      <c r="M43" s="259">
        <v>229.39142000000001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166.25</v>
      </c>
      <c r="D44" s="260">
        <v>166.46666666666667</v>
      </c>
      <c r="E44" s="260">
        <v>164.23333333333335</v>
      </c>
      <c r="F44" s="260">
        <v>162.21666666666667</v>
      </c>
      <c r="G44" s="260">
        <v>159.98333333333335</v>
      </c>
      <c r="H44" s="260">
        <v>168.48333333333335</v>
      </c>
      <c r="I44" s="260">
        <v>170.71666666666664</v>
      </c>
      <c r="J44" s="260">
        <v>172.73333333333335</v>
      </c>
      <c r="K44" s="259">
        <v>168.7</v>
      </c>
      <c r="L44" s="259">
        <v>164.45</v>
      </c>
      <c r="M44" s="259">
        <v>173.02122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82.3</v>
      </c>
      <c r="D45" s="260">
        <v>83.033333333333346</v>
      </c>
      <c r="E45" s="260">
        <v>81.066666666666691</v>
      </c>
      <c r="F45" s="260">
        <v>79.833333333333343</v>
      </c>
      <c r="G45" s="260">
        <v>77.866666666666688</v>
      </c>
      <c r="H45" s="260">
        <v>84.266666666666694</v>
      </c>
      <c r="I45" s="260">
        <v>86.233333333333363</v>
      </c>
      <c r="J45" s="260">
        <v>87.466666666666697</v>
      </c>
      <c r="K45" s="259">
        <v>85</v>
      </c>
      <c r="L45" s="259">
        <v>81.8</v>
      </c>
      <c r="M45" s="259">
        <v>100.57926999999999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1717.85</v>
      </c>
      <c r="D46" s="260">
        <v>1713.6000000000001</v>
      </c>
      <c r="E46" s="260">
        <v>1701.2500000000002</v>
      </c>
      <c r="F46" s="260">
        <v>1684.65</v>
      </c>
      <c r="G46" s="260">
        <v>1672.3000000000002</v>
      </c>
      <c r="H46" s="260">
        <v>1730.2000000000003</v>
      </c>
      <c r="I46" s="260">
        <v>1742.5500000000002</v>
      </c>
      <c r="J46" s="260">
        <v>1759.1500000000003</v>
      </c>
      <c r="K46" s="259">
        <v>1725.95</v>
      </c>
      <c r="L46" s="259">
        <v>1697</v>
      </c>
      <c r="M46" s="259">
        <v>3.8677600000000001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622.4</v>
      </c>
      <c r="D47" s="260">
        <v>619.05000000000007</v>
      </c>
      <c r="E47" s="260">
        <v>614.35000000000014</v>
      </c>
      <c r="F47" s="260">
        <v>606.30000000000007</v>
      </c>
      <c r="G47" s="260">
        <v>601.60000000000014</v>
      </c>
      <c r="H47" s="260">
        <v>627.10000000000014</v>
      </c>
      <c r="I47" s="260">
        <v>631.80000000000018</v>
      </c>
      <c r="J47" s="260">
        <v>639.85000000000014</v>
      </c>
      <c r="K47" s="259">
        <v>623.75</v>
      </c>
      <c r="L47" s="259">
        <v>611</v>
      </c>
      <c r="M47" s="259">
        <v>11.82037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105.1</v>
      </c>
      <c r="D48" s="260">
        <v>105.26666666666665</v>
      </c>
      <c r="E48" s="260">
        <v>103.98333333333331</v>
      </c>
      <c r="F48" s="260">
        <v>102.86666666666666</v>
      </c>
      <c r="G48" s="260">
        <v>101.58333333333331</v>
      </c>
      <c r="H48" s="260">
        <v>106.3833333333333</v>
      </c>
      <c r="I48" s="260">
        <v>107.66666666666666</v>
      </c>
      <c r="J48" s="260">
        <v>108.78333333333329</v>
      </c>
      <c r="K48" s="259">
        <v>106.55</v>
      </c>
      <c r="L48" s="259">
        <v>104.15</v>
      </c>
      <c r="M48" s="259">
        <v>278.69373000000002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859.55</v>
      </c>
      <c r="D49" s="260">
        <v>857.11666666666667</v>
      </c>
      <c r="E49" s="260">
        <v>850.43333333333339</v>
      </c>
      <c r="F49" s="260">
        <v>841.31666666666672</v>
      </c>
      <c r="G49" s="260">
        <v>834.63333333333344</v>
      </c>
      <c r="H49" s="260">
        <v>866.23333333333335</v>
      </c>
      <c r="I49" s="260">
        <v>872.91666666666652</v>
      </c>
      <c r="J49" s="260">
        <v>882.0333333333333</v>
      </c>
      <c r="K49" s="259">
        <v>863.8</v>
      </c>
      <c r="L49" s="259">
        <v>848</v>
      </c>
      <c r="M49" s="259">
        <v>14.43604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83.7</v>
      </c>
      <c r="D50" s="260">
        <v>83.083333333333329</v>
      </c>
      <c r="E50" s="260">
        <v>82.166666666666657</v>
      </c>
      <c r="F50" s="260">
        <v>80.633333333333326</v>
      </c>
      <c r="G50" s="260">
        <v>79.716666666666654</v>
      </c>
      <c r="H50" s="260">
        <v>84.61666666666666</v>
      </c>
      <c r="I50" s="260">
        <v>85.533333333333317</v>
      </c>
      <c r="J50" s="260">
        <v>87.066666666666663</v>
      </c>
      <c r="K50" s="259">
        <v>84</v>
      </c>
      <c r="L50" s="259">
        <v>81.55</v>
      </c>
      <c r="M50" s="259">
        <v>390.48500999999999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341.15</v>
      </c>
      <c r="D51" s="260">
        <v>340.23333333333335</v>
      </c>
      <c r="E51" s="260">
        <v>336.7166666666667</v>
      </c>
      <c r="F51" s="260">
        <v>332.28333333333336</v>
      </c>
      <c r="G51" s="260">
        <v>328.76666666666671</v>
      </c>
      <c r="H51" s="260">
        <v>344.66666666666669</v>
      </c>
      <c r="I51" s="260">
        <v>348.18333333333334</v>
      </c>
      <c r="J51" s="260">
        <v>352.61666666666667</v>
      </c>
      <c r="K51" s="259">
        <v>343.75</v>
      </c>
      <c r="L51" s="259">
        <v>335.8</v>
      </c>
      <c r="M51" s="259">
        <v>50.14866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848.75</v>
      </c>
      <c r="D52" s="260">
        <v>844.44999999999993</v>
      </c>
      <c r="E52" s="260">
        <v>836.89999999999986</v>
      </c>
      <c r="F52" s="260">
        <v>825.05</v>
      </c>
      <c r="G52" s="260">
        <v>817.49999999999989</v>
      </c>
      <c r="H52" s="260">
        <v>856.29999999999984</v>
      </c>
      <c r="I52" s="260">
        <v>863.8499999999998</v>
      </c>
      <c r="J52" s="260">
        <v>875.69999999999982</v>
      </c>
      <c r="K52" s="259">
        <v>852</v>
      </c>
      <c r="L52" s="259">
        <v>832.6</v>
      </c>
      <c r="M52" s="259">
        <v>68.743899999999996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282.85000000000002</v>
      </c>
      <c r="D53" s="260">
        <v>283.45</v>
      </c>
      <c r="E53" s="260">
        <v>279.89999999999998</v>
      </c>
      <c r="F53" s="260">
        <v>276.95</v>
      </c>
      <c r="G53" s="260">
        <v>273.39999999999998</v>
      </c>
      <c r="H53" s="260">
        <v>286.39999999999998</v>
      </c>
      <c r="I53" s="260">
        <v>289.95000000000005</v>
      </c>
      <c r="J53" s="260">
        <v>292.89999999999998</v>
      </c>
      <c r="K53" s="259">
        <v>287</v>
      </c>
      <c r="L53" s="259">
        <v>280.5</v>
      </c>
      <c r="M53" s="259">
        <v>65.606989999999996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17004.400000000001</v>
      </c>
      <c r="D54" s="260">
        <v>16967.416666666668</v>
      </c>
      <c r="E54" s="260">
        <v>16859.483333333337</v>
      </c>
      <c r="F54" s="260">
        <v>16714.566666666669</v>
      </c>
      <c r="G54" s="260">
        <v>16606.633333333339</v>
      </c>
      <c r="H54" s="260">
        <v>17112.333333333336</v>
      </c>
      <c r="I54" s="260">
        <v>17220.266666666663</v>
      </c>
      <c r="J54" s="260">
        <v>17365.183333333334</v>
      </c>
      <c r="K54" s="259">
        <v>17075.349999999999</v>
      </c>
      <c r="L54" s="259">
        <v>16822.5</v>
      </c>
      <c r="M54" s="259">
        <v>0.28048000000000001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4362.3</v>
      </c>
      <c r="D55" s="260">
        <v>4346.75</v>
      </c>
      <c r="E55" s="260">
        <v>4305.6000000000004</v>
      </c>
      <c r="F55" s="260">
        <v>4248.9000000000005</v>
      </c>
      <c r="G55" s="260">
        <v>4207.7500000000009</v>
      </c>
      <c r="H55" s="260">
        <v>4403.45</v>
      </c>
      <c r="I55" s="260">
        <v>4444.5999999999995</v>
      </c>
      <c r="J55" s="260">
        <v>4501.2999999999993</v>
      </c>
      <c r="K55" s="259">
        <v>4387.8999999999996</v>
      </c>
      <c r="L55" s="259">
        <v>4290.05</v>
      </c>
      <c r="M55" s="259">
        <v>11.01544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314.7</v>
      </c>
      <c r="D56" s="260">
        <v>317.0333333333333</v>
      </c>
      <c r="E56" s="260">
        <v>310.36666666666662</v>
      </c>
      <c r="F56" s="260">
        <v>306.0333333333333</v>
      </c>
      <c r="G56" s="260">
        <v>299.36666666666662</v>
      </c>
      <c r="H56" s="260">
        <v>321.36666666666662</v>
      </c>
      <c r="I56" s="260">
        <v>328.03333333333336</v>
      </c>
      <c r="J56" s="260">
        <v>332.36666666666662</v>
      </c>
      <c r="K56" s="259">
        <v>323.7</v>
      </c>
      <c r="L56" s="259">
        <v>312.7</v>
      </c>
      <c r="M56" s="259">
        <v>224.93064000000001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714.85</v>
      </c>
      <c r="D57" s="260">
        <v>715.11666666666679</v>
      </c>
      <c r="E57" s="260">
        <v>708.43333333333362</v>
      </c>
      <c r="F57" s="260">
        <v>702.01666666666688</v>
      </c>
      <c r="G57" s="260">
        <v>695.33333333333371</v>
      </c>
      <c r="H57" s="260">
        <v>721.53333333333353</v>
      </c>
      <c r="I57" s="260">
        <v>728.2166666666667</v>
      </c>
      <c r="J57" s="260">
        <v>734.63333333333344</v>
      </c>
      <c r="K57" s="259">
        <v>721.8</v>
      </c>
      <c r="L57" s="259">
        <v>708.7</v>
      </c>
      <c r="M57" s="259">
        <v>24.058949999999999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1139.6500000000001</v>
      </c>
      <c r="D58" s="260">
        <v>1136.2166666666667</v>
      </c>
      <c r="E58" s="260">
        <v>1123.4333333333334</v>
      </c>
      <c r="F58" s="260">
        <v>1107.2166666666667</v>
      </c>
      <c r="G58" s="260">
        <v>1094.4333333333334</v>
      </c>
      <c r="H58" s="260">
        <v>1152.4333333333334</v>
      </c>
      <c r="I58" s="260">
        <v>1165.2166666666667</v>
      </c>
      <c r="J58" s="260">
        <v>1181.4333333333334</v>
      </c>
      <c r="K58" s="259">
        <v>1149</v>
      </c>
      <c r="L58" s="259">
        <v>1120</v>
      </c>
      <c r="M58" s="259">
        <v>26.80903</v>
      </c>
      <c r="N58" s="1"/>
      <c r="O58" s="1"/>
    </row>
    <row r="59" spans="1:15" ht="12.75" customHeight="1">
      <c r="A59" s="227">
        <v>50</v>
      </c>
      <c r="B59" s="269" t="s">
        <v>810</v>
      </c>
      <c r="C59" s="259">
        <v>1496.3</v>
      </c>
      <c r="D59" s="260">
        <v>1505.3999999999999</v>
      </c>
      <c r="E59" s="260">
        <v>1484.8999999999996</v>
      </c>
      <c r="F59" s="260">
        <v>1473.4999999999998</v>
      </c>
      <c r="G59" s="260">
        <v>1452.9999999999995</v>
      </c>
      <c r="H59" s="260">
        <v>1516.7999999999997</v>
      </c>
      <c r="I59" s="260">
        <v>1537.3000000000002</v>
      </c>
      <c r="J59" s="260">
        <v>1548.6999999999998</v>
      </c>
      <c r="K59" s="259">
        <v>1525.9</v>
      </c>
      <c r="L59" s="259">
        <v>1494</v>
      </c>
      <c r="M59" s="259">
        <v>0.84031999999999996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227.25</v>
      </c>
      <c r="D60" s="260">
        <v>227.55000000000004</v>
      </c>
      <c r="E60" s="260">
        <v>226.25000000000009</v>
      </c>
      <c r="F60" s="260">
        <v>225.25000000000006</v>
      </c>
      <c r="G60" s="260">
        <v>223.9500000000001</v>
      </c>
      <c r="H60" s="260">
        <v>228.55000000000007</v>
      </c>
      <c r="I60" s="260">
        <v>229.85000000000002</v>
      </c>
      <c r="J60" s="260">
        <v>230.85000000000005</v>
      </c>
      <c r="K60" s="259">
        <v>228.85</v>
      </c>
      <c r="L60" s="259">
        <v>226.55</v>
      </c>
      <c r="M60" s="259">
        <v>121.54948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4036.3</v>
      </c>
      <c r="D61" s="260">
        <v>4021.5</v>
      </c>
      <c r="E61" s="260">
        <v>3974.8</v>
      </c>
      <c r="F61" s="260">
        <v>3913.3</v>
      </c>
      <c r="G61" s="260">
        <v>3866.6000000000004</v>
      </c>
      <c r="H61" s="260">
        <v>4083</v>
      </c>
      <c r="I61" s="260">
        <v>4129.7</v>
      </c>
      <c r="J61" s="260">
        <v>4191.2</v>
      </c>
      <c r="K61" s="259">
        <v>4068.2</v>
      </c>
      <c r="L61" s="259">
        <v>3960</v>
      </c>
      <c r="M61" s="259">
        <v>3.2715299999999998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1632.15</v>
      </c>
      <c r="D62" s="260">
        <v>1626.3999999999999</v>
      </c>
      <c r="E62" s="260">
        <v>1612.7999999999997</v>
      </c>
      <c r="F62" s="260">
        <v>1593.4499999999998</v>
      </c>
      <c r="G62" s="260">
        <v>1579.8499999999997</v>
      </c>
      <c r="H62" s="260">
        <v>1645.7499999999998</v>
      </c>
      <c r="I62" s="260">
        <v>1659.3499999999997</v>
      </c>
      <c r="J62" s="260">
        <v>1678.6999999999998</v>
      </c>
      <c r="K62" s="259">
        <v>1640</v>
      </c>
      <c r="L62" s="259">
        <v>1607.05</v>
      </c>
      <c r="M62" s="259">
        <v>9.3207199999999997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771.95</v>
      </c>
      <c r="D63" s="260">
        <v>766.98333333333323</v>
      </c>
      <c r="E63" s="260">
        <v>758.96666666666647</v>
      </c>
      <c r="F63" s="260">
        <v>745.98333333333323</v>
      </c>
      <c r="G63" s="260">
        <v>737.96666666666647</v>
      </c>
      <c r="H63" s="260">
        <v>779.96666666666647</v>
      </c>
      <c r="I63" s="260">
        <v>787.98333333333312</v>
      </c>
      <c r="J63" s="260">
        <v>800.96666666666647</v>
      </c>
      <c r="K63" s="259">
        <v>775</v>
      </c>
      <c r="L63" s="259">
        <v>754</v>
      </c>
      <c r="M63" s="259">
        <v>13.45532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929.75</v>
      </c>
      <c r="D64" s="260">
        <v>926.26666666666677</v>
      </c>
      <c r="E64" s="260">
        <v>918.98333333333358</v>
      </c>
      <c r="F64" s="260">
        <v>908.21666666666681</v>
      </c>
      <c r="G64" s="260">
        <v>900.93333333333362</v>
      </c>
      <c r="H64" s="260">
        <v>937.03333333333353</v>
      </c>
      <c r="I64" s="260">
        <v>944.31666666666661</v>
      </c>
      <c r="J64" s="260">
        <v>955.08333333333348</v>
      </c>
      <c r="K64" s="259">
        <v>933.55</v>
      </c>
      <c r="L64" s="259">
        <v>915.5</v>
      </c>
      <c r="M64" s="259">
        <v>3.2386699999999999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362.85</v>
      </c>
      <c r="D65" s="260">
        <v>362.33333333333331</v>
      </c>
      <c r="E65" s="260">
        <v>357.66666666666663</v>
      </c>
      <c r="F65" s="260">
        <v>352.48333333333329</v>
      </c>
      <c r="G65" s="260">
        <v>347.81666666666661</v>
      </c>
      <c r="H65" s="260">
        <v>367.51666666666665</v>
      </c>
      <c r="I65" s="260">
        <v>372.18333333333328</v>
      </c>
      <c r="J65" s="260">
        <v>377.36666666666667</v>
      </c>
      <c r="K65" s="259">
        <v>367</v>
      </c>
      <c r="L65" s="259">
        <v>357.15</v>
      </c>
      <c r="M65" s="259">
        <v>20.731459999999998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1413.5</v>
      </c>
      <c r="D66" s="260">
        <v>1403.2333333333333</v>
      </c>
      <c r="E66" s="260">
        <v>1386.4666666666667</v>
      </c>
      <c r="F66" s="260">
        <v>1359.4333333333334</v>
      </c>
      <c r="G66" s="260">
        <v>1342.6666666666667</v>
      </c>
      <c r="H66" s="260">
        <v>1430.2666666666667</v>
      </c>
      <c r="I66" s="260">
        <v>1447.0333333333335</v>
      </c>
      <c r="J66" s="260">
        <v>1474.0666666666666</v>
      </c>
      <c r="K66" s="259">
        <v>1420</v>
      </c>
      <c r="L66" s="259">
        <v>1376.2</v>
      </c>
      <c r="M66" s="259">
        <v>8.3534400000000009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402.65</v>
      </c>
      <c r="D67" s="260">
        <v>398.76666666666671</v>
      </c>
      <c r="E67" s="260">
        <v>393.23333333333341</v>
      </c>
      <c r="F67" s="260">
        <v>383.81666666666672</v>
      </c>
      <c r="G67" s="260">
        <v>378.28333333333342</v>
      </c>
      <c r="H67" s="260">
        <v>408.18333333333339</v>
      </c>
      <c r="I67" s="260">
        <v>413.7166666666667</v>
      </c>
      <c r="J67" s="260">
        <v>423.13333333333338</v>
      </c>
      <c r="K67" s="259">
        <v>404.3</v>
      </c>
      <c r="L67" s="259">
        <v>389.35</v>
      </c>
      <c r="M67" s="259">
        <v>87.339669999999998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588.35</v>
      </c>
      <c r="D68" s="260">
        <v>590.98333333333335</v>
      </c>
      <c r="E68" s="260">
        <v>583.06666666666672</v>
      </c>
      <c r="F68" s="260">
        <v>577.78333333333342</v>
      </c>
      <c r="G68" s="260">
        <v>569.86666666666679</v>
      </c>
      <c r="H68" s="260">
        <v>596.26666666666665</v>
      </c>
      <c r="I68" s="260">
        <v>604.18333333333317</v>
      </c>
      <c r="J68" s="260">
        <v>609.46666666666658</v>
      </c>
      <c r="K68" s="259">
        <v>598.9</v>
      </c>
      <c r="L68" s="259">
        <v>585.70000000000005</v>
      </c>
      <c r="M68" s="259">
        <v>68.001829999999998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1820.7</v>
      </c>
      <c r="D69" s="260">
        <v>1802.9333333333332</v>
      </c>
      <c r="E69" s="260">
        <v>1779.8666666666663</v>
      </c>
      <c r="F69" s="260">
        <v>1739.0333333333331</v>
      </c>
      <c r="G69" s="260">
        <v>1715.9666666666662</v>
      </c>
      <c r="H69" s="260">
        <v>1843.7666666666664</v>
      </c>
      <c r="I69" s="260">
        <v>1866.8333333333335</v>
      </c>
      <c r="J69" s="260">
        <v>1907.6666666666665</v>
      </c>
      <c r="K69" s="259">
        <v>1826</v>
      </c>
      <c r="L69" s="259">
        <v>1762.1</v>
      </c>
      <c r="M69" s="259">
        <v>5.8115699999999997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2175.5500000000002</v>
      </c>
      <c r="D70" s="260">
        <v>2174.3666666666663</v>
      </c>
      <c r="E70" s="260">
        <v>2163.6333333333328</v>
      </c>
      <c r="F70" s="260">
        <v>2151.7166666666662</v>
      </c>
      <c r="G70" s="260">
        <v>2140.9833333333327</v>
      </c>
      <c r="H70" s="260">
        <v>2186.2833333333328</v>
      </c>
      <c r="I70" s="260">
        <v>2197.0166666666664</v>
      </c>
      <c r="J70" s="260">
        <v>2208.9333333333329</v>
      </c>
      <c r="K70" s="259">
        <v>2185.1</v>
      </c>
      <c r="L70" s="259">
        <v>2162.4499999999998</v>
      </c>
      <c r="M70" s="259">
        <v>2.91269</v>
      </c>
      <c r="N70" s="1"/>
      <c r="O70" s="1"/>
    </row>
    <row r="71" spans="1:15" ht="12.75" customHeight="1">
      <c r="A71" s="227">
        <v>62</v>
      </c>
      <c r="B71" s="269" t="s">
        <v>862</v>
      </c>
      <c r="C71" s="259">
        <v>335.45</v>
      </c>
      <c r="D71" s="260">
        <v>335.81666666666666</v>
      </c>
      <c r="E71" s="260">
        <v>331.63333333333333</v>
      </c>
      <c r="F71" s="260">
        <v>327.81666666666666</v>
      </c>
      <c r="G71" s="260">
        <v>323.63333333333333</v>
      </c>
      <c r="H71" s="260">
        <v>339.63333333333333</v>
      </c>
      <c r="I71" s="260">
        <v>343.81666666666661</v>
      </c>
      <c r="J71" s="260">
        <v>347.63333333333333</v>
      </c>
      <c r="K71" s="259">
        <v>340</v>
      </c>
      <c r="L71" s="259">
        <v>332</v>
      </c>
      <c r="M71" s="259">
        <v>22.276589999999999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3404.7</v>
      </c>
      <c r="D72" s="260">
        <v>3390.35</v>
      </c>
      <c r="E72" s="260">
        <v>3360.7</v>
      </c>
      <c r="F72" s="260">
        <v>3316.7</v>
      </c>
      <c r="G72" s="260">
        <v>3287.0499999999997</v>
      </c>
      <c r="H72" s="260">
        <v>3434.35</v>
      </c>
      <c r="I72" s="260">
        <v>3464.0000000000005</v>
      </c>
      <c r="J72" s="260">
        <v>3508</v>
      </c>
      <c r="K72" s="259">
        <v>3420</v>
      </c>
      <c r="L72" s="259">
        <v>3346.35</v>
      </c>
      <c r="M72" s="259">
        <v>10.28382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4251.8999999999996</v>
      </c>
      <c r="D73" s="260">
        <v>4257.4333333333334</v>
      </c>
      <c r="E73" s="260">
        <v>4201.4666666666672</v>
      </c>
      <c r="F73" s="260">
        <v>4151.0333333333338</v>
      </c>
      <c r="G73" s="260">
        <v>4095.0666666666675</v>
      </c>
      <c r="H73" s="260">
        <v>4307.8666666666668</v>
      </c>
      <c r="I73" s="260">
        <v>4363.8333333333321</v>
      </c>
      <c r="J73" s="260">
        <v>4414.2666666666664</v>
      </c>
      <c r="K73" s="259">
        <v>4313.3999999999996</v>
      </c>
      <c r="L73" s="259">
        <v>4207</v>
      </c>
      <c r="M73" s="259">
        <v>2.59144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2445.6</v>
      </c>
      <c r="D74" s="260">
        <v>2441.85</v>
      </c>
      <c r="E74" s="260">
        <v>2408.6999999999998</v>
      </c>
      <c r="F74" s="260">
        <v>2371.7999999999997</v>
      </c>
      <c r="G74" s="260">
        <v>2338.6499999999996</v>
      </c>
      <c r="H74" s="260">
        <v>2478.75</v>
      </c>
      <c r="I74" s="260">
        <v>2511.9000000000005</v>
      </c>
      <c r="J74" s="260">
        <v>2548.8000000000002</v>
      </c>
      <c r="K74" s="259">
        <v>2475</v>
      </c>
      <c r="L74" s="259">
        <v>2404.9499999999998</v>
      </c>
      <c r="M74" s="259">
        <v>2.0991599999999999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4487.1499999999996</v>
      </c>
      <c r="D75" s="260">
        <v>4482.0333333333328</v>
      </c>
      <c r="E75" s="260">
        <v>4446.1166666666659</v>
      </c>
      <c r="F75" s="260">
        <v>4405.083333333333</v>
      </c>
      <c r="G75" s="260">
        <v>4369.1666666666661</v>
      </c>
      <c r="H75" s="260">
        <v>4523.0666666666657</v>
      </c>
      <c r="I75" s="260">
        <v>4558.9833333333336</v>
      </c>
      <c r="J75" s="260">
        <v>4600.0166666666655</v>
      </c>
      <c r="K75" s="259">
        <v>4517.95</v>
      </c>
      <c r="L75" s="259">
        <v>4441</v>
      </c>
      <c r="M75" s="259">
        <v>8.5136800000000008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3484.5</v>
      </c>
      <c r="D76" s="260">
        <v>3468.6833333333329</v>
      </c>
      <c r="E76" s="260">
        <v>3432.8666666666659</v>
      </c>
      <c r="F76" s="260">
        <v>3381.2333333333331</v>
      </c>
      <c r="G76" s="260">
        <v>3345.4166666666661</v>
      </c>
      <c r="H76" s="260">
        <v>3520.3166666666657</v>
      </c>
      <c r="I76" s="260">
        <v>3556.1333333333323</v>
      </c>
      <c r="J76" s="260">
        <v>3607.7666666666655</v>
      </c>
      <c r="K76" s="259">
        <v>3504.5</v>
      </c>
      <c r="L76" s="259">
        <v>3417.05</v>
      </c>
      <c r="M76" s="259">
        <v>11.517720000000001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478.75</v>
      </c>
      <c r="D77" s="260">
        <v>476.81666666666666</v>
      </c>
      <c r="E77" s="260">
        <v>473.0333333333333</v>
      </c>
      <c r="F77" s="260">
        <v>467.31666666666666</v>
      </c>
      <c r="G77" s="260">
        <v>463.5333333333333</v>
      </c>
      <c r="H77" s="260">
        <v>482.5333333333333</v>
      </c>
      <c r="I77" s="260">
        <v>486.31666666666672</v>
      </c>
      <c r="J77" s="260">
        <v>492.0333333333333</v>
      </c>
      <c r="K77" s="259">
        <v>480.6</v>
      </c>
      <c r="L77" s="259">
        <v>471.1</v>
      </c>
      <c r="M77" s="259">
        <v>3.1535799999999998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2286.5</v>
      </c>
      <c r="D78" s="260">
        <v>2276.5666666666666</v>
      </c>
      <c r="E78" s="260">
        <v>2263.1333333333332</v>
      </c>
      <c r="F78" s="260">
        <v>2239.7666666666664</v>
      </c>
      <c r="G78" s="260">
        <v>2226.333333333333</v>
      </c>
      <c r="H78" s="260">
        <v>2299.9333333333334</v>
      </c>
      <c r="I78" s="260">
        <v>2313.3666666666668</v>
      </c>
      <c r="J78" s="260">
        <v>2336.7333333333336</v>
      </c>
      <c r="K78" s="259">
        <v>2290</v>
      </c>
      <c r="L78" s="259">
        <v>2253.1999999999998</v>
      </c>
      <c r="M78" s="259">
        <v>2.2295400000000001</v>
      </c>
      <c r="N78" s="1"/>
      <c r="O78" s="1"/>
    </row>
    <row r="79" spans="1:15" ht="12.75" customHeight="1">
      <c r="A79" s="227">
        <v>70</v>
      </c>
      <c r="B79" s="269" t="s">
        <v>811</v>
      </c>
      <c r="C79" s="259">
        <v>172.3</v>
      </c>
      <c r="D79" s="260">
        <v>173.85</v>
      </c>
      <c r="E79" s="260">
        <v>170.45</v>
      </c>
      <c r="F79" s="260">
        <v>168.6</v>
      </c>
      <c r="G79" s="260">
        <v>165.2</v>
      </c>
      <c r="H79" s="260">
        <v>175.7</v>
      </c>
      <c r="I79" s="260">
        <v>179.10000000000002</v>
      </c>
      <c r="J79" s="260">
        <v>180.95</v>
      </c>
      <c r="K79" s="259">
        <v>177.25</v>
      </c>
      <c r="L79" s="259">
        <v>172</v>
      </c>
      <c r="M79" s="259">
        <v>90.728719999999996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131.44999999999999</v>
      </c>
      <c r="D80" s="260">
        <v>131.93333333333331</v>
      </c>
      <c r="E80" s="260">
        <v>130.51666666666662</v>
      </c>
      <c r="F80" s="260">
        <v>129.58333333333331</v>
      </c>
      <c r="G80" s="260">
        <v>128.16666666666663</v>
      </c>
      <c r="H80" s="260">
        <v>132.86666666666662</v>
      </c>
      <c r="I80" s="260">
        <v>134.2833333333333</v>
      </c>
      <c r="J80" s="260">
        <v>135.21666666666661</v>
      </c>
      <c r="K80" s="259">
        <v>133.35</v>
      </c>
      <c r="L80" s="259">
        <v>131</v>
      </c>
      <c r="M80" s="259">
        <v>63.263710000000003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290.10000000000002</v>
      </c>
      <c r="D81" s="260">
        <v>290.66666666666669</v>
      </c>
      <c r="E81" s="260">
        <v>285.53333333333336</v>
      </c>
      <c r="F81" s="260">
        <v>280.9666666666667</v>
      </c>
      <c r="G81" s="260">
        <v>275.83333333333337</v>
      </c>
      <c r="H81" s="260">
        <v>295.23333333333335</v>
      </c>
      <c r="I81" s="260">
        <v>300.36666666666667</v>
      </c>
      <c r="J81" s="260">
        <v>304.93333333333334</v>
      </c>
      <c r="K81" s="259">
        <v>295.8</v>
      </c>
      <c r="L81" s="259">
        <v>286.10000000000002</v>
      </c>
      <c r="M81" s="259">
        <v>8.2281700000000004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94.75</v>
      </c>
      <c r="D82" s="260">
        <v>94.5</v>
      </c>
      <c r="E82" s="260">
        <v>94.05</v>
      </c>
      <c r="F82" s="260">
        <v>93.35</v>
      </c>
      <c r="G82" s="260">
        <v>92.899999999999991</v>
      </c>
      <c r="H82" s="260">
        <v>95.2</v>
      </c>
      <c r="I82" s="260">
        <v>95.649999999999991</v>
      </c>
      <c r="J82" s="260">
        <v>96.350000000000009</v>
      </c>
      <c r="K82" s="259">
        <v>94.95</v>
      </c>
      <c r="L82" s="259">
        <v>93.8</v>
      </c>
      <c r="M82" s="259">
        <v>185.01716999999999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1779.65</v>
      </c>
      <c r="D83" s="260">
        <v>1814.2166666666665</v>
      </c>
      <c r="E83" s="260">
        <v>1730.4333333333329</v>
      </c>
      <c r="F83" s="260">
        <v>1681.2166666666665</v>
      </c>
      <c r="G83" s="260">
        <v>1597.4333333333329</v>
      </c>
      <c r="H83" s="260">
        <v>1863.4333333333329</v>
      </c>
      <c r="I83" s="260">
        <v>1947.2166666666662</v>
      </c>
      <c r="J83" s="260">
        <v>1996.4333333333329</v>
      </c>
      <c r="K83" s="259">
        <v>1898</v>
      </c>
      <c r="L83" s="259">
        <v>1765</v>
      </c>
      <c r="M83" s="259">
        <v>16.89301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881.45</v>
      </c>
      <c r="D84" s="260">
        <v>879.15</v>
      </c>
      <c r="E84" s="260">
        <v>869.4</v>
      </c>
      <c r="F84" s="260">
        <v>857.35</v>
      </c>
      <c r="G84" s="260">
        <v>847.6</v>
      </c>
      <c r="H84" s="260">
        <v>891.19999999999993</v>
      </c>
      <c r="I84" s="260">
        <v>900.94999999999993</v>
      </c>
      <c r="J84" s="260">
        <v>912.99999999999989</v>
      </c>
      <c r="K84" s="259">
        <v>888.9</v>
      </c>
      <c r="L84" s="259">
        <v>867.1</v>
      </c>
      <c r="M84" s="259">
        <v>18.39648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1305.1500000000001</v>
      </c>
      <c r="D85" s="260">
        <v>1299.3833333333334</v>
      </c>
      <c r="E85" s="260">
        <v>1281.8166666666668</v>
      </c>
      <c r="F85" s="260">
        <v>1258.4833333333333</v>
      </c>
      <c r="G85" s="260">
        <v>1240.9166666666667</v>
      </c>
      <c r="H85" s="260">
        <v>1322.7166666666669</v>
      </c>
      <c r="I85" s="260">
        <v>1340.2833333333335</v>
      </c>
      <c r="J85" s="260">
        <v>1363.616666666667</v>
      </c>
      <c r="K85" s="259">
        <v>1316.95</v>
      </c>
      <c r="L85" s="259">
        <v>1276.05</v>
      </c>
      <c r="M85" s="259">
        <v>10.493180000000001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1759.75</v>
      </c>
      <c r="D86" s="260">
        <v>1751.1833333333334</v>
      </c>
      <c r="E86" s="260">
        <v>1733.7666666666669</v>
      </c>
      <c r="F86" s="260">
        <v>1707.7833333333335</v>
      </c>
      <c r="G86" s="260">
        <v>1690.366666666667</v>
      </c>
      <c r="H86" s="260">
        <v>1777.1666666666667</v>
      </c>
      <c r="I86" s="260">
        <v>1794.5833333333333</v>
      </c>
      <c r="J86" s="260">
        <v>1820.5666666666666</v>
      </c>
      <c r="K86" s="259">
        <v>1768.6</v>
      </c>
      <c r="L86" s="259">
        <v>1725.2</v>
      </c>
      <c r="M86" s="259">
        <v>11.3325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498.85</v>
      </c>
      <c r="D87" s="260">
        <v>500.61666666666662</v>
      </c>
      <c r="E87" s="260">
        <v>492.58333333333326</v>
      </c>
      <c r="F87" s="260">
        <v>486.31666666666666</v>
      </c>
      <c r="G87" s="260">
        <v>478.2833333333333</v>
      </c>
      <c r="H87" s="260">
        <v>506.88333333333321</v>
      </c>
      <c r="I87" s="260">
        <v>514.91666666666663</v>
      </c>
      <c r="J87" s="260">
        <v>521.18333333333317</v>
      </c>
      <c r="K87" s="259">
        <v>508.65</v>
      </c>
      <c r="L87" s="259">
        <v>494.35</v>
      </c>
      <c r="M87" s="259">
        <v>17.580249999999999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269.5</v>
      </c>
      <c r="D88" s="260">
        <v>268.3</v>
      </c>
      <c r="E88" s="260">
        <v>265.60000000000002</v>
      </c>
      <c r="F88" s="260">
        <v>261.7</v>
      </c>
      <c r="G88" s="260">
        <v>259</v>
      </c>
      <c r="H88" s="260">
        <v>272.20000000000005</v>
      </c>
      <c r="I88" s="260">
        <v>274.89999999999998</v>
      </c>
      <c r="J88" s="260">
        <v>278.80000000000007</v>
      </c>
      <c r="K88" s="259">
        <v>271</v>
      </c>
      <c r="L88" s="259">
        <v>264.39999999999998</v>
      </c>
      <c r="M88" s="259">
        <v>12.45538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1120.8</v>
      </c>
      <c r="D89" s="260">
        <v>1122.5666666666666</v>
      </c>
      <c r="E89" s="260">
        <v>1115.2333333333331</v>
      </c>
      <c r="F89" s="260">
        <v>1109.6666666666665</v>
      </c>
      <c r="G89" s="260">
        <v>1102.333333333333</v>
      </c>
      <c r="H89" s="260">
        <v>1128.1333333333332</v>
      </c>
      <c r="I89" s="260">
        <v>1135.4666666666667</v>
      </c>
      <c r="J89" s="260">
        <v>1141.0333333333333</v>
      </c>
      <c r="K89" s="259">
        <v>1129.9000000000001</v>
      </c>
      <c r="L89" s="259">
        <v>1117</v>
      </c>
      <c r="M89" s="259">
        <v>60.534880000000001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2187.1</v>
      </c>
      <c r="D90" s="260">
        <v>2179.8000000000002</v>
      </c>
      <c r="E90" s="260">
        <v>2169.6000000000004</v>
      </c>
      <c r="F90" s="260">
        <v>2152.1000000000004</v>
      </c>
      <c r="G90" s="260">
        <v>2141.9000000000005</v>
      </c>
      <c r="H90" s="260">
        <v>2197.3000000000002</v>
      </c>
      <c r="I90" s="260">
        <v>2207.5</v>
      </c>
      <c r="J90" s="260">
        <v>2225</v>
      </c>
      <c r="K90" s="259">
        <v>2190</v>
      </c>
      <c r="L90" s="259">
        <v>2162.3000000000002</v>
      </c>
      <c r="M90" s="259">
        <v>2.93086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1608.45</v>
      </c>
      <c r="D91" s="260">
        <v>1606.1500000000003</v>
      </c>
      <c r="E91" s="260">
        <v>1599.4000000000005</v>
      </c>
      <c r="F91" s="260">
        <v>1590.3500000000001</v>
      </c>
      <c r="G91" s="260">
        <v>1583.6000000000004</v>
      </c>
      <c r="H91" s="260">
        <v>1615.2000000000007</v>
      </c>
      <c r="I91" s="260">
        <v>1621.9500000000003</v>
      </c>
      <c r="J91" s="260">
        <v>1631.0000000000009</v>
      </c>
      <c r="K91" s="259">
        <v>1612.9</v>
      </c>
      <c r="L91" s="259">
        <v>1597.1</v>
      </c>
      <c r="M91" s="259">
        <v>75.924030000000002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590.6</v>
      </c>
      <c r="D92" s="260">
        <v>589.54999999999995</v>
      </c>
      <c r="E92" s="260">
        <v>586.09999999999991</v>
      </c>
      <c r="F92" s="260">
        <v>581.59999999999991</v>
      </c>
      <c r="G92" s="260">
        <v>578.14999999999986</v>
      </c>
      <c r="H92" s="260">
        <v>594.04999999999995</v>
      </c>
      <c r="I92" s="260">
        <v>597.5</v>
      </c>
      <c r="J92" s="260">
        <v>602</v>
      </c>
      <c r="K92" s="259">
        <v>593</v>
      </c>
      <c r="L92" s="259">
        <v>585.04999999999995</v>
      </c>
      <c r="M92" s="259">
        <v>35.029580000000003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1253.55</v>
      </c>
      <c r="D93" s="260">
        <v>1243.7166666666665</v>
      </c>
      <c r="E93" s="260">
        <v>1226.083333333333</v>
      </c>
      <c r="F93" s="260">
        <v>1198.6166666666666</v>
      </c>
      <c r="G93" s="260">
        <v>1180.9833333333331</v>
      </c>
      <c r="H93" s="260">
        <v>1271.1833333333329</v>
      </c>
      <c r="I93" s="260">
        <v>1288.8166666666666</v>
      </c>
      <c r="J93" s="260">
        <v>1316.2833333333328</v>
      </c>
      <c r="K93" s="259">
        <v>1261.3499999999999</v>
      </c>
      <c r="L93" s="259">
        <v>1216.25</v>
      </c>
      <c r="M93" s="259">
        <v>19.317329999999998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2851.9</v>
      </c>
      <c r="D94" s="260">
        <v>2844.3333333333335</v>
      </c>
      <c r="E94" s="260">
        <v>2827.666666666667</v>
      </c>
      <c r="F94" s="260">
        <v>2803.4333333333334</v>
      </c>
      <c r="G94" s="260">
        <v>2786.7666666666669</v>
      </c>
      <c r="H94" s="260">
        <v>2868.5666666666671</v>
      </c>
      <c r="I94" s="260">
        <v>2885.233333333334</v>
      </c>
      <c r="J94" s="260">
        <v>2909.4666666666672</v>
      </c>
      <c r="K94" s="259">
        <v>2861</v>
      </c>
      <c r="L94" s="259">
        <v>2820.1</v>
      </c>
      <c r="M94" s="259">
        <v>13.792249999999999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450.7</v>
      </c>
      <c r="D95" s="260">
        <v>446.93333333333334</v>
      </c>
      <c r="E95" s="260">
        <v>441.91666666666669</v>
      </c>
      <c r="F95" s="260">
        <v>433.13333333333333</v>
      </c>
      <c r="G95" s="260">
        <v>428.11666666666667</v>
      </c>
      <c r="H95" s="260">
        <v>455.7166666666667</v>
      </c>
      <c r="I95" s="260">
        <v>460.73333333333335</v>
      </c>
      <c r="J95" s="260">
        <v>469.51666666666671</v>
      </c>
      <c r="K95" s="259">
        <v>451.95</v>
      </c>
      <c r="L95" s="259">
        <v>438.15</v>
      </c>
      <c r="M95" s="259">
        <v>139.21394000000001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2754.05</v>
      </c>
      <c r="D96" s="260">
        <v>2748.1833333333329</v>
      </c>
      <c r="E96" s="260">
        <v>2727.4166666666661</v>
      </c>
      <c r="F96" s="260">
        <v>2700.7833333333333</v>
      </c>
      <c r="G96" s="260">
        <v>2680.0166666666664</v>
      </c>
      <c r="H96" s="260">
        <v>2774.8166666666657</v>
      </c>
      <c r="I96" s="260">
        <v>2795.583333333333</v>
      </c>
      <c r="J96" s="260">
        <v>2822.2166666666653</v>
      </c>
      <c r="K96" s="259">
        <v>2768.95</v>
      </c>
      <c r="L96" s="259">
        <v>2721.55</v>
      </c>
      <c r="M96" s="259">
        <v>4.8112899999999996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239.1</v>
      </c>
      <c r="D97" s="260">
        <v>238.48333333333335</v>
      </c>
      <c r="E97" s="260">
        <v>235.4666666666667</v>
      </c>
      <c r="F97" s="260">
        <v>231.83333333333334</v>
      </c>
      <c r="G97" s="260">
        <v>228.81666666666669</v>
      </c>
      <c r="H97" s="260">
        <v>242.1166666666667</v>
      </c>
      <c r="I97" s="260">
        <v>245.13333333333335</v>
      </c>
      <c r="J97" s="260">
        <v>248.76666666666671</v>
      </c>
      <c r="K97" s="259">
        <v>241.5</v>
      </c>
      <c r="L97" s="259">
        <v>234.85</v>
      </c>
      <c r="M97" s="259">
        <v>46.408709999999999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2684.35</v>
      </c>
      <c r="D98" s="260">
        <v>2668.4500000000003</v>
      </c>
      <c r="E98" s="260">
        <v>2638.9000000000005</v>
      </c>
      <c r="F98" s="260">
        <v>2593.4500000000003</v>
      </c>
      <c r="G98" s="260">
        <v>2563.9000000000005</v>
      </c>
      <c r="H98" s="260">
        <v>2713.9000000000005</v>
      </c>
      <c r="I98" s="260">
        <v>2743.4500000000007</v>
      </c>
      <c r="J98" s="260">
        <v>2788.9000000000005</v>
      </c>
      <c r="K98" s="259">
        <v>2698</v>
      </c>
      <c r="L98" s="259">
        <v>2623</v>
      </c>
      <c r="M98" s="259">
        <v>36.982700000000001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307.25</v>
      </c>
      <c r="D99" s="260">
        <v>305.45</v>
      </c>
      <c r="E99" s="260">
        <v>303.29999999999995</v>
      </c>
      <c r="F99" s="260">
        <v>299.34999999999997</v>
      </c>
      <c r="G99" s="260">
        <v>297.19999999999993</v>
      </c>
      <c r="H99" s="260">
        <v>309.39999999999998</v>
      </c>
      <c r="I99" s="260">
        <v>311.54999999999995</v>
      </c>
      <c r="J99" s="260">
        <v>315.5</v>
      </c>
      <c r="K99" s="259">
        <v>307.60000000000002</v>
      </c>
      <c r="L99" s="259">
        <v>301.5</v>
      </c>
      <c r="M99" s="259">
        <v>4.9592200000000002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41715.599999999999</v>
      </c>
      <c r="D100" s="260">
        <v>41497.200000000004</v>
      </c>
      <c r="E100" s="260">
        <v>41098.400000000009</v>
      </c>
      <c r="F100" s="260">
        <v>40481.200000000004</v>
      </c>
      <c r="G100" s="260">
        <v>40082.400000000009</v>
      </c>
      <c r="H100" s="260">
        <v>42114.400000000009</v>
      </c>
      <c r="I100" s="260">
        <v>42513.200000000012</v>
      </c>
      <c r="J100" s="260">
        <v>43130.400000000009</v>
      </c>
      <c r="K100" s="259">
        <v>41896</v>
      </c>
      <c r="L100" s="259">
        <v>40880</v>
      </c>
      <c r="M100" s="259">
        <v>5.314E-2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2692.55</v>
      </c>
      <c r="D101" s="260">
        <v>2686.2999999999997</v>
      </c>
      <c r="E101" s="260">
        <v>2672.5999999999995</v>
      </c>
      <c r="F101" s="260">
        <v>2652.6499999999996</v>
      </c>
      <c r="G101" s="260">
        <v>2638.9499999999994</v>
      </c>
      <c r="H101" s="260">
        <v>2706.2499999999995</v>
      </c>
      <c r="I101" s="260">
        <v>2719.9499999999994</v>
      </c>
      <c r="J101" s="260">
        <v>2739.8999999999996</v>
      </c>
      <c r="K101" s="259">
        <v>2700</v>
      </c>
      <c r="L101" s="259">
        <v>2666.35</v>
      </c>
      <c r="M101" s="259">
        <v>54.913049999999998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952.9</v>
      </c>
      <c r="D102" s="260">
        <v>950.69999999999993</v>
      </c>
      <c r="E102" s="260">
        <v>943.19999999999982</v>
      </c>
      <c r="F102" s="260">
        <v>933.49999999999989</v>
      </c>
      <c r="G102" s="260">
        <v>925.99999999999977</v>
      </c>
      <c r="H102" s="260">
        <v>960.39999999999986</v>
      </c>
      <c r="I102" s="260">
        <v>967.90000000000009</v>
      </c>
      <c r="J102" s="260">
        <v>977.59999999999991</v>
      </c>
      <c r="K102" s="259">
        <v>958.2</v>
      </c>
      <c r="L102" s="259">
        <v>941</v>
      </c>
      <c r="M102" s="259">
        <v>208.58573000000001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1211.1500000000001</v>
      </c>
      <c r="D103" s="260">
        <v>1200.1333333333334</v>
      </c>
      <c r="E103" s="260">
        <v>1187.0666666666668</v>
      </c>
      <c r="F103" s="260">
        <v>1162.9833333333333</v>
      </c>
      <c r="G103" s="260">
        <v>1149.9166666666667</v>
      </c>
      <c r="H103" s="260">
        <v>1224.2166666666669</v>
      </c>
      <c r="I103" s="260">
        <v>1237.2833333333335</v>
      </c>
      <c r="J103" s="260">
        <v>1261.366666666667</v>
      </c>
      <c r="K103" s="259">
        <v>1213.2</v>
      </c>
      <c r="L103" s="259">
        <v>1176.05</v>
      </c>
      <c r="M103" s="259">
        <v>14.0036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476.2</v>
      </c>
      <c r="D104" s="260">
        <v>475.23333333333335</v>
      </c>
      <c r="E104" s="260">
        <v>471.51666666666671</v>
      </c>
      <c r="F104" s="260">
        <v>466.83333333333337</v>
      </c>
      <c r="G104" s="260">
        <v>463.11666666666673</v>
      </c>
      <c r="H104" s="260">
        <v>479.91666666666669</v>
      </c>
      <c r="I104" s="260">
        <v>483.63333333333338</v>
      </c>
      <c r="J104" s="260">
        <v>488.31666666666666</v>
      </c>
      <c r="K104" s="259">
        <v>478.95</v>
      </c>
      <c r="L104" s="259">
        <v>470.55</v>
      </c>
      <c r="M104" s="259">
        <v>37.86647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527.45000000000005</v>
      </c>
      <c r="D105" s="260">
        <v>526.06666666666661</v>
      </c>
      <c r="E105" s="260">
        <v>521.48333333333323</v>
      </c>
      <c r="F105" s="260">
        <v>515.51666666666665</v>
      </c>
      <c r="G105" s="260">
        <v>510.93333333333328</v>
      </c>
      <c r="H105" s="260">
        <v>532.03333333333319</v>
      </c>
      <c r="I105" s="260">
        <v>536.61666666666667</v>
      </c>
      <c r="J105" s="260">
        <v>542.58333333333314</v>
      </c>
      <c r="K105" s="259">
        <v>530.65</v>
      </c>
      <c r="L105" s="259">
        <v>520.1</v>
      </c>
      <c r="M105" s="259">
        <v>2.2936399999999999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58.6</v>
      </c>
      <c r="D106" s="260">
        <v>58.400000000000006</v>
      </c>
      <c r="E106" s="260">
        <v>58.100000000000009</v>
      </c>
      <c r="F106" s="260">
        <v>57.6</v>
      </c>
      <c r="G106" s="260">
        <v>57.300000000000004</v>
      </c>
      <c r="H106" s="260">
        <v>58.900000000000013</v>
      </c>
      <c r="I106" s="260">
        <v>59.20000000000001</v>
      </c>
      <c r="J106" s="260">
        <v>59.700000000000017</v>
      </c>
      <c r="K106" s="259">
        <v>58.7</v>
      </c>
      <c r="L106" s="259">
        <v>57.9</v>
      </c>
      <c r="M106" s="259">
        <v>202.10615000000001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340</v>
      </c>
      <c r="D107" s="260">
        <v>341.05</v>
      </c>
      <c r="E107" s="260">
        <v>337.95000000000005</v>
      </c>
      <c r="F107" s="260">
        <v>335.90000000000003</v>
      </c>
      <c r="G107" s="260">
        <v>332.80000000000007</v>
      </c>
      <c r="H107" s="260">
        <v>343.1</v>
      </c>
      <c r="I107" s="260">
        <v>346.20000000000005</v>
      </c>
      <c r="J107" s="260">
        <v>348.25</v>
      </c>
      <c r="K107" s="259">
        <v>344.15</v>
      </c>
      <c r="L107" s="259">
        <v>339</v>
      </c>
      <c r="M107" s="259">
        <v>225.56502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4383.6000000000004</v>
      </c>
      <c r="D108" s="260">
        <v>4390.2</v>
      </c>
      <c r="E108" s="260">
        <v>4353.3999999999996</v>
      </c>
      <c r="F108" s="260">
        <v>4323.2</v>
      </c>
      <c r="G108" s="260">
        <v>4286.3999999999996</v>
      </c>
      <c r="H108" s="260">
        <v>4420.3999999999996</v>
      </c>
      <c r="I108" s="260">
        <v>4457.2000000000007</v>
      </c>
      <c r="J108" s="260">
        <v>4487.3999999999996</v>
      </c>
      <c r="K108" s="259">
        <v>4427</v>
      </c>
      <c r="L108" s="259">
        <v>4360</v>
      </c>
      <c r="M108" s="259">
        <v>0.33183000000000001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266.89999999999998</v>
      </c>
      <c r="D109" s="260">
        <v>267.91666666666663</v>
      </c>
      <c r="E109" s="260">
        <v>263.38333333333327</v>
      </c>
      <c r="F109" s="260">
        <v>259.86666666666662</v>
      </c>
      <c r="G109" s="260">
        <v>255.33333333333326</v>
      </c>
      <c r="H109" s="260">
        <v>271.43333333333328</v>
      </c>
      <c r="I109" s="260">
        <v>275.96666666666658</v>
      </c>
      <c r="J109" s="260">
        <v>279.48333333333329</v>
      </c>
      <c r="K109" s="259">
        <v>272.45</v>
      </c>
      <c r="L109" s="259">
        <v>264.39999999999998</v>
      </c>
      <c r="M109" s="259">
        <v>25.16018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147.85</v>
      </c>
      <c r="D110" s="260">
        <v>147.96666666666667</v>
      </c>
      <c r="E110" s="260">
        <v>147.18333333333334</v>
      </c>
      <c r="F110" s="260">
        <v>146.51666666666668</v>
      </c>
      <c r="G110" s="260">
        <v>145.73333333333335</v>
      </c>
      <c r="H110" s="260">
        <v>148.63333333333333</v>
      </c>
      <c r="I110" s="260">
        <v>149.41666666666669</v>
      </c>
      <c r="J110" s="260">
        <v>150.08333333333331</v>
      </c>
      <c r="K110" s="259">
        <v>148.75</v>
      </c>
      <c r="L110" s="259">
        <v>147.30000000000001</v>
      </c>
      <c r="M110" s="259">
        <v>31.170020000000001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321.64999999999998</v>
      </c>
      <c r="D111" s="260">
        <v>321.04999999999995</v>
      </c>
      <c r="E111" s="260">
        <v>316.89999999999992</v>
      </c>
      <c r="F111" s="260">
        <v>312.14999999999998</v>
      </c>
      <c r="G111" s="260">
        <v>307.99999999999994</v>
      </c>
      <c r="H111" s="260">
        <v>325.7999999999999</v>
      </c>
      <c r="I111" s="260">
        <v>329.95</v>
      </c>
      <c r="J111" s="260">
        <v>334.69999999999987</v>
      </c>
      <c r="K111" s="259">
        <v>325.2</v>
      </c>
      <c r="L111" s="259">
        <v>316.3</v>
      </c>
      <c r="M111" s="259">
        <v>1163.61726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76.650000000000006</v>
      </c>
      <c r="D112" s="260">
        <v>76.033333333333346</v>
      </c>
      <c r="E112" s="260">
        <v>75.066666666666691</v>
      </c>
      <c r="F112" s="260">
        <v>73.483333333333348</v>
      </c>
      <c r="G112" s="260">
        <v>72.516666666666694</v>
      </c>
      <c r="H112" s="260">
        <v>77.616666666666688</v>
      </c>
      <c r="I112" s="260">
        <v>78.583333333333357</v>
      </c>
      <c r="J112" s="260">
        <v>80.166666666666686</v>
      </c>
      <c r="K112" s="259">
        <v>77</v>
      </c>
      <c r="L112" s="259">
        <v>74.45</v>
      </c>
      <c r="M112" s="259">
        <v>291.22442000000001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736.2</v>
      </c>
      <c r="D113" s="260">
        <v>733.86666666666667</v>
      </c>
      <c r="E113" s="260">
        <v>728.33333333333337</v>
      </c>
      <c r="F113" s="260">
        <v>720.4666666666667</v>
      </c>
      <c r="G113" s="260">
        <v>714.93333333333339</v>
      </c>
      <c r="H113" s="260">
        <v>741.73333333333335</v>
      </c>
      <c r="I113" s="260">
        <v>747.26666666666665</v>
      </c>
      <c r="J113" s="260">
        <v>755.13333333333333</v>
      </c>
      <c r="K113" s="259">
        <v>739.4</v>
      </c>
      <c r="L113" s="259">
        <v>726</v>
      </c>
      <c r="M113" s="259">
        <v>26.43749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442.6</v>
      </c>
      <c r="D114" s="260">
        <v>442.63333333333338</v>
      </c>
      <c r="E114" s="260">
        <v>433.26666666666677</v>
      </c>
      <c r="F114" s="260">
        <v>423.93333333333339</v>
      </c>
      <c r="G114" s="260">
        <v>414.56666666666678</v>
      </c>
      <c r="H114" s="260">
        <v>451.96666666666675</v>
      </c>
      <c r="I114" s="260">
        <v>461.33333333333343</v>
      </c>
      <c r="J114" s="260">
        <v>470.66666666666674</v>
      </c>
      <c r="K114" s="259">
        <v>452</v>
      </c>
      <c r="L114" s="259">
        <v>433.3</v>
      </c>
      <c r="M114" s="259">
        <v>80.143780000000007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200.4</v>
      </c>
      <c r="D115" s="260">
        <v>200.4666666666667</v>
      </c>
      <c r="E115" s="260">
        <v>197.48333333333341</v>
      </c>
      <c r="F115" s="260">
        <v>194.56666666666672</v>
      </c>
      <c r="G115" s="260">
        <v>191.58333333333343</v>
      </c>
      <c r="H115" s="260">
        <v>203.38333333333338</v>
      </c>
      <c r="I115" s="260">
        <v>206.36666666666667</v>
      </c>
      <c r="J115" s="260">
        <v>209.28333333333336</v>
      </c>
      <c r="K115" s="259">
        <v>203.45</v>
      </c>
      <c r="L115" s="259">
        <v>197.55</v>
      </c>
      <c r="M115" s="259">
        <v>49.619729999999997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1167.8</v>
      </c>
      <c r="D116" s="260">
        <v>1171.5</v>
      </c>
      <c r="E116" s="260">
        <v>1159.3</v>
      </c>
      <c r="F116" s="260">
        <v>1150.8</v>
      </c>
      <c r="G116" s="260">
        <v>1138.5999999999999</v>
      </c>
      <c r="H116" s="260">
        <v>1180</v>
      </c>
      <c r="I116" s="260">
        <v>1192.1999999999998</v>
      </c>
      <c r="J116" s="260">
        <v>1200.7</v>
      </c>
      <c r="K116" s="259">
        <v>1183.7</v>
      </c>
      <c r="L116" s="259">
        <v>1163</v>
      </c>
      <c r="M116" s="259">
        <v>24.219380000000001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3993.6</v>
      </c>
      <c r="D117" s="260">
        <v>3968.5333333333333</v>
      </c>
      <c r="E117" s="260">
        <v>3938.0666666666666</v>
      </c>
      <c r="F117" s="260">
        <v>3882.5333333333333</v>
      </c>
      <c r="G117" s="260">
        <v>3852.0666666666666</v>
      </c>
      <c r="H117" s="260">
        <v>4024.0666666666666</v>
      </c>
      <c r="I117" s="260">
        <v>4054.5333333333328</v>
      </c>
      <c r="J117" s="260">
        <v>4110.0666666666666</v>
      </c>
      <c r="K117" s="259">
        <v>3999</v>
      </c>
      <c r="L117" s="259">
        <v>3913</v>
      </c>
      <c r="M117" s="259">
        <v>5.0381999999999998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1634.95</v>
      </c>
      <c r="D118" s="260">
        <v>1631.2833333333335</v>
      </c>
      <c r="E118" s="260">
        <v>1616.8166666666671</v>
      </c>
      <c r="F118" s="260">
        <v>1598.6833333333336</v>
      </c>
      <c r="G118" s="260">
        <v>1584.2166666666672</v>
      </c>
      <c r="H118" s="260">
        <v>1649.416666666667</v>
      </c>
      <c r="I118" s="260">
        <v>1663.8833333333337</v>
      </c>
      <c r="J118" s="260">
        <v>1682.0166666666669</v>
      </c>
      <c r="K118" s="259">
        <v>1645.75</v>
      </c>
      <c r="L118" s="259">
        <v>1613.15</v>
      </c>
      <c r="M118" s="259">
        <v>118.68134000000001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1937.45</v>
      </c>
      <c r="D119" s="260">
        <v>1922.5666666666668</v>
      </c>
      <c r="E119" s="260">
        <v>1903.4833333333336</v>
      </c>
      <c r="F119" s="260">
        <v>1869.5166666666667</v>
      </c>
      <c r="G119" s="260">
        <v>1850.4333333333334</v>
      </c>
      <c r="H119" s="260">
        <v>1956.5333333333338</v>
      </c>
      <c r="I119" s="260">
        <v>1975.6166666666672</v>
      </c>
      <c r="J119" s="260">
        <v>2009.5833333333339</v>
      </c>
      <c r="K119" s="259">
        <v>1941.65</v>
      </c>
      <c r="L119" s="259">
        <v>1888.6</v>
      </c>
      <c r="M119" s="259">
        <v>7.4990399999999999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868</v>
      </c>
      <c r="D120" s="260">
        <v>869.76666666666677</v>
      </c>
      <c r="E120" s="260">
        <v>863.23333333333358</v>
      </c>
      <c r="F120" s="260">
        <v>858.46666666666681</v>
      </c>
      <c r="G120" s="260">
        <v>851.93333333333362</v>
      </c>
      <c r="H120" s="260">
        <v>874.53333333333353</v>
      </c>
      <c r="I120" s="260">
        <v>881.06666666666661</v>
      </c>
      <c r="J120" s="260">
        <v>885.83333333333348</v>
      </c>
      <c r="K120" s="259">
        <v>876.3</v>
      </c>
      <c r="L120" s="259">
        <v>865</v>
      </c>
      <c r="M120" s="259">
        <v>3.10446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308.14999999999998</v>
      </c>
      <c r="D121" s="260">
        <v>308.41666666666669</v>
      </c>
      <c r="E121" s="260">
        <v>306.08333333333337</v>
      </c>
      <c r="F121" s="260">
        <v>304.01666666666671</v>
      </c>
      <c r="G121" s="260">
        <v>301.68333333333339</v>
      </c>
      <c r="H121" s="260">
        <v>310.48333333333335</v>
      </c>
      <c r="I121" s="260">
        <v>312.81666666666672</v>
      </c>
      <c r="J121" s="260">
        <v>314.88333333333333</v>
      </c>
      <c r="K121" s="259">
        <v>310.75</v>
      </c>
      <c r="L121" s="259">
        <v>306.35000000000002</v>
      </c>
      <c r="M121" s="259">
        <v>4.13774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743.4</v>
      </c>
      <c r="D122" s="260">
        <v>740.05000000000007</v>
      </c>
      <c r="E122" s="260">
        <v>734.45000000000016</v>
      </c>
      <c r="F122" s="260">
        <v>725.50000000000011</v>
      </c>
      <c r="G122" s="260">
        <v>719.9000000000002</v>
      </c>
      <c r="H122" s="260">
        <v>749.00000000000011</v>
      </c>
      <c r="I122" s="260">
        <v>754.6</v>
      </c>
      <c r="J122" s="260">
        <v>763.55000000000007</v>
      </c>
      <c r="K122" s="259">
        <v>745.65</v>
      </c>
      <c r="L122" s="259">
        <v>731.1</v>
      </c>
      <c r="M122" s="259">
        <v>39.625720000000001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535.75</v>
      </c>
      <c r="D123" s="260">
        <v>530.08333333333337</v>
      </c>
      <c r="E123" s="260">
        <v>520.66666666666674</v>
      </c>
      <c r="F123" s="260">
        <v>505.58333333333337</v>
      </c>
      <c r="G123" s="260">
        <v>496.16666666666674</v>
      </c>
      <c r="H123" s="260">
        <v>545.16666666666674</v>
      </c>
      <c r="I123" s="260">
        <v>554.58333333333348</v>
      </c>
      <c r="J123" s="260">
        <v>569.66666666666674</v>
      </c>
      <c r="K123" s="259">
        <v>539.5</v>
      </c>
      <c r="L123" s="259">
        <v>515</v>
      </c>
      <c r="M123" s="259">
        <v>95.854969999999994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546.85</v>
      </c>
      <c r="D124" s="260">
        <v>545.51666666666665</v>
      </c>
      <c r="E124" s="260">
        <v>541.0333333333333</v>
      </c>
      <c r="F124" s="260">
        <v>535.2166666666667</v>
      </c>
      <c r="G124" s="260">
        <v>530.73333333333335</v>
      </c>
      <c r="H124" s="260">
        <v>551.33333333333326</v>
      </c>
      <c r="I124" s="260">
        <v>555.81666666666661</v>
      </c>
      <c r="J124" s="260">
        <v>561.63333333333321</v>
      </c>
      <c r="K124" s="259">
        <v>550</v>
      </c>
      <c r="L124" s="259">
        <v>539.70000000000005</v>
      </c>
      <c r="M124" s="259">
        <v>36.649039999999999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1947.05</v>
      </c>
      <c r="D125" s="260">
        <v>1939.3500000000001</v>
      </c>
      <c r="E125" s="260">
        <v>1923.7000000000003</v>
      </c>
      <c r="F125" s="260">
        <v>1900.3500000000001</v>
      </c>
      <c r="G125" s="260">
        <v>1884.7000000000003</v>
      </c>
      <c r="H125" s="260">
        <v>1962.7000000000003</v>
      </c>
      <c r="I125" s="260">
        <v>1978.3500000000004</v>
      </c>
      <c r="J125" s="260">
        <v>2001.7000000000003</v>
      </c>
      <c r="K125" s="259">
        <v>1955</v>
      </c>
      <c r="L125" s="259">
        <v>1916</v>
      </c>
      <c r="M125" s="259">
        <v>29.507339999999999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87</v>
      </c>
      <c r="D126" s="260">
        <v>87.316666666666677</v>
      </c>
      <c r="E126" s="260">
        <v>86.333333333333357</v>
      </c>
      <c r="F126" s="260">
        <v>85.666666666666686</v>
      </c>
      <c r="G126" s="260">
        <v>84.683333333333366</v>
      </c>
      <c r="H126" s="260">
        <v>87.983333333333348</v>
      </c>
      <c r="I126" s="260">
        <v>88.966666666666669</v>
      </c>
      <c r="J126" s="260">
        <v>89.63333333333334</v>
      </c>
      <c r="K126" s="259">
        <v>88.3</v>
      </c>
      <c r="L126" s="259">
        <v>86.65</v>
      </c>
      <c r="M126" s="259">
        <v>64.077600000000004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3814.85</v>
      </c>
      <c r="D127" s="260">
        <v>3827.9500000000003</v>
      </c>
      <c r="E127" s="260">
        <v>3791.9000000000005</v>
      </c>
      <c r="F127" s="260">
        <v>3768.9500000000003</v>
      </c>
      <c r="G127" s="260">
        <v>3732.9000000000005</v>
      </c>
      <c r="H127" s="260">
        <v>3850.9000000000005</v>
      </c>
      <c r="I127" s="260">
        <v>3886.9500000000007</v>
      </c>
      <c r="J127" s="260">
        <v>3909.9000000000005</v>
      </c>
      <c r="K127" s="259">
        <v>3864</v>
      </c>
      <c r="L127" s="259">
        <v>3805</v>
      </c>
      <c r="M127" s="259">
        <v>1.7487600000000001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386.6</v>
      </c>
      <c r="D128" s="260">
        <v>386.7</v>
      </c>
      <c r="E128" s="260">
        <v>383.5</v>
      </c>
      <c r="F128" s="260">
        <v>380.40000000000003</v>
      </c>
      <c r="G128" s="260">
        <v>377.20000000000005</v>
      </c>
      <c r="H128" s="260">
        <v>389.79999999999995</v>
      </c>
      <c r="I128" s="260">
        <v>392.99999999999989</v>
      </c>
      <c r="J128" s="260">
        <v>396.09999999999991</v>
      </c>
      <c r="K128" s="259">
        <v>389.9</v>
      </c>
      <c r="L128" s="259">
        <v>383.6</v>
      </c>
      <c r="M128" s="259">
        <v>7.0013800000000002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4838.55</v>
      </c>
      <c r="D129" s="260">
        <v>4865.5166666666664</v>
      </c>
      <c r="E129" s="260">
        <v>4793.0333333333328</v>
      </c>
      <c r="F129" s="260">
        <v>4747.5166666666664</v>
      </c>
      <c r="G129" s="260">
        <v>4675.0333333333328</v>
      </c>
      <c r="H129" s="260">
        <v>4911.0333333333328</v>
      </c>
      <c r="I129" s="260">
        <v>4983.5166666666664</v>
      </c>
      <c r="J129" s="260">
        <v>5029.0333333333328</v>
      </c>
      <c r="K129" s="259">
        <v>4938</v>
      </c>
      <c r="L129" s="259">
        <v>4820</v>
      </c>
      <c r="M129" s="259">
        <v>6.4738899999999999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2074.85</v>
      </c>
      <c r="D130" s="260">
        <v>2068.6166666666668</v>
      </c>
      <c r="E130" s="260">
        <v>2051.2333333333336</v>
      </c>
      <c r="F130" s="260">
        <v>2027.6166666666668</v>
      </c>
      <c r="G130" s="260">
        <v>2010.2333333333336</v>
      </c>
      <c r="H130" s="260">
        <v>2092.2333333333336</v>
      </c>
      <c r="I130" s="260">
        <v>2109.6166666666668</v>
      </c>
      <c r="J130" s="260">
        <v>2133.2333333333336</v>
      </c>
      <c r="K130" s="259">
        <v>2086</v>
      </c>
      <c r="L130" s="259">
        <v>2045</v>
      </c>
      <c r="M130" s="259">
        <v>21.045500000000001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417.45</v>
      </c>
      <c r="D131" s="260">
        <v>414.38333333333338</v>
      </c>
      <c r="E131" s="260">
        <v>408.26666666666677</v>
      </c>
      <c r="F131" s="260">
        <v>399.08333333333337</v>
      </c>
      <c r="G131" s="260">
        <v>392.96666666666675</v>
      </c>
      <c r="H131" s="260">
        <v>423.56666666666678</v>
      </c>
      <c r="I131" s="260">
        <v>429.68333333333345</v>
      </c>
      <c r="J131" s="260">
        <v>438.86666666666679</v>
      </c>
      <c r="K131" s="259">
        <v>420.5</v>
      </c>
      <c r="L131" s="259">
        <v>405.2</v>
      </c>
      <c r="M131" s="259">
        <v>59.209519999999998</v>
      </c>
      <c r="N131" s="1"/>
      <c r="O131" s="1"/>
    </row>
    <row r="132" spans="1:15" ht="12.75" customHeight="1">
      <c r="A132" s="227">
        <v>123</v>
      </c>
      <c r="B132" s="269" t="s">
        <v>863</v>
      </c>
      <c r="C132" s="259">
        <v>636.29999999999995</v>
      </c>
      <c r="D132" s="260">
        <v>636.36666666666667</v>
      </c>
      <c r="E132" s="260">
        <v>632.93333333333339</v>
      </c>
      <c r="F132" s="260">
        <v>629.56666666666672</v>
      </c>
      <c r="G132" s="260">
        <v>626.13333333333344</v>
      </c>
      <c r="H132" s="260">
        <v>639.73333333333335</v>
      </c>
      <c r="I132" s="260">
        <v>643.16666666666652</v>
      </c>
      <c r="J132" s="260">
        <v>646.5333333333333</v>
      </c>
      <c r="K132" s="259">
        <v>639.79999999999995</v>
      </c>
      <c r="L132" s="259">
        <v>633</v>
      </c>
      <c r="M132" s="259">
        <v>6.4734499999999997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3050.6</v>
      </c>
      <c r="D133" s="260">
        <v>3048.5499999999997</v>
      </c>
      <c r="E133" s="260">
        <v>3027.9999999999995</v>
      </c>
      <c r="F133" s="260">
        <v>3005.3999999999996</v>
      </c>
      <c r="G133" s="260">
        <v>2984.8499999999995</v>
      </c>
      <c r="H133" s="260">
        <v>3071.1499999999996</v>
      </c>
      <c r="I133" s="260">
        <v>3091.7</v>
      </c>
      <c r="J133" s="260">
        <v>3114.2999999999997</v>
      </c>
      <c r="K133" s="259">
        <v>3069.1</v>
      </c>
      <c r="L133" s="259">
        <v>3025.95</v>
      </c>
      <c r="M133" s="259">
        <v>0.26029000000000002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766.1</v>
      </c>
      <c r="D134" s="260">
        <v>760.86666666666667</v>
      </c>
      <c r="E134" s="260">
        <v>752.73333333333335</v>
      </c>
      <c r="F134" s="260">
        <v>739.36666666666667</v>
      </c>
      <c r="G134" s="260">
        <v>731.23333333333335</v>
      </c>
      <c r="H134" s="260">
        <v>774.23333333333335</v>
      </c>
      <c r="I134" s="260">
        <v>782.36666666666679</v>
      </c>
      <c r="J134" s="260">
        <v>795.73333333333335</v>
      </c>
      <c r="K134" s="259">
        <v>769</v>
      </c>
      <c r="L134" s="259">
        <v>747.5</v>
      </c>
      <c r="M134" s="259">
        <v>19.646470000000001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93557.55</v>
      </c>
      <c r="D135" s="260">
        <v>93310</v>
      </c>
      <c r="E135" s="260">
        <v>92516.55</v>
      </c>
      <c r="F135" s="260">
        <v>91475.55</v>
      </c>
      <c r="G135" s="260">
        <v>90682.1</v>
      </c>
      <c r="H135" s="260">
        <v>94351</v>
      </c>
      <c r="I135" s="260">
        <v>95144.450000000012</v>
      </c>
      <c r="J135" s="260">
        <v>96185.45</v>
      </c>
      <c r="K135" s="259">
        <v>94103.45</v>
      </c>
      <c r="L135" s="259">
        <v>92269</v>
      </c>
      <c r="M135" s="259">
        <v>0.17299999999999999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215</v>
      </c>
      <c r="D136" s="260">
        <v>214.13333333333333</v>
      </c>
      <c r="E136" s="260">
        <v>212.26666666666665</v>
      </c>
      <c r="F136" s="260">
        <v>209.53333333333333</v>
      </c>
      <c r="G136" s="260">
        <v>207.66666666666666</v>
      </c>
      <c r="H136" s="260">
        <v>216.86666666666665</v>
      </c>
      <c r="I136" s="260">
        <v>218.73333333333332</v>
      </c>
      <c r="J136" s="260">
        <v>221.46666666666664</v>
      </c>
      <c r="K136" s="259">
        <v>216</v>
      </c>
      <c r="L136" s="259">
        <v>211.4</v>
      </c>
      <c r="M136" s="259">
        <v>20.409659999999999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1305.5999999999999</v>
      </c>
      <c r="D137" s="260">
        <v>1293.0833333333333</v>
      </c>
      <c r="E137" s="260">
        <v>1270.1666666666665</v>
      </c>
      <c r="F137" s="260">
        <v>1234.7333333333333</v>
      </c>
      <c r="G137" s="260">
        <v>1211.8166666666666</v>
      </c>
      <c r="H137" s="260">
        <v>1328.5166666666664</v>
      </c>
      <c r="I137" s="260">
        <v>1351.4333333333329</v>
      </c>
      <c r="J137" s="260">
        <v>1386.8666666666663</v>
      </c>
      <c r="K137" s="259">
        <v>1316</v>
      </c>
      <c r="L137" s="259">
        <v>1257.6500000000001</v>
      </c>
      <c r="M137" s="259">
        <v>75.366900000000001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507.35</v>
      </c>
      <c r="D138" s="260">
        <v>505.73333333333329</v>
      </c>
      <c r="E138" s="260">
        <v>502.26666666666659</v>
      </c>
      <c r="F138" s="260">
        <v>497.18333333333328</v>
      </c>
      <c r="G138" s="260">
        <v>493.71666666666658</v>
      </c>
      <c r="H138" s="260">
        <v>510.81666666666661</v>
      </c>
      <c r="I138" s="260">
        <v>514.2833333333333</v>
      </c>
      <c r="J138" s="260">
        <v>519.36666666666656</v>
      </c>
      <c r="K138" s="259">
        <v>509.2</v>
      </c>
      <c r="L138" s="259">
        <v>500.65</v>
      </c>
      <c r="M138" s="259">
        <v>31.410170000000001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8974.15</v>
      </c>
      <c r="D139" s="260">
        <v>8954.7166666666672</v>
      </c>
      <c r="E139" s="260">
        <v>8889.4333333333343</v>
      </c>
      <c r="F139" s="260">
        <v>8804.7166666666672</v>
      </c>
      <c r="G139" s="260">
        <v>8739.4333333333343</v>
      </c>
      <c r="H139" s="260">
        <v>9039.4333333333343</v>
      </c>
      <c r="I139" s="260">
        <v>9104.7166666666672</v>
      </c>
      <c r="J139" s="260">
        <v>9189.4333333333343</v>
      </c>
      <c r="K139" s="259">
        <v>9020</v>
      </c>
      <c r="L139" s="259">
        <v>8870</v>
      </c>
      <c r="M139" s="259">
        <v>10.8765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705.6</v>
      </c>
      <c r="D140" s="260">
        <v>699.7833333333333</v>
      </c>
      <c r="E140" s="260">
        <v>690.56666666666661</v>
      </c>
      <c r="F140" s="260">
        <v>675.5333333333333</v>
      </c>
      <c r="G140" s="260">
        <v>666.31666666666661</v>
      </c>
      <c r="H140" s="260">
        <v>714.81666666666661</v>
      </c>
      <c r="I140" s="260">
        <v>724.0333333333333</v>
      </c>
      <c r="J140" s="260">
        <v>739.06666666666661</v>
      </c>
      <c r="K140" s="259">
        <v>709</v>
      </c>
      <c r="L140" s="259">
        <v>684.75</v>
      </c>
      <c r="M140" s="259">
        <v>13.25991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450.1</v>
      </c>
      <c r="D141" s="260">
        <v>447.76666666666665</v>
      </c>
      <c r="E141" s="260">
        <v>441.5333333333333</v>
      </c>
      <c r="F141" s="260">
        <v>432.96666666666664</v>
      </c>
      <c r="G141" s="260">
        <v>426.73333333333329</v>
      </c>
      <c r="H141" s="260">
        <v>456.33333333333331</v>
      </c>
      <c r="I141" s="260">
        <v>462.56666666666666</v>
      </c>
      <c r="J141" s="260">
        <v>471.13333333333333</v>
      </c>
      <c r="K141" s="259">
        <v>454</v>
      </c>
      <c r="L141" s="259">
        <v>439.2</v>
      </c>
      <c r="M141" s="259">
        <v>27.76754</v>
      </c>
      <c r="N141" s="1"/>
      <c r="O141" s="1"/>
    </row>
    <row r="142" spans="1:15" ht="12.75" customHeight="1">
      <c r="A142" s="227">
        <v>133</v>
      </c>
      <c r="B142" s="269" t="s">
        <v>864</v>
      </c>
      <c r="C142" s="259">
        <v>61.45</v>
      </c>
      <c r="D142" s="260">
        <v>61.15</v>
      </c>
      <c r="E142" s="260">
        <v>60</v>
      </c>
      <c r="F142" s="260">
        <v>58.550000000000004</v>
      </c>
      <c r="G142" s="260">
        <v>57.400000000000006</v>
      </c>
      <c r="H142" s="260">
        <v>62.599999999999994</v>
      </c>
      <c r="I142" s="260">
        <v>63.749999999999986</v>
      </c>
      <c r="J142" s="260">
        <v>65.199999999999989</v>
      </c>
      <c r="K142" s="259">
        <v>62.3</v>
      </c>
      <c r="L142" s="259">
        <v>59.7</v>
      </c>
      <c r="M142" s="259">
        <v>82.339659999999995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2017.25</v>
      </c>
      <c r="D143" s="260">
        <v>2008.9333333333334</v>
      </c>
      <c r="E143" s="260">
        <v>1985.3666666666668</v>
      </c>
      <c r="F143" s="260">
        <v>1953.4833333333333</v>
      </c>
      <c r="G143" s="260">
        <v>1929.9166666666667</v>
      </c>
      <c r="H143" s="260">
        <v>2040.8166666666668</v>
      </c>
      <c r="I143" s="260">
        <v>2064.3833333333332</v>
      </c>
      <c r="J143" s="260">
        <v>2096.2666666666669</v>
      </c>
      <c r="K143" s="259">
        <v>2032.5</v>
      </c>
      <c r="L143" s="259">
        <v>1977.05</v>
      </c>
      <c r="M143" s="259">
        <v>6.3817300000000001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1080.75</v>
      </c>
      <c r="D144" s="260">
        <v>1083.5333333333333</v>
      </c>
      <c r="E144" s="260">
        <v>1072.3166666666666</v>
      </c>
      <c r="F144" s="260">
        <v>1063.8833333333332</v>
      </c>
      <c r="G144" s="260">
        <v>1052.6666666666665</v>
      </c>
      <c r="H144" s="260">
        <v>1091.9666666666667</v>
      </c>
      <c r="I144" s="260">
        <v>1103.1833333333334</v>
      </c>
      <c r="J144" s="260">
        <v>1111.6166666666668</v>
      </c>
      <c r="K144" s="259">
        <v>1094.75</v>
      </c>
      <c r="L144" s="259">
        <v>1075.0999999999999</v>
      </c>
      <c r="M144" s="259">
        <v>7.0005600000000001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172.2</v>
      </c>
      <c r="D145" s="260">
        <v>171.6</v>
      </c>
      <c r="E145" s="260">
        <v>170.35</v>
      </c>
      <c r="F145" s="260">
        <v>168.5</v>
      </c>
      <c r="G145" s="260">
        <v>167.25</v>
      </c>
      <c r="H145" s="260">
        <v>173.45</v>
      </c>
      <c r="I145" s="260">
        <v>174.7</v>
      </c>
      <c r="J145" s="260">
        <v>176.54999999999998</v>
      </c>
      <c r="K145" s="259">
        <v>172.85</v>
      </c>
      <c r="L145" s="259">
        <v>169.75</v>
      </c>
      <c r="M145" s="259">
        <v>91.330759999999998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77</v>
      </c>
      <c r="D146" s="260">
        <v>76.533333333333331</v>
      </c>
      <c r="E146" s="260">
        <v>75.86666666666666</v>
      </c>
      <c r="F146" s="260">
        <v>74.733333333333334</v>
      </c>
      <c r="G146" s="260">
        <v>74.066666666666663</v>
      </c>
      <c r="H146" s="260">
        <v>77.666666666666657</v>
      </c>
      <c r="I146" s="260">
        <v>78.333333333333343</v>
      </c>
      <c r="J146" s="260">
        <v>79.466666666666654</v>
      </c>
      <c r="K146" s="259">
        <v>77.2</v>
      </c>
      <c r="L146" s="259">
        <v>75.400000000000006</v>
      </c>
      <c r="M146" s="259">
        <v>140.72369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4342.45</v>
      </c>
      <c r="D147" s="260">
        <v>4331.666666666667</v>
      </c>
      <c r="E147" s="260">
        <v>4294.3833333333341</v>
      </c>
      <c r="F147" s="260">
        <v>4246.3166666666675</v>
      </c>
      <c r="G147" s="260">
        <v>4209.0333333333347</v>
      </c>
      <c r="H147" s="260">
        <v>4379.7333333333336</v>
      </c>
      <c r="I147" s="260">
        <v>4417.0166666666664</v>
      </c>
      <c r="J147" s="260">
        <v>4465.083333333333</v>
      </c>
      <c r="K147" s="259">
        <v>4368.95</v>
      </c>
      <c r="L147" s="259">
        <v>4283.6000000000004</v>
      </c>
      <c r="M147" s="259">
        <v>0.94140000000000001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20183.849999999999</v>
      </c>
      <c r="D148" s="260">
        <v>20121.083333333332</v>
      </c>
      <c r="E148" s="260">
        <v>19903.166666666664</v>
      </c>
      <c r="F148" s="260">
        <v>19622.483333333334</v>
      </c>
      <c r="G148" s="260">
        <v>19404.566666666666</v>
      </c>
      <c r="H148" s="260">
        <v>20401.766666666663</v>
      </c>
      <c r="I148" s="260">
        <v>20619.683333333327</v>
      </c>
      <c r="J148" s="260">
        <v>20900.366666666661</v>
      </c>
      <c r="K148" s="259">
        <v>20339</v>
      </c>
      <c r="L148" s="259">
        <v>19840.400000000001</v>
      </c>
      <c r="M148" s="259">
        <v>3.1338900000000001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271.3</v>
      </c>
      <c r="D149" s="260">
        <v>269.05</v>
      </c>
      <c r="E149" s="260">
        <v>266.15000000000003</v>
      </c>
      <c r="F149" s="260">
        <v>261</v>
      </c>
      <c r="G149" s="260">
        <v>258.10000000000002</v>
      </c>
      <c r="H149" s="260">
        <v>274.20000000000005</v>
      </c>
      <c r="I149" s="260">
        <v>277.10000000000002</v>
      </c>
      <c r="J149" s="260">
        <v>282.25000000000006</v>
      </c>
      <c r="K149" s="259">
        <v>271.95</v>
      </c>
      <c r="L149" s="259">
        <v>263.89999999999998</v>
      </c>
      <c r="M149" s="259">
        <v>6.0211399999999999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923.9</v>
      </c>
      <c r="D150" s="260">
        <v>922.29999999999984</v>
      </c>
      <c r="E150" s="260">
        <v>903.64999999999964</v>
      </c>
      <c r="F150" s="260">
        <v>883.39999999999975</v>
      </c>
      <c r="G150" s="260">
        <v>864.74999999999955</v>
      </c>
      <c r="H150" s="260">
        <v>942.54999999999973</v>
      </c>
      <c r="I150" s="260">
        <v>961.2</v>
      </c>
      <c r="J150" s="260">
        <v>981.44999999999982</v>
      </c>
      <c r="K150" s="259">
        <v>940.95</v>
      </c>
      <c r="L150" s="259">
        <v>902.05</v>
      </c>
      <c r="M150" s="259">
        <v>13.55158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141.1</v>
      </c>
      <c r="D151" s="260">
        <v>140.83333333333334</v>
      </c>
      <c r="E151" s="260">
        <v>139.86666666666667</v>
      </c>
      <c r="F151" s="260">
        <v>138.63333333333333</v>
      </c>
      <c r="G151" s="260">
        <v>137.66666666666666</v>
      </c>
      <c r="H151" s="260">
        <v>142.06666666666669</v>
      </c>
      <c r="I151" s="260">
        <v>143.03333333333333</v>
      </c>
      <c r="J151" s="260">
        <v>144.26666666666671</v>
      </c>
      <c r="K151" s="259">
        <v>141.80000000000001</v>
      </c>
      <c r="L151" s="259">
        <v>139.6</v>
      </c>
      <c r="M151" s="259">
        <v>177.20938000000001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204.65</v>
      </c>
      <c r="D152" s="260">
        <v>206.79999999999998</v>
      </c>
      <c r="E152" s="260">
        <v>201.59999999999997</v>
      </c>
      <c r="F152" s="260">
        <v>198.54999999999998</v>
      </c>
      <c r="G152" s="260">
        <v>193.34999999999997</v>
      </c>
      <c r="H152" s="260">
        <v>209.84999999999997</v>
      </c>
      <c r="I152" s="260">
        <v>215.04999999999995</v>
      </c>
      <c r="J152" s="260">
        <v>218.09999999999997</v>
      </c>
      <c r="K152" s="259">
        <v>212</v>
      </c>
      <c r="L152" s="259">
        <v>203.75</v>
      </c>
      <c r="M152" s="259">
        <v>22.257159999999999</v>
      </c>
      <c r="N152" s="1"/>
      <c r="O152" s="1"/>
    </row>
    <row r="153" spans="1:15" ht="12.75" customHeight="1">
      <c r="A153" s="227">
        <v>144</v>
      </c>
      <c r="B153" s="269" t="s">
        <v>812</v>
      </c>
      <c r="C153" s="259">
        <v>481.7</v>
      </c>
      <c r="D153" s="260">
        <v>482.4666666666667</v>
      </c>
      <c r="E153" s="260">
        <v>476.43333333333339</v>
      </c>
      <c r="F153" s="260">
        <v>471.16666666666669</v>
      </c>
      <c r="G153" s="260">
        <v>465.13333333333338</v>
      </c>
      <c r="H153" s="260">
        <v>487.73333333333341</v>
      </c>
      <c r="I153" s="260">
        <v>493.76666666666671</v>
      </c>
      <c r="J153" s="260">
        <v>499.03333333333342</v>
      </c>
      <c r="K153" s="259">
        <v>488.5</v>
      </c>
      <c r="L153" s="259">
        <v>477.2</v>
      </c>
      <c r="M153" s="259">
        <v>70.920339999999996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3107.85</v>
      </c>
      <c r="D154" s="260">
        <v>3113.1166666666668</v>
      </c>
      <c r="E154" s="260">
        <v>3088.2333333333336</v>
      </c>
      <c r="F154" s="260">
        <v>3068.6166666666668</v>
      </c>
      <c r="G154" s="260">
        <v>3043.7333333333336</v>
      </c>
      <c r="H154" s="260">
        <v>3132.7333333333336</v>
      </c>
      <c r="I154" s="260">
        <v>3157.6166666666668</v>
      </c>
      <c r="J154" s="260">
        <v>3177.2333333333336</v>
      </c>
      <c r="K154" s="259">
        <v>3138</v>
      </c>
      <c r="L154" s="259">
        <v>3093.5</v>
      </c>
      <c r="M154" s="259">
        <v>0.73155000000000003</v>
      </c>
      <c r="N154" s="1"/>
      <c r="O154" s="1"/>
    </row>
    <row r="155" spans="1:15" ht="12.75" customHeight="1">
      <c r="A155" s="227">
        <v>146</v>
      </c>
      <c r="B155" s="269" t="s">
        <v>813</v>
      </c>
      <c r="C155" s="259">
        <v>452.75</v>
      </c>
      <c r="D155" s="260">
        <v>455.55</v>
      </c>
      <c r="E155" s="260">
        <v>444.25</v>
      </c>
      <c r="F155" s="260">
        <v>435.75</v>
      </c>
      <c r="G155" s="260">
        <v>424.45</v>
      </c>
      <c r="H155" s="260">
        <v>464.05</v>
      </c>
      <c r="I155" s="260">
        <v>475.35000000000008</v>
      </c>
      <c r="J155" s="260">
        <v>483.85</v>
      </c>
      <c r="K155" s="259">
        <v>466.85</v>
      </c>
      <c r="L155" s="259">
        <v>447.05</v>
      </c>
      <c r="M155" s="259">
        <v>24.365590000000001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3492.95</v>
      </c>
      <c r="D156" s="260">
        <v>3463.2666666666664</v>
      </c>
      <c r="E156" s="260">
        <v>3411.5333333333328</v>
      </c>
      <c r="F156" s="260">
        <v>3330.1166666666663</v>
      </c>
      <c r="G156" s="260">
        <v>3278.3833333333328</v>
      </c>
      <c r="H156" s="260">
        <v>3544.6833333333329</v>
      </c>
      <c r="I156" s="260">
        <v>3596.4166666666665</v>
      </c>
      <c r="J156" s="260">
        <v>3677.833333333333</v>
      </c>
      <c r="K156" s="259">
        <v>3515</v>
      </c>
      <c r="L156" s="259">
        <v>3381.85</v>
      </c>
      <c r="M156" s="259">
        <v>6.6169799999999999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47416.65</v>
      </c>
      <c r="D157" s="260">
        <v>47194.216666666667</v>
      </c>
      <c r="E157" s="260">
        <v>46888.433333333334</v>
      </c>
      <c r="F157" s="260">
        <v>46360.216666666667</v>
      </c>
      <c r="G157" s="260">
        <v>46054.433333333334</v>
      </c>
      <c r="H157" s="260">
        <v>47722.433333333334</v>
      </c>
      <c r="I157" s="260">
        <v>48028.216666666674</v>
      </c>
      <c r="J157" s="260">
        <v>48556.433333333334</v>
      </c>
      <c r="K157" s="259">
        <v>47500</v>
      </c>
      <c r="L157" s="259">
        <v>46666</v>
      </c>
      <c r="M157" s="259">
        <v>0.30007</v>
      </c>
      <c r="N157" s="1"/>
      <c r="O157" s="1"/>
    </row>
    <row r="158" spans="1:15" ht="12.75" customHeight="1">
      <c r="A158" s="227">
        <v>149</v>
      </c>
      <c r="B158" s="269" t="s">
        <v>865</v>
      </c>
      <c r="C158" s="259">
        <v>1260.95</v>
      </c>
      <c r="D158" s="260">
        <v>1255.6499999999999</v>
      </c>
      <c r="E158" s="260">
        <v>1236.2999999999997</v>
      </c>
      <c r="F158" s="260">
        <v>1211.6499999999999</v>
      </c>
      <c r="G158" s="260">
        <v>1192.2999999999997</v>
      </c>
      <c r="H158" s="260">
        <v>1280.2999999999997</v>
      </c>
      <c r="I158" s="260">
        <v>1299.6499999999996</v>
      </c>
      <c r="J158" s="260">
        <v>1324.2999999999997</v>
      </c>
      <c r="K158" s="259">
        <v>1275</v>
      </c>
      <c r="L158" s="259">
        <v>1231</v>
      </c>
      <c r="M158" s="259">
        <v>2.7897500000000002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4154.7</v>
      </c>
      <c r="D159" s="260">
        <v>4119.75</v>
      </c>
      <c r="E159" s="260">
        <v>4067.5</v>
      </c>
      <c r="F159" s="260">
        <v>3980.3</v>
      </c>
      <c r="G159" s="260">
        <v>3928.05</v>
      </c>
      <c r="H159" s="260">
        <v>4206.95</v>
      </c>
      <c r="I159" s="260">
        <v>4259.2</v>
      </c>
      <c r="J159" s="260">
        <v>4346.3999999999996</v>
      </c>
      <c r="K159" s="259">
        <v>4172</v>
      </c>
      <c r="L159" s="259">
        <v>4032.55</v>
      </c>
      <c r="M159" s="259">
        <v>4.1383999999999999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212.65</v>
      </c>
      <c r="D160" s="260">
        <v>212.81666666666669</v>
      </c>
      <c r="E160" s="260">
        <v>211.28333333333339</v>
      </c>
      <c r="F160" s="260">
        <v>209.91666666666669</v>
      </c>
      <c r="G160" s="260">
        <v>208.38333333333338</v>
      </c>
      <c r="H160" s="260">
        <v>214.18333333333339</v>
      </c>
      <c r="I160" s="260">
        <v>215.7166666666667</v>
      </c>
      <c r="J160" s="260">
        <v>217.0833333333334</v>
      </c>
      <c r="K160" s="259">
        <v>214.35</v>
      </c>
      <c r="L160" s="259">
        <v>211.45</v>
      </c>
      <c r="M160" s="259">
        <v>25.02692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2748.7</v>
      </c>
      <c r="D161" s="260">
        <v>2746.9500000000003</v>
      </c>
      <c r="E161" s="260">
        <v>2706.4000000000005</v>
      </c>
      <c r="F161" s="260">
        <v>2664.1000000000004</v>
      </c>
      <c r="G161" s="260">
        <v>2623.5500000000006</v>
      </c>
      <c r="H161" s="260">
        <v>2789.2500000000005</v>
      </c>
      <c r="I161" s="260">
        <v>2829.8000000000006</v>
      </c>
      <c r="J161" s="260">
        <v>2872.1000000000004</v>
      </c>
      <c r="K161" s="259">
        <v>2787.5</v>
      </c>
      <c r="L161" s="259">
        <v>2704.65</v>
      </c>
      <c r="M161" s="259">
        <v>13.12335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2565</v>
      </c>
      <c r="D162" s="260">
        <v>2553.6666666666665</v>
      </c>
      <c r="E162" s="260">
        <v>2533.333333333333</v>
      </c>
      <c r="F162" s="260">
        <v>2501.6666666666665</v>
      </c>
      <c r="G162" s="260">
        <v>2481.333333333333</v>
      </c>
      <c r="H162" s="260">
        <v>2585.333333333333</v>
      </c>
      <c r="I162" s="260">
        <v>2605.6666666666661</v>
      </c>
      <c r="J162" s="260">
        <v>2637.333333333333</v>
      </c>
      <c r="K162" s="259">
        <v>2574</v>
      </c>
      <c r="L162" s="259">
        <v>2522</v>
      </c>
      <c r="M162" s="259">
        <v>2.0878100000000002</v>
      </c>
      <c r="N162" s="1"/>
      <c r="O162" s="1"/>
    </row>
    <row r="163" spans="1:15" ht="12.75" customHeight="1">
      <c r="A163" s="227">
        <v>154</v>
      </c>
      <c r="B163" s="269" t="s">
        <v>789</v>
      </c>
      <c r="C163" s="259">
        <v>311.05</v>
      </c>
      <c r="D163" s="260">
        <v>312.05</v>
      </c>
      <c r="E163" s="260">
        <v>309.15000000000003</v>
      </c>
      <c r="F163" s="260">
        <v>307.25</v>
      </c>
      <c r="G163" s="260">
        <v>304.35000000000002</v>
      </c>
      <c r="H163" s="260">
        <v>313.95000000000005</v>
      </c>
      <c r="I163" s="260">
        <v>316.85000000000002</v>
      </c>
      <c r="J163" s="260">
        <v>318.75000000000006</v>
      </c>
      <c r="K163" s="259">
        <v>314.95</v>
      </c>
      <c r="L163" s="259">
        <v>310.14999999999998</v>
      </c>
      <c r="M163" s="259">
        <v>16.493449999999999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135.9</v>
      </c>
      <c r="D164" s="260">
        <v>135.46666666666667</v>
      </c>
      <c r="E164" s="260">
        <v>134.53333333333333</v>
      </c>
      <c r="F164" s="260">
        <v>133.16666666666666</v>
      </c>
      <c r="G164" s="260">
        <v>132.23333333333332</v>
      </c>
      <c r="H164" s="260">
        <v>136.83333333333334</v>
      </c>
      <c r="I164" s="260">
        <v>137.76666666666668</v>
      </c>
      <c r="J164" s="260">
        <v>139.13333333333335</v>
      </c>
      <c r="K164" s="259">
        <v>136.4</v>
      </c>
      <c r="L164" s="259">
        <v>134.1</v>
      </c>
      <c r="M164" s="259">
        <v>61.002659999999999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224</v>
      </c>
      <c r="D165" s="260">
        <v>222.20000000000002</v>
      </c>
      <c r="E165" s="260">
        <v>219.45000000000005</v>
      </c>
      <c r="F165" s="260">
        <v>214.90000000000003</v>
      </c>
      <c r="G165" s="260">
        <v>212.15000000000006</v>
      </c>
      <c r="H165" s="260">
        <v>226.75000000000003</v>
      </c>
      <c r="I165" s="260">
        <v>229.49999999999997</v>
      </c>
      <c r="J165" s="260">
        <v>234.05</v>
      </c>
      <c r="K165" s="259">
        <v>224.95</v>
      </c>
      <c r="L165" s="259">
        <v>217.65</v>
      </c>
      <c r="M165" s="259">
        <v>129.88463999999999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474.7</v>
      </c>
      <c r="D166" s="260">
        <v>471.61666666666662</v>
      </c>
      <c r="E166" s="260">
        <v>465.23333333333323</v>
      </c>
      <c r="F166" s="260">
        <v>455.76666666666659</v>
      </c>
      <c r="G166" s="260">
        <v>449.38333333333321</v>
      </c>
      <c r="H166" s="260">
        <v>481.08333333333326</v>
      </c>
      <c r="I166" s="260">
        <v>487.46666666666658</v>
      </c>
      <c r="J166" s="260">
        <v>496.93333333333328</v>
      </c>
      <c r="K166" s="259">
        <v>478</v>
      </c>
      <c r="L166" s="259">
        <v>462.15</v>
      </c>
      <c r="M166" s="259">
        <v>3.76247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14187.65</v>
      </c>
      <c r="D167" s="260">
        <v>14155.133333333333</v>
      </c>
      <c r="E167" s="260">
        <v>14110.266666666666</v>
      </c>
      <c r="F167" s="260">
        <v>14032.883333333333</v>
      </c>
      <c r="G167" s="260">
        <v>13988.016666666666</v>
      </c>
      <c r="H167" s="260">
        <v>14232.516666666666</v>
      </c>
      <c r="I167" s="260">
        <v>14277.383333333331</v>
      </c>
      <c r="J167" s="260">
        <v>14354.766666666666</v>
      </c>
      <c r="K167" s="259">
        <v>14200</v>
      </c>
      <c r="L167" s="259">
        <v>14077.75</v>
      </c>
      <c r="M167" s="259">
        <v>5.339E-2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51.3</v>
      </c>
      <c r="D168" s="260">
        <v>51.699999999999996</v>
      </c>
      <c r="E168" s="260">
        <v>50.499999999999993</v>
      </c>
      <c r="F168" s="260">
        <v>49.699999999999996</v>
      </c>
      <c r="G168" s="260">
        <v>48.499999999999993</v>
      </c>
      <c r="H168" s="260">
        <v>52.499999999999993</v>
      </c>
      <c r="I168" s="260">
        <v>53.699999999999996</v>
      </c>
      <c r="J168" s="260">
        <v>54.499999999999993</v>
      </c>
      <c r="K168" s="259">
        <v>52.9</v>
      </c>
      <c r="L168" s="259">
        <v>50.9</v>
      </c>
      <c r="M168" s="259">
        <v>727.20109000000002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110.35</v>
      </c>
      <c r="D169" s="260">
        <v>110.26666666666667</v>
      </c>
      <c r="E169" s="260">
        <v>109.53333333333333</v>
      </c>
      <c r="F169" s="260">
        <v>108.71666666666667</v>
      </c>
      <c r="G169" s="260">
        <v>107.98333333333333</v>
      </c>
      <c r="H169" s="260">
        <v>111.08333333333333</v>
      </c>
      <c r="I169" s="260">
        <v>111.81666666666665</v>
      </c>
      <c r="J169" s="260">
        <v>112.63333333333333</v>
      </c>
      <c r="K169" s="259">
        <v>111</v>
      </c>
      <c r="L169" s="259">
        <v>109.45</v>
      </c>
      <c r="M169" s="259">
        <v>114.15273999999999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2731.35</v>
      </c>
      <c r="D170" s="260">
        <v>2724.9999999999995</v>
      </c>
      <c r="E170" s="260">
        <v>2704.5499999999993</v>
      </c>
      <c r="F170" s="260">
        <v>2677.7499999999995</v>
      </c>
      <c r="G170" s="260">
        <v>2657.2999999999993</v>
      </c>
      <c r="H170" s="260">
        <v>2751.7999999999993</v>
      </c>
      <c r="I170" s="260">
        <v>2772.2499999999991</v>
      </c>
      <c r="J170" s="260">
        <v>2799.0499999999993</v>
      </c>
      <c r="K170" s="259">
        <v>2745.45</v>
      </c>
      <c r="L170" s="259">
        <v>2698.2</v>
      </c>
      <c r="M170" s="259">
        <v>120.75136999999999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824.25</v>
      </c>
      <c r="D171" s="260">
        <v>822.26666666666677</v>
      </c>
      <c r="E171" s="260">
        <v>817.28333333333353</v>
      </c>
      <c r="F171" s="260">
        <v>810.31666666666672</v>
      </c>
      <c r="G171" s="260">
        <v>805.33333333333348</v>
      </c>
      <c r="H171" s="260">
        <v>829.23333333333358</v>
      </c>
      <c r="I171" s="260">
        <v>834.21666666666692</v>
      </c>
      <c r="J171" s="260">
        <v>841.18333333333362</v>
      </c>
      <c r="K171" s="259">
        <v>827.25</v>
      </c>
      <c r="L171" s="259">
        <v>815.3</v>
      </c>
      <c r="M171" s="259">
        <v>23.351320000000001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1282.9000000000001</v>
      </c>
      <c r="D172" s="260">
        <v>1275.1166666666668</v>
      </c>
      <c r="E172" s="260">
        <v>1260.5333333333335</v>
      </c>
      <c r="F172" s="260">
        <v>1238.1666666666667</v>
      </c>
      <c r="G172" s="260">
        <v>1223.5833333333335</v>
      </c>
      <c r="H172" s="260">
        <v>1297.4833333333336</v>
      </c>
      <c r="I172" s="260">
        <v>1312.0666666666666</v>
      </c>
      <c r="J172" s="260">
        <v>1334.4333333333336</v>
      </c>
      <c r="K172" s="259">
        <v>1289.7</v>
      </c>
      <c r="L172" s="259">
        <v>1252.75</v>
      </c>
      <c r="M172" s="259">
        <v>14.01332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2365.6999999999998</v>
      </c>
      <c r="D173" s="260">
        <v>2354.2999999999997</v>
      </c>
      <c r="E173" s="260">
        <v>2330.5999999999995</v>
      </c>
      <c r="F173" s="260">
        <v>2295.4999999999995</v>
      </c>
      <c r="G173" s="260">
        <v>2271.7999999999993</v>
      </c>
      <c r="H173" s="260">
        <v>2389.3999999999996</v>
      </c>
      <c r="I173" s="260">
        <v>2413.0999999999995</v>
      </c>
      <c r="J173" s="260">
        <v>2448.1999999999998</v>
      </c>
      <c r="K173" s="259">
        <v>2378</v>
      </c>
      <c r="L173" s="259">
        <v>2319.1999999999998</v>
      </c>
      <c r="M173" s="259">
        <v>8.2110699999999994</v>
      </c>
      <c r="N173" s="1"/>
      <c r="O173" s="1"/>
    </row>
    <row r="174" spans="1:15" ht="12.75" customHeight="1">
      <c r="A174" s="227">
        <v>165</v>
      </c>
      <c r="B174" s="269" t="s">
        <v>809</v>
      </c>
      <c r="C174" s="259">
        <v>74.75</v>
      </c>
      <c r="D174" s="260">
        <v>74.283333333333331</v>
      </c>
      <c r="E174" s="260">
        <v>73.466666666666669</v>
      </c>
      <c r="F174" s="260">
        <v>72.183333333333337</v>
      </c>
      <c r="G174" s="260">
        <v>71.366666666666674</v>
      </c>
      <c r="H174" s="260">
        <v>75.566666666666663</v>
      </c>
      <c r="I174" s="260">
        <v>76.383333333333326</v>
      </c>
      <c r="J174" s="260">
        <v>77.666666666666657</v>
      </c>
      <c r="K174" s="259">
        <v>75.099999999999994</v>
      </c>
      <c r="L174" s="259">
        <v>73</v>
      </c>
      <c r="M174" s="259">
        <v>112.50272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23879.75</v>
      </c>
      <c r="D175" s="260">
        <v>23704.75</v>
      </c>
      <c r="E175" s="260">
        <v>23392.5</v>
      </c>
      <c r="F175" s="260">
        <v>22905.25</v>
      </c>
      <c r="G175" s="260">
        <v>22593</v>
      </c>
      <c r="H175" s="260">
        <v>24192</v>
      </c>
      <c r="I175" s="260">
        <v>24504.25</v>
      </c>
      <c r="J175" s="260">
        <v>24991.5</v>
      </c>
      <c r="K175" s="259">
        <v>24017</v>
      </c>
      <c r="L175" s="259">
        <v>23217.5</v>
      </c>
      <c r="M175" s="259">
        <v>0.4652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1350</v>
      </c>
      <c r="D176" s="260">
        <v>1332.3333333333333</v>
      </c>
      <c r="E176" s="260">
        <v>1289.6666666666665</v>
      </c>
      <c r="F176" s="260">
        <v>1229.3333333333333</v>
      </c>
      <c r="G176" s="260">
        <v>1186.6666666666665</v>
      </c>
      <c r="H176" s="260">
        <v>1392.6666666666665</v>
      </c>
      <c r="I176" s="260">
        <v>1435.333333333333</v>
      </c>
      <c r="J176" s="260">
        <v>1495.6666666666665</v>
      </c>
      <c r="K176" s="259">
        <v>1375</v>
      </c>
      <c r="L176" s="259">
        <v>1272</v>
      </c>
      <c r="M176" s="259">
        <v>22.75703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2774.95</v>
      </c>
      <c r="D177" s="260">
        <v>2782.25</v>
      </c>
      <c r="E177" s="260">
        <v>2758.5</v>
      </c>
      <c r="F177" s="260">
        <v>2742.05</v>
      </c>
      <c r="G177" s="260">
        <v>2718.3</v>
      </c>
      <c r="H177" s="260">
        <v>2798.7</v>
      </c>
      <c r="I177" s="260">
        <v>2822.45</v>
      </c>
      <c r="J177" s="260">
        <v>2838.8999999999996</v>
      </c>
      <c r="K177" s="259">
        <v>2806</v>
      </c>
      <c r="L177" s="259">
        <v>2765.8</v>
      </c>
      <c r="M177" s="259">
        <v>4.7179700000000002</v>
      </c>
      <c r="N177" s="1"/>
      <c r="O177" s="1"/>
    </row>
    <row r="178" spans="1:15" ht="12.75" customHeight="1">
      <c r="A178" s="227">
        <v>169</v>
      </c>
      <c r="B178" s="269" t="s">
        <v>804</v>
      </c>
      <c r="C178" s="259">
        <v>454.45</v>
      </c>
      <c r="D178" s="260">
        <v>455.43333333333334</v>
      </c>
      <c r="E178" s="260">
        <v>449.51666666666665</v>
      </c>
      <c r="F178" s="260">
        <v>444.58333333333331</v>
      </c>
      <c r="G178" s="260">
        <v>438.66666666666663</v>
      </c>
      <c r="H178" s="260">
        <v>460.36666666666667</v>
      </c>
      <c r="I178" s="260">
        <v>466.2833333333333</v>
      </c>
      <c r="J178" s="260">
        <v>471.2166666666667</v>
      </c>
      <c r="K178" s="259">
        <v>461.35</v>
      </c>
      <c r="L178" s="259">
        <v>450.5</v>
      </c>
      <c r="M178" s="259">
        <v>11.69346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602.45000000000005</v>
      </c>
      <c r="D179" s="260">
        <v>604.08333333333337</v>
      </c>
      <c r="E179" s="260">
        <v>596.76666666666677</v>
      </c>
      <c r="F179" s="260">
        <v>591.08333333333337</v>
      </c>
      <c r="G179" s="260">
        <v>583.76666666666677</v>
      </c>
      <c r="H179" s="260">
        <v>609.76666666666677</v>
      </c>
      <c r="I179" s="260">
        <v>617.08333333333337</v>
      </c>
      <c r="J179" s="260">
        <v>622.76666666666677</v>
      </c>
      <c r="K179" s="259">
        <v>611.4</v>
      </c>
      <c r="L179" s="259">
        <v>598.4</v>
      </c>
      <c r="M179" s="259">
        <v>156.06229999999999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84.85</v>
      </c>
      <c r="D180" s="260">
        <v>84.183333333333337</v>
      </c>
      <c r="E180" s="260">
        <v>83.366666666666674</v>
      </c>
      <c r="F180" s="260">
        <v>81.88333333333334</v>
      </c>
      <c r="G180" s="260">
        <v>81.066666666666677</v>
      </c>
      <c r="H180" s="260">
        <v>85.666666666666671</v>
      </c>
      <c r="I180" s="260">
        <v>86.483333333333334</v>
      </c>
      <c r="J180" s="260">
        <v>87.966666666666669</v>
      </c>
      <c r="K180" s="259">
        <v>85</v>
      </c>
      <c r="L180" s="259">
        <v>82.7</v>
      </c>
      <c r="M180" s="259">
        <v>236.04166000000001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1046.05</v>
      </c>
      <c r="D181" s="260">
        <v>1047.8999999999999</v>
      </c>
      <c r="E181" s="260">
        <v>1037.4999999999998</v>
      </c>
      <c r="F181" s="260">
        <v>1028.9499999999998</v>
      </c>
      <c r="G181" s="260">
        <v>1018.5499999999997</v>
      </c>
      <c r="H181" s="260">
        <v>1056.4499999999998</v>
      </c>
      <c r="I181" s="260">
        <v>1066.8499999999999</v>
      </c>
      <c r="J181" s="260">
        <v>1075.3999999999999</v>
      </c>
      <c r="K181" s="259">
        <v>1058.3</v>
      </c>
      <c r="L181" s="259">
        <v>1039.3499999999999</v>
      </c>
      <c r="M181" s="259">
        <v>30.601710000000001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491.8</v>
      </c>
      <c r="D182" s="260">
        <v>492.66666666666669</v>
      </c>
      <c r="E182" s="260">
        <v>488.58333333333337</v>
      </c>
      <c r="F182" s="260">
        <v>485.36666666666667</v>
      </c>
      <c r="G182" s="260">
        <v>481.28333333333336</v>
      </c>
      <c r="H182" s="260">
        <v>495.88333333333338</v>
      </c>
      <c r="I182" s="260">
        <v>499.96666666666675</v>
      </c>
      <c r="J182" s="260">
        <v>503.18333333333339</v>
      </c>
      <c r="K182" s="259">
        <v>496.75</v>
      </c>
      <c r="L182" s="259">
        <v>489.45</v>
      </c>
      <c r="M182" s="259">
        <v>8.7516300000000005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607.6</v>
      </c>
      <c r="D183" s="260">
        <v>604.86666666666667</v>
      </c>
      <c r="E183" s="260">
        <v>599.73333333333335</v>
      </c>
      <c r="F183" s="260">
        <v>591.86666666666667</v>
      </c>
      <c r="G183" s="260">
        <v>586.73333333333335</v>
      </c>
      <c r="H183" s="260">
        <v>612.73333333333335</v>
      </c>
      <c r="I183" s="260">
        <v>617.86666666666679</v>
      </c>
      <c r="J183" s="260">
        <v>625.73333333333335</v>
      </c>
      <c r="K183" s="259">
        <v>610</v>
      </c>
      <c r="L183" s="259">
        <v>597</v>
      </c>
      <c r="M183" s="259">
        <v>4.3460000000000001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1048.1500000000001</v>
      </c>
      <c r="D184" s="260">
        <v>1048.8833333333334</v>
      </c>
      <c r="E184" s="260">
        <v>1031.5166666666669</v>
      </c>
      <c r="F184" s="260">
        <v>1014.8833333333334</v>
      </c>
      <c r="G184" s="260">
        <v>997.51666666666688</v>
      </c>
      <c r="H184" s="260">
        <v>1065.5166666666669</v>
      </c>
      <c r="I184" s="260">
        <v>1082.8833333333332</v>
      </c>
      <c r="J184" s="260">
        <v>1099.5166666666669</v>
      </c>
      <c r="K184" s="259">
        <v>1066.25</v>
      </c>
      <c r="L184" s="259">
        <v>1032.25</v>
      </c>
      <c r="M184" s="259">
        <v>273.63974999999999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1035.5</v>
      </c>
      <c r="D185" s="260">
        <v>1035.8666666666668</v>
      </c>
      <c r="E185" s="260">
        <v>1028.8333333333335</v>
      </c>
      <c r="F185" s="260">
        <v>1022.1666666666667</v>
      </c>
      <c r="G185" s="260">
        <v>1015.1333333333334</v>
      </c>
      <c r="H185" s="260">
        <v>1042.5333333333335</v>
      </c>
      <c r="I185" s="260">
        <v>1049.5666666666668</v>
      </c>
      <c r="J185" s="260">
        <v>1056.2333333333336</v>
      </c>
      <c r="K185" s="259">
        <v>1042.9000000000001</v>
      </c>
      <c r="L185" s="259">
        <v>1029.2</v>
      </c>
      <c r="M185" s="259">
        <v>7.35398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1300.2</v>
      </c>
      <c r="D186" s="260">
        <v>1288.7333333333333</v>
      </c>
      <c r="E186" s="260">
        <v>1262.4666666666667</v>
      </c>
      <c r="F186" s="260">
        <v>1224.7333333333333</v>
      </c>
      <c r="G186" s="260">
        <v>1198.4666666666667</v>
      </c>
      <c r="H186" s="260">
        <v>1326.4666666666667</v>
      </c>
      <c r="I186" s="260">
        <v>1352.7333333333336</v>
      </c>
      <c r="J186" s="260">
        <v>1390.4666666666667</v>
      </c>
      <c r="K186" s="259">
        <v>1315</v>
      </c>
      <c r="L186" s="259">
        <v>1251</v>
      </c>
      <c r="M186" s="259">
        <v>6.5422000000000002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3390.8</v>
      </c>
      <c r="D187" s="260">
        <v>3393.5666666666671</v>
      </c>
      <c r="E187" s="260">
        <v>3372.233333333334</v>
      </c>
      <c r="F187" s="260">
        <v>3353.666666666667</v>
      </c>
      <c r="G187" s="260">
        <v>3332.3333333333339</v>
      </c>
      <c r="H187" s="260">
        <v>3412.1333333333341</v>
      </c>
      <c r="I187" s="260">
        <v>3433.4666666666672</v>
      </c>
      <c r="J187" s="260">
        <v>3452.0333333333342</v>
      </c>
      <c r="K187" s="259">
        <v>3414.9</v>
      </c>
      <c r="L187" s="259">
        <v>3375</v>
      </c>
      <c r="M187" s="259">
        <v>34.107019999999999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818.05</v>
      </c>
      <c r="D188" s="260">
        <v>814.75</v>
      </c>
      <c r="E188" s="260">
        <v>807.55</v>
      </c>
      <c r="F188" s="260">
        <v>797.05</v>
      </c>
      <c r="G188" s="260">
        <v>789.84999999999991</v>
      </c>
      <c r="H188" s="260">
        <v>825.25</v>
      </c>
      <c r="I188" s="260">
        <v>832.45</v>
      </c>
      <c r="J188" s="260">
        <v>842.95</v>
      </c>
      <c r="K188" s="259">
        <v>821.95</v>
      </c>
      <c r="L188" s="259">
        <v>804.25</v>
      </c>
      <c r="M188" s="259">
        <v>33.906820000000003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7010.25</v>
      </c>
      <c r="D189" s="260">
        <v>6947.083333333333</v>
      </c>
      <c r="E189" s="260">
        <v>6844.1666666666661</v>
      </c>
      <c r="F189" s="260">
        <v>6678.083333333333</v>
      </c>
      <c r="G189" s="260">
        <v>6575.1666666666661</v>
      </c>
      <c r="H189" s="260">
        <v>7113.1666666666661</v>
      </c>
      <c r="I189" s="260">
        <v>7216.0833333333321</v>
      </c>
      <c r="J189" s="260">
        <v>7382.1666666666661</v>
      </c>
      <c r="K189" s="259">
        <v>7050</v>
      </c>
      <c r="L189" s="259">
        <v>6781</v>
      </c>
      <c r="M189" s="259">
        <v>4.8929999999999998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439.4</v>
      </c>
      <c r="D190" s="260">
        <v>437.90000000000003</v>
      </c>
      <c r="E190" s="260">
        <v>434.80000000000007</v>
      </c>
      <c r="F190" s="260">
        <v>430.20000000000005</v>
      </c>
      <c r="G190" s="260">
        <v>427.10000000000008</v>
      </c>
      <c r="H190" s="260">
        <v>442.50000000000006</v>
      </c>
      <c r="I190" s="260">
        <v>445.60000000000008</v>
      </c>
      <c r="J190" s="260">
        <v>450.20000000000005</v>
      </c>
      <c r="K190" s="259">
        <v>441</v>
      </c>
      <c r="L190" s="259">
        <v>433.3</v>
      </c>
      <c r="M190" s="259">
        <v>147.27892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224.8</v>
      </c>
      <c r="D191" s="260">
        <v>224.28333333333333</v>
      </c>
      <c r="E191" s="260">
        <v>223.16666666666666</v>
      </c>
      <c r="F191" s="260">
        <v>221.53333333333333</v>
      </c>
      <c r="G191" s="260">
        <v>220.41666666666666</v>
      </c>
      <c r="H191" s="260">
        <v>225.91666666666666</v>
      </c>
      <c r="I191" s="260">
        <v>227.03333333333333</v>
      </c>
      <c r="J191" s="260">
        <v>228.66666666666666</v>
      </c>
      <c r="K191" s="259">
        <v>225.4</v>
      </c>
      <c r="L191" s="259">
        <v>222.65</v>
      </c>
      <c r="M191" s="259">
        <v>88.159000000000006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107.65</v>
      </c>
      <c r="D192" s="260">
        <v>107.16666666666667</v>
      </c>
      <c r="E192" s="260">
        <v>106.38333333333334</v>
      </c>
      <c r="F192" s="260">
        <v>105.11666666666667</v>
      </c>
      <c r="G192" s="260">
        <v>104.33333333333334</v>
      </c>
      <c r="H192" s="260">
        <v>108.43333333333334</v>
      </c>
      <c r="I192" s="260">
        <v>109.21666666666667</v>
      </c>
      <c r="J192" s="260">
        <v>110.48333333333333</v>
      </c>
      <c r="K192" s="259">
        <v>107.95</v>
      </c>
      <c r="L192" s="259">
        <v>105.9</v>
      </c>
      <c r="M192" s="259">
        <v>611.42049999999995</v>
      </c>
      <c r="N192" s="1"/>
      <c r="O192" s="1"/>
    </row>
    <row r="193" spans="1:15" ht="12.75" customHeight="1">
      <c r="A193" s="227">
        <v>184</v>
      </c>
      <c r="B193" s="269" t="s">
        <v>792</v>
      </c>
      <c r="C193" s="259">
        <v>102.05</v>
      </c>
      <c r="D193" s="260">
        <v>101.58333333333333</v>
      </c>
      <c r="E193" s="260">
        <v>99.066666666666663</v>
      </c>
      <c r="F193" s="260">
        <v>96.083333333333329</v>
      </c>
      <c r="G193" s="260">
        <v>93.566666666666663</v>
      </c>
      <c r="H193" s="260">
        <v>104.56666666666666</v>
      </c>
      <c r="I193" s="260">
        <v>107.08333333333334</v>
      </c>
      <c r="J193" s="260">
        <v>110.06666666666666</v>
      </c>
      <c r="K193" s="259">
        <v>104.1</v>
      </c>
      <c r="L193" s="259">
        <v>98.6</v>
      </c>
      <c r="M193" s="259">
        <v>18.211970000000001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1077</v>
      </c>
      <c r="D194" s="260">
        <v>1074.0666666666666</v>
      </c>
      <c r="E194" s="260">
        <v>1066.1333333333332</v>
      </c>
      <c r="F194" s="260">
        <v>1055.2666666666667</v>
      </c>
      <c r="G194" s="260">
        <v>1047.3333333333333</v>
      </c>
      <c r="H194" s="260">
        <v>1084.9333333333332</v>
      </c>
      <c r="I194" s="260">
        <v>1092.8666666666666</v>
      </c>
      <c r="J194" s="260">
        <v>1103.7333333333331</v>
      </c>
      <c r="K194" s="259">
        <v>1082</v>
      </c>
      <c r="L194" s="259">
        <v>1063.2</v>
      </c>
      <c r="M194" s="259">
        <v>39.099539999999998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674.8</v>
      </c>
      <c r="D195" s="260">
        <v>669.9666666666667</v>
      </c>
      <c r="E195" s="260">
        <v>662.23333333333335</v>
      </c>
      <c r="F195" s="260">
        <v>649.66666666666663</v>
      </c>
      <c r="G195" s="260">
        <v>641.93333333333328</v>
      </c>
      <c r="H195" s="260">
        <v>682.53333333333342</v>
      </c>
      <c r="I195" s="260">
        <v>690.26666666666677</v>
      </c>
      <c r="J195" s="260">
        <v>702.83333333333348</v>
      </c>
      <c r="K195" s="259">
        <v>677.7</v>
      </c>
      <c r="L195" s="259">
        <v>657.4</v>
      </c>
      <c r="M195" s="259">
        <v>10.422779999999999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2653</v>
      </c>
      <c r="D196" s="260">
        <v>2640.7333333333331</v>
      </c>
      <c r="E196" s="260">
        <v>2616.4666666666662</v>
      </c>
      <c r="F196" s="260">
        <v>2579.9333333333329</v>
      </c>
      <c r="G196" s="260">
        <v>2555.6666666666661</v>
      </c>
      <c r="H196" s="260">
        <v>2677.2666666666664</v>
      </c>
      <c r="I196" s="260">
        <v>2701.5333333333338</v>
      </c>
      <c r="J196" s="260">
        <v>2738.0666666666666</v>
      </c>
      <c r="K196" s="259">
        <v>2665</v>
      </c>
      <c r="L196" s="259">
        <v>2604.1999999999998</v>
      </c>
      <c r="M196" s="259">
        <v>15.69918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1659.9</v>
      </c>
      <c r="D197" s="260">
        <v>1647.6000000000001</v>
      </c>
      <c r="E197" s="260">
        <v>1625.3000000000002</v>
      </c>
      <c r="F197" s="260">
        <v>1590.7</v>
      </c>
      <c r="G197" s="260">
        <v>1568.4</v>
      </c>
      <c r="H197" s="260">
        <v>1682.2000000000003</v>
      </c>
      <c r="I197" s="260">
        <v>1704.5</v>
      </c>
      <c r="J197" s="260">
        <v>1739.1000000000004</v>
      </c>
      <c r="K197" s="259">
        <v>1669.9</v>
      </c>
      <c r="L197" s="259">
        <v>1613</v>
      </c>
      <c r="M197" s="259">
        <v>5.7163399999999998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537.70000000000005</v>
      </c>
      <c r="D198" s="260">
        <v>537.63333333333333</v>
      </c>
      <c r="E198" s="260">
        <v>534.31666666666661</v>
      </c>
      <c r="F198" s="260">
        <v>530.93333333333328</v>
      </c>
      <c r="G198" s="260">
        <v>527.61666666666656</v>
      </c>
      <c r="H198" s="260">
        <v>541.01666666666665</v>
      </c>
      <c r="I198" s="260">
        <v>544.33333333333348</v>
      </c>
      <c r="J198" s="260">
        <v>547.7166666666667</v>
      </c>
      <c r="K198" s="259">
        <v>540.95000000000005</v>
      </c>
      <c r="L198" s="259">
        <v>534.25</v>
      </c>
      <c r="M198" s="259">
        <v>2.08439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1471.65</v>
      </c>
      <c r="D199" s="260">
        <v>1462.2666666666664</v>
      </c>
      <c r="E199" s="260">
        <v>1444.7333333333329</v>
      </c>
      <c r="F199" s="260">
        <v>1417.8166666666664</v>
      </c>
      <c r="G199" s="260">
        <v>1400.2833333333328</v>
      </c>
      <c r="H199" s="260">
        <v>1489.1833333333329</v>
      </c>
      <c r="I199" s="260">
        <v>1506.7166666666667</v>
      </c>
      <c r="J199" s="260">
        <v>1533.633333333333</v>
      </c>
      <c r="K199" s="259">
        <v>1479.8</v>
      </c>
      <c r="L199" s="259">
        <v>1435.35</v>
      </c>
      <c r="M199" s="259">
        <v>9.6000899999999998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35.35</v>
      </c>
      <c r="D200" s="260">
        <v>35.299999999999997</v>
      </c>
      <c r="E200" s="260">
        <v>35.099999999999994</v>
      </c>
      <c r="F200" s="260">
        <v>34.849999999999994</v>
      </c>
      <c r="G200" s="260">
        <v>34.649999999999991</v>
      </c>
      <c r="H200" s="260">
        <v>35.549999999999997</v>
      </c>
      <c r="I200" s="260">
        <v>35.75</v>
      </c>
      <c r="J200" s="260">
        <v>36</v>
      </c>
      <c r="K200" s="259">
        <v>35.5</v>
      </c>
      <c r="L200" s="259">
        <v>35.049999999999997</v>
      </c>
      <c r="M200" s="259">
        <v>45.531829999999999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2771.35</v>
      </c>
      <c r="D201" s="260">
        <v>2760.3333333333335</v>
      </c>
      <c r="E201" s="260">
        <v>2686.666666666667</v>
      </c>
      <c r="F201" s="260">
        <v>2601.9833333333336</v>
      </c>
      <c r="G201" s="260">
        <v>2528.3166666666671</v>
      </c>
      <c r="H201" s="260">
        <v>2845.0166666666669</v>
      </c>
      <c r="I201" s="260">
        <v>2918.6833333333338</v>
      </c>
      <c r="J201" s="260">
        <v>3003.3666666666668</v>
      </c>
      <c r="K201" s="259">
        <v>2834</v>
      </c>
      <c r="L201" s="259">
        <v>2675.65</v>
      </c>
      <c r="M201" s="259">
        <v>129.89587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789.7</v>
      </c>
      <c r="D202" s="260">
        <v>785.86666666666667</v>
      </c>
      <c r="E202" s="260">
        <v>778.18333333333339</v>
      </c>
      <c r="F202" s="260">
        <v>766.66666666666674</v>
      </c>
      <c r="G202" s="260">
        <v>758.98333333333346</v>
      </c>
      <c r="H202" s="260">
        <v>797.38333333333333</v>
      </c>
      <c r="I202" s="260">
        <v>805.06666666666649</v>
      </c>
      <c r="J202" s="260">
        <v>816.58333333333326</v>
      </c>
      <c r="K202" s="259">
        <v>793.55</v>
      </c>
      <c r="L202" s="259">
        <v>774.35</v>
      </c>
      <c r="M202" s="259">
        <v>32.417560000000002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7077</v>
      </c>
      <c r="D203" s="260">
        <v>7025.6833333333334</v>
      </c>
      <c r="E203" s="260">
        <v>6956.3666666666668</v>
      </c>
      <c r="F203" s="260">
        <v>6835.7333333333336</v>
      </c>
      <c r="G203" s="260">
        <v>6766.416666666667</v>
      </c>
      <c r="H203" s="260">
        <v>7146.3166666666666</v>
      </c>
      <c r="I203" s="260">
        <v>7215.6333333333341</v>
      </c>
      <c r="J203" s="260">
        <v>7336.2666666666664</v>
      </c>
      <c r="K203" s="259">
        <v>7095</v>
      </c>
      <c r="L203" s="259">
        <v>6905.05</v>
      </c>
      <c r="M203" s="259">
        <v>4.8995600000000001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81.650000000000006</v>
      </c>
      <c r="D204" s="260">
        <v>81.716666666666683</v>
      </c>
      <c r="E204" s="260">
        <v>79.733333333333363</v>
      </c>
      <c r="F204" s="260">
        <v>77.816666666666677</v>
      </c>
      <c r="G204" s="260">
        <v>75.833333333333357</v>
      </c>
      <c r="H204" s="260">
        <v>83.633333333333368</v>
      </c>
      <c r="I204" s="260">
        <v>85.616666666666688</v>
      </c>
      <c r="J204" s="260">
        <v>87.533333333333374</v>
      </c>
      <c r="K204" s="259">
        <v>83.7</v>
      </c>
      <c r="L204" s="259">
        <v>79.8</v>
      </c>
      <c r="M204" s="259">
        <v>269.27919000000003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1686.1</v>
      </c>
      <c r="D205" s="260">
        <v>1686.4166666666667</v>
      </c>
      <c r="E205" s="260">
        <v>1671.2333333333336</v>
      </c>
      <c r="F205" s="260">
        <v>1656.3666666666668</v>
      </c>
      <c r="G205" s="260">
        <v>1641.1833333333336</v>
      </c>
      <c r="H205" s="260">
        <v>1701.2833333333335</v>
      </c>
      <c r="I205" s="260">
        <v>1716.4666666666665</v>
      </c>
      <c r="J205" s="260">
        <v>1731.3333333333335</v>
      </c>
      <c r="K205" s="259">
        <v>1701.6</v>
      </c>
      <c r="L205" s="259">
        <v>1671.55</v>
      </c>
      <c r="M205" s="259">
        <v>2.3111999999999999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932.3</v>
      </c>
      <c r="D206" s="260">
        <v>925.13333333333333</v>
      </c>
      <c r="E206" s="260">
        <v>915.41666666666663</v>
      </c>
      <c r="F206" s="260">
        <v>898.5333333333333</v>
      </c>
      <c r="G206" s="260">
        <v>888.81666666666661</v>
      </c>
      <c r="H206" s="260">
        <v>942.01666666666665</v>
      </c>
      <c r="I206" s="260">
        <v>951.73333333333335</v>
      </c>
      <c r="J206" s="260">
        <v>968.61666666666667</v>
      </c>
      <c r="K206" s="259">
        <v>934.85</v>
      </c>
      <c r="L206" s="259">
        <v>908.25</v>
      </c>
      <c r="M206" s="259">
        <v>36.58663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1249.75</v>
      </c>
      <c r="D207" s="260">
        <v>1241.5833333333333</v>
      </c>
      <c r="E207" s="260">
        <v>1159.1666666666665</v>
      </c>
      <c r="F207" s="260">
        <v>1068.5833333333333</v>
      </c>
      <c r="G207" s="260">
        <v>986.16666666666652</v>
      </c>
      <c r="H207" s="260">
        <v>1332.1666666666665</v>
      </c>
      <c r="I207" s="260">
        <v>1414.583333333333</v>
      </c>
      <c r="J207" s="260">
        <v>1505.1666666666665</v>
      </c>
      <c r="K207" s="259">
        <v>1324</v>
      </c>
      <c r="L207" s="259">
        <v>1151</v>
      </c>
      <c r="M207" s="259">
        <v>351.07722999999999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304.35000000000002</v>
      </c>
      <c r="D208" s="260">
        <v>304.05</v>
      </c>
      <c r="E208" s="260">
        <v>300.95000000000005</v>
      </c>
      <c r="F208" s="260">
        <v>297.55</v>
      </c>
      <c r="G208" s="260">
        <v>294.45000000000005</v>
      </c>
      <c r="H208" s="260">
        <v>307.45000000000005</v>
      </c>
      <c r="I208" s="260">
        <v>310.55000000000007</v>
      </c>
      <c r="J208" s="260">
        <v>313.95000000000005</v>
      </c>
      <c r="K208" s="259">
        <v>307.14999999999998</v>
      </c>
      <c r="L208" s="259">
        <v>300.64999999999998</v>
      </c>
      <c r="M208" s="259">
        <v>103.00275000000001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8.25</v>
      </c>
      <c r="D209" s="260">
        <v>8.1833333333333336</v>
      </c>
      <c r="E209" s="260">
        <v>8.0666666666666664</v>
      </c>
      <c r="F209" s="260">
        <v>7.8833333333333329</v>
      </c>
      <c r="G209" s="260">
        <v>7.7666666666666657</v>
      </c>
      <c r="H209" s="260">
        <v>8.3666666666666671</v>
      </c>
      <c r="I209" s="260">
        <v>8.4833333333333343</v>
      </c>
      <c r="J209" s="260">
        <v>8.6666666666666679</v>
      </c>
      <c r="K209" s="259">
        <v>8.3000000000000007</v>
      </c>
      <c r="L209" s="259">
        <v>8</v>
      </c>
      <c r="M209" s="259">
        <v>751.50800000000004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819.5</v>
      </c>
      <c r="D210" s="260">
        <v>822.05000000000007</v>
      </c>
      <c r="E210" s="260">
        <v>814.95000000000016</v>
      </c>
      <c r="F210" s="260">
        <v>810.40000000000009</v>
      </c>
      <c r="G210" s="260">
        <v>803.30000000000018</v>
      </c>
      <c r="H210" s="260">
        <v>826.60000000000014</v>
      </c>
      <c r="I210" s="260">
        <v>833.7</v>
      </c>
      <c r="J210" s="260">
        <v>838.25000000000011</v>
      </c>
      <c r="K210" s="259">
        <v>829.15</v>
      </c>
      <c r="L210" s="259">
        <v>817.5</v>
      </c>
      <c r="M210" s="259">
        <v>12.526009999999999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1527.65</v>
      </c>
      <c r="D211" s="260">
        <v>1526.7166666666665</v>
      </c>
      <c r="E211" s="260">
        <v>1508.4333333333329</v>
      </c>
      <c r="F211" s="260">
        <v>1489.2166666666665</v>
      </c>
      <c r="G211" s="260">
        <v>1470.9333333333329</v>
      </c>
      <c r="H211" s="260">
        <v>1545.9333333333329</v>
      </c>
      <c r="I211" s="260">
        <v>1564.2166666666662</v>
      </c>
      <c r="J211" s="260">
        <v>1583.4333333333329</v>
      </c>
      <c r="K211" s="259">
        <v>1545</v>
      </c>
      <c r="L211" s="259">
        <v>1507.5</v>
      </c>
      <c r="M211" s="259">
        <v>0.94838999999999996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406.9</v>
      </c>
      <c r="D212" s="260">
        <v>405.84999999999997</v>
      </c>
      <c r="E212" s="260">
        <v>403.69999999999993</v>
      </c>
      <c r="F212" s="260">
        <v>400.49999999999994</v>
      </c>
      <c r="G212" s="260">
        <v>398.34999999999991</v>
      </c>
      <c r="H212" s="260">
        <v>409.04999999999995</v>
      </c>
      <c r="I212" s="260">
        <v>411.19999999999993</v>
      </c>
      <c r="J212" s="260">
        <v>414.4</v>
      </c>
      <c r="K212" s="259">
        <v>408</v>
      </c>
      <c r="L212" s="259">
        <v>402.65</v>
      </c>
      <c r="M212" s="259">
        <v>69.461730000000003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17.149999999999999</v>
      </c>
      <c r="D213" s="260">
        <v>17.150000000000002</v>
      </c>
      <c r="E213" s="260">
        <v>16.950000000000003</v>
      </c>
      <c r="F213" s="260">
        <v>16.75</v>
      </c>
      <c r="G213" s="260">
        <v>16.55</v>
      </c>
      <c r="H213" s="260">
        <v>17.350000000000005</v>
      </c>
      <c r="I213" s="260">
        <v>17.55</v>
      </c>
      <c r="J213" s="260">
        <v>17.750000000000007</v>
      </c>
      <c r="K213" s="259">
        <v>17.350000000000001</v>
      </c>
      <c r="L213" s="259">
        <v>16.95</v>
      </c>
      <c r="M213" s="259">
        <v>1261.1784299999999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264.60000000000002</v>
      </c>
      <c r="D214" s="260">
        <v>263.4666666666667</v>
      </c>
      <c r="E214" s="260">
        <v>261.08333333333337</v>
      </c>
      <c r="F214" s="260">
        <v>257.56666666666666</v>
      </c>
      <c r="G214" s="260">
        <v>255.18333333333334</v>
      </c>
      <c r="H214" s="260">
        <v>266.98333333333341</v>
      </c>
      <c r="I214" s="260">
        <v>269.36666666666673</v>
      </c>
      <c r="J214" s="260">
        <v>272.88333333333344</v>
      </c>
      <c r="K214" s="259">
        <v>265.85000000000002</v>
      </c>
      <c r="L214" s="259">
        <v>259.95</v>
      </c>
      <c r="M214" s="259">
        <v>76.375730000000004</v>
      </c>
      <c r="N214" s="1"/>
      <c r="O214" s="1"/>
    </row>
    <row r="215" spans="1:15" ht="12.75" customHeight="1">
      <c r="A215" s="227">
        <v>206</v>
      </c>
      <c r="B215" s="269" t="s">
        <v>814</v>
      </c>
      <c r="C215" s="259">
        <v>65.25</v>
      </c>
      <c r="D215" s="260">
        <v>64.650000000000006</v>
      </c>
      <c r="E215" s="260">
        <v>62.500000000000014</v>
      </c>
      <c r="F215" s="260">
        <v>59.750000000000007</v>
      </c>
      <c r="G215" s="260">
        <v>57.600000000000016</v>
      </c>
      <c r="H215" s="260">
        <v>67.400000000000006</v>
      </c>
      <c r="I215" s="260">
        <v>69.549999999999983</v>
      </c>
      <c r="J215" s="260">
        <v>72.300000000000011</v>
      </c>
      <c r="K215" s="259">
        <v>66.8</v>
      </c>
      <c r="L215" s="259">
        <v>61.9</v>
      </c>
      <c r="M215" s="259">
        <v>5497.1863000000003</v>
      </c>
      <c r="N215" s="1"/>
      <c r="O215" s="1"/>
    </row>
    <row r="216" spans="1:15" ht="12.75" customHeight="1">
      <c r="A216" s="227">
        <v>207</v>
      </c>
      <c r="B216" s="269" t="s">
        <v>805</v>
      </c>
      <c r="C216" s="259">
        <v>409.9</v>
      </c>
      <c r="D216" s="260">
        <v>408.36666666666662</v>
      </c>
      <c r="E216" s="260">
        <v>405.78333333333325</v>
      </c>
      <c r="F216" s="260">
        <v>401.66666666666663</v>
      </c>
      <c r="G216" s="260">
        <v>399.08333333333326</v>
      </c>
      <c r="H216" s="260">
        <v>412.48333333333323</v>
      </c>
      <c r="I216" s="260">
        <v>415.06666666666661</v>
      </c>
      <c r="J216" s="260">
        <v>419.18333333333322</v>
      </c>
      <c r="K216" s="259">
        <v>410.95</v>
      </c>
      <c r="L216" s="259">
        <v>404.25</v>
      </c>
      <c r="M216" s="259">
        <v>9.7235700000000005</v>
      </c>
      <c r="N216" s="1"/>
      <c r="O216" s="1"/>
    </row>
    <row r="217" spans="1:15" ht="12.75" customHeight="1">
      <c r="A217" s="318"/>
      <c r="B217" s="319"/>
      <c r="C217" s="320"/>
      <c r="D217" s="320"/>
      <c r="E217" s="320"/>
      <c r="F217" s="320"/>
      <c r="G217" s="320"/>
      <c r="H217" s="320"/>
      <c r="I217" s="320"/>
      <c r="J217" s="320"/>
      <c r="K217" s="320"/>
      <c r="L217" s="320"/>
      <c r="M217" s="320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15"/>
      <c r="B1" s="41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44896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08" t="s">
        <v>16</v>
      </c>
      <c r="B9" s="410" t="s">
        <v>18</v>
      </c>
      <c r="C9" s="414" t="s">
        <v>20</v>
      </c>
      <c r="D9" s="414" t="s">
        <v>21</v>
      </c>
      <c r="E9" s="405" t="s">
        <v>22</v>
      </c>
      <c r="F9" s="406"/>
      <c r="G9" s="407"/>
      <c r="H9" s="405" t="s">
        <v>23</v>
      </c>
      <c r="I9" s="406"/>
      <c r="J9" s="407"/>
      <c r="K9" s="23"/>
      <c r="L9" s="24"/>
      <c r="M9" s="50"/>
      <c r="N9" s="1"/>
      <c r="O9" s="1"/>
    </row>
    <row r="10" spans="1:15" ht="42.75" customHeight="1">
      <c r="A10" s="412"/>
      <c r="B10" s="413"/>
      <c r="C10" s="413"/>
      <c r="D10" s="41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23353.5</v>
      </c>
      <c r="D11" s="260">
        <v>23360.116666666669</v>
      </c>
      <c r="E11" s="260">
        <v>23160.383333333339</v>
      </c>
      <c r="F11" s="260">
        <v>22967.26666666667</v>
      </c>
      <c r="G11" s="260">
        <v>22767.53333333334</v>
      </c>
      <c r="H11" s="260">
        <v>23553.233333333337</v>
      </c>
      <c r="I11" s="260">
        <v>23752.966666666667</v>
      </c>
      <c r="J11" s="260">
        <v>23946.083333333336</v>
      </c>
      <c r="K11" s="259">
        <v>23559.85</v>
      </c>
      <c r="L11" s="259">
        <v>23167</v>
      </c>
      <c r="M11" s="259">
        <v>1.9300000000000001E-2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3000.7</v>
      </c>
      <c r="D12" s="260">
        <v>3017.9</v>
      </c>
      <c r="E12" s="260">
        <v>2961.8</v>
      </c>
      <c r="F12" s="260">
        <v>2922.9</v>
      </c>
      <c r="G12" s="260">
        <v>2866.8</v>
      </c>
      <c r="H12" s="260">
        <v>3056.8</v>
      </c>
      <c r="I12" s="260">
        <v>3112.8999999999996</v>
      </c>
      <c r="J12" s="260">
        <v>3151.8</v>
      </c>
      <c r="K12" s="259">
        <v>3074</v>
      </c>
      <c r="L12" s="259">
        <v>2979</v>
      </c>
      <c r="M12" s="259">
        <v>64.094149999999999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2563.25</v>
      </c>
      <c r="D13" s="260">
        <v>2546.9333333333334</v>
      </c>
      <c r="E13" s="260">
        <v>2523.8666666666668</v>
      </c>
      <c r="F13" s="260">
        <v>2484.4833333333336</v>
      </c>
      <c r="G13" s="260">
        <v>2461.416666666667</v>
      </c>
      <c r="H13" s="260">
        <v>2586.3166666666666</v>
      </c>
      <c r="I13" s="260">
        <v>2609.3833333333332</v>
      </c>
      <c r="J13" s="260">
        <v>2648.7666666666664</v>
      </c>
      <c r="K13" s="259">
        <v>2570</v>
      </c>
      <c r="L13" s="259">
        <v>2507.5500000000002</v>
      </c>
      <c r="M13" s="259">
        <v>5.6592099999999999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2700.1</v>
      </c>
      <c r="D14" s="260">
        <v>2705.6833333333329</v>
      </c>
      <c r="E14" s="260">
        <v>2684.4166666666661</v>
      </c>
      <c r="F14" s="260">
        <v>2668.7333333333331</v>
      </c>
      <c r="G14" s="260">
        <v>2647.4666666666662</v>
      </c>
      <c r="H14" s="260">
        <v>2721.3666666666659</v>
      </c>
      <c r="I14" s="260">
        <v>2742.6333333333332</v>
      </c>
      <c r="J14" s="260">
        <v>2758.3166666666657</v>
      </c>
      <c r="K14" s="259">
        <v>2726.95</v>
      </c>
      <c r="L14" s="259">
        <v>2690</v>
      </c>
      <c r="M14" s="259">
        <v>0.63192000000000004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1120.45</v>
      </c>
      <c r="D15" s="260">
        <v>1108.4833333333333</v>
      </c>
      <c r="E15" s="260">
        <v>1086.9666666666667</v>
      </c>
      <c r="F15" s="260">
        <v>1053.4833333333333</v>
      </c>
      <c r="G15" s="260">
        <v>1031.9666666666667</v>
      </c>
      <c r="H15" s="260">
        <v>1141.9666666666667</v>
      </c>
      <c r="I15" s="260">
        <v>1163.4833333333336</v>
      </c>
      <c r="J15" s="260">
        <v>1196.9666666666667</v>
      </c>
      <c r="K15" s="259">
        <v>1130</v>
      </c>
      <c r="L15" s="259">
        <v>1075</v>
      </c>
      <c r="M15" s="259">
        <v>6.9224100000000002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639.29999999999995</v>
      </c>
      <c r="D16" s="260">
        <v>637.26666666666677</v>
      </c>
      <c r="E16" s="260">
        <v>629.68333333333351</v>
      </c>
      <c r="F16" s="260">
        <v>620.06666666666672</v>
      </c>
      <c r="G16" s="260">
        <v>612.48333333333346</v>
      </c>
      <c r="H16" s="260">
        <v>646.88333333333355</v>
      </c>
      <c r="I16" s="260">
        <v>654.46666666666681</v>
      </c>
      <c r="J16" s="260">
        <v>664.0833333333336</v>
      </c>
      <c r="K16" s="259">
        <v>644.85</v>
      </c>
      <c r="L16" s="259">
        <v>627.65</v>
      </c>
      <c r="M16" s="259">
        <v>26.040299999999998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452.9</v>
      </c>
      <c r="D17" s="260">
        <v>452.01666666666665</v>
      </c>
      <c r="E17" s="260">
        <v>449.33333333333331</v>
      </c>
      <c r="F17" s="260">
        <v>445.76666666666665</v>
      </c>
      <c r="G17" s="260">
        <v>443.08333333333331</v>
      </c>
      <c r="H17" s="260">
        <v>455.58333333333331</v>
      </c>
      <c r="I17" s="260">
        <v>458.26666666666671</v>
      </c>
      <c r="J17" s="260">
        <v>461.83333333333331</v>
      </c>
      <c r="K17" s="259">
        <v>454.7</v>
      </c>
      <c r="L17" s="259">
        <v>448.45</v>
      </c>
      <c r="M17" s="259">
        <v>0.49273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1913.75</v>
      </c>
      <c r="D18" s="260">
        <v>1923.8666666666668</v>
      </c>
      <c r="E18" s="260">
        <v>1894.9833333333336</v>
      </c>
      <c r="F18" s="260">
        <v>1876.2166666666667</v>
      </c>
      <c r="G18" s="260">
        <v>1847.3333333333335</v>
      </c>
      <c r="H18" s="260">
        <v>1942.6333333333337</v>
      </c>
      <c r="I18" s="260">
        <v>1971.5166666666669</v>
      </c>
      <c r="J18" s="260">
        <v>1990.2833333333338</v>
      </c>
      <c r="K18" s="259">
        <v>1952.75</v>
      </c>
      <c r="L18" s="259">
        <v>1905.1</v>
      </c>
      <c r="M18" s="259">
        <v>0.91664000000000001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20237.8</v>
      </c>
      <c r="D19" s="260">
        <v>20231.533333333336</v>
      </c>
      <c r="E19" s="260">
        <v>20116.566666666673</v>
      </c>
      <c r="F19" s="260">
        <v>19995.333333333336</v>
      </c>
      <c r="G19" s="260">
        <v>19880.366666666672</v>
      </c>
      <c r="H19" s="260">
        <v>20352.766666666674</v>
      </c>
      <c r="I19" s="260">
        <v>20467.733333333341</v>
      </c>
      <c r="J19" s="260">
        <v>20588.966666666674</v>
      </c>
      <c r="K19" s="259">
        <v>20346.5</v>
      </c>
      <c r="L19" s="259">
        <v>20110.3</v>
      </c>
      <c r="M19" s="259">
        <v>8.745E-2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3917.9</v>
      </c>
      <c r="D20" s="260">
        <v>3908.2666666666664</v>
      </c>
      <c r="E20" s="260">
        <v>3876.6333333333328</v>
      </c>
      <c r="F20" s="260">
        <v>3835.3666666666663</v>
      </c>
      <c r="G20" s="260">
        <v>3803.7333333333327</v>
      </c>
      <c r="H20" s="260">
        <v>3949.5333333333328</v>
      </c>
      <c r="I20" s="260">
        <v>3981.1666666666661</v>
      </c>
      <c r="J20" s="260">
        <v>4022.4333333333329</v>
      </c>
      <c r="K20" s="259">
        <v>3939.9</v>
      </c>
      <c r="L20" s="259">
        <v>3867</v>
      </c>
      <c r="M20" s="259">
        <v>19.684280000000001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2116.5</v>
      </c>
      <c r="D21" s="260">
        <v>2086.8166666666666</v>
      </c>
      <c r="E21" s="260">
        <v>2029.6833333333334</v>
      </c>
      <c r="F21" s="260">
        <v>1942.8666666666668</v>
      </c>
      <c r="G21" s="260">
        <v>1885.7333333333336</v>
      </c>
      <c r="H21" s="260">
        <v>2173.6333333333332</v>
      </c>
      <c r="I21" s="260">
        <v>2230.7666666666664</v>
      </c>
      <c r="J21" s="260">
        <v>2317.583333333333</v>
      </c>
      <c r="K21" s="259">
        <v>2143.9499999999998</v>
      </c>
      <c r="L21" s="259">
        <v>2000</v>
      </c>
      <c r="M21" s="259">
        <v>16.172889999999999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881</v>
      </c>
      <c r="D22" s="260">
        <v>879.48333333333323</v>
      </c>
      <c r="E22" s="260">
        <v>874.81666666666649</v>
      </c>
      <c r="F22" s="260">
        <v>868.63333333333321</v>
      </c>
      <c r="G22" s="260">
        <v>863.96666666666647</v>
      </c>
      <c r="H22" s="260">
        <v>885.66666666666652</v>
      </c>
      <c r="I22" s="260">
        <v>890.33333333333326</v>
      </c>
      <c r="J22" s="260">
        <v>896.51666666666654</v>
      </c>
      <c r="K22" s="259">
        <v>884.15</v>
      </c>
      <c r="L22" s="259">
        <v>873.3</v>
      </c>
      <c r="M22" s="259">
        <v>37.973770000000002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3632.75</v>
      </c>
      <c r="D23" s="260">
        <v>3622.2999999999997</v>
      </c>
      <c r="E23" s="260">
        <v>3576.5999999999995</v>
      </c>
      <c r="F23" s="260">
        <v>3520.45</v>
      </c>
      <c r="G23" s="260">
        <v>3474.7499999999995</v>
      </c>
      <c r="H23" s="260">
        <v>3678.4499999999994</v>
      </c>
      <c r="I23" s="260">
        <v>3724.1499999999992</v>
      </c>
      <c r="J23" s="260">
        <v>3780.2999999999993</v>
      </c>
      <c r="K23" s="259">
        <v>3668</v>
      </c>
      <c r="L23" s="259">
        <v>3566.15</v>
      </c>
      <c r="M23" s="259">
        <v>6.2028400000000001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2908.5</v>
      </c>
      <c r="D24" s="260">
        <v>2899.35</v>
      </c>
      <c r="E24" s="260">
        <v>2798.7999999999997</v>
      </c>
      <c r="F24" s="260">
        <v>2689.1</v>
      </c>
      <c r="G24" s="260">
        <v>2588.5499999999997</v>
      </c>
      <c r="H24" s="260">
        <v>3009.0499999999997</v>
      </c>
      <c r="I24" s="260">
        <v>3109.6</v>
      </c>
      <c r="J24" s="260">
        <v>3219.2999999999997</v>
      </c>
      <c r="K24" s="259">
        <v>2999.9</v>
      </c>
      <c r="L24" s="259">
        <v>2789.65</v>
      </c>
      <c r="M24" s="259">
        <v>15.312279999999999</v>
      </c>
      <c r="N24" s="1"/>
      <c r="O24" s="1"/>
    </row>
    <row r="25" spans="1:15" ht="12.75" customHeight="1">
      <c r="A25" s="30">
        <v>15</v>
      </c>
      <c r="B25" s="269" t="s">
        <v>861</v>
      </c>
      <c r="C25" s="259">
        <v>630.35</v>
      </c>
      <c r="D25" s="260">
        <v>629.11666666666667</v>
      </c>
      <c r="E25" s="260">
        <v>624.23333333333335</v>
      </c>
      <c r="F25" s="260">
        <v>618.11666666666667</v>
      </c>
      <c r="G25" s="260">
        <v>613.23333333333335</v>
      </c>
      <c r="H25" s="260">
        <v>635.23333333333335</v>
      </c>
      <c r="I25" s="260">
        <v>640.11666666666679</v>
      </c>
      <c r="J25" s="260">
        <v>646.23333333333335</v>
      </c>
      <c r="K25" s="259">
        <v>634</v>
      </c>
      <c r="L25" s="259">
        <v>623</v>
      </c>
      <c r="M25" s="259">
        <v>11.27679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145.35</v>
      </c>
      <c r="D26" s="260">
        <v>145.18333333333334</v>
      </c>
      <c r="E26" s="260">
        <v>143.71666666666667</v>
      </c>
      <c r="F26" s="260">
        <v>142.08333333333334</v>
      </c>
      <c r="G26" s="260">
        <v>140.61666666666667</v>
      </c>
      <c r="H26" s="260">
        <v>146.81666666666666</v>
      </c>
      <c r="I26" s="260">
        <v>148.28333333333336</v>
      </c>
      <c r="J26" s="260">
        <v>149.91666666666666</v>
      </c>
      <c r="K26" s="259">
        <v>146.65</v>
      </c>
      <c r="L26" s="259">
        <v>143.55000000000001</v>
      </c>
      <c r="M26" s="259">
        <v>72.412779999999998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314.3</v>
      </c>
      <c r="D27" s="260">
        <v>313.08333333333331</v>
      </c>
      <c r="E27" s="260">
        <v>311.16666666666663</v>
      </c>
      <c r="F27" s="260">
        <v>308.0333333333333</v>
      </c>
      <c r="G27" s="260">
        <v>306.11666666666662</v>
      </c>
      <c r="H27" s="260">
        <v>316.21666666666664</v>
      </c>
      <c r="I27" s="260">
        <v>318.13333333333327</v>
      </c>
      <c r="J27" s="260">
        <v>321.26666666666665</v>
      </c>
      <c r="K27" s="259">
        <v>315</v>
      </c>
      <c r="L27" s="259">
        <v>309.95</v>
      </c>
      <c r="M27" s="259">
        <v>14.18102</v>
      </c>
      <c r="N27" s="1"/>
      <c r="O27" s="1"/>
    </row>
    <row r="28" spans="1:15" ht="12.75" customHeight="1">
      <c r="A28" s="30">
        <v>18</v>
      </c>
      <c r="B28" s="269" t="s">
        <v>815</v>
      </c>
      <c r="C28" s="259">
        <v>434.2</v>
      </c>
      <c r="D28" s="260">
        <v>433.73333333333335</v>
      </c>
      <c r="E28" s="260">
        <v>431.4666666666667</v>
      </c>
      <c r="F28" s="260">
        <v>428.73333333333335</v>
      </c>
      <c r="G28" s="260">
        <v>426.4666666666667</v>
      </c>
      <c r="H28" s="260">
        <v>436.4666666666667</v>
      </c>
      <c r="I28" s="260">
        <v>438.73333333333335</v>
      </c>
      <c r="J28" s="260">
        <v>441.4666666666667</v>
      </c>
      <c r="K28" s="259">
        <v>436</v>
      </c>
      <c r="L28" s="259">
        <v>431</v>
      </c>
      <c r="M28" s="259">
        <v>1.5507299999999999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325.10000000000002</v>
      </c>
      <c r="D29" s="260">
        <v>321.59999999999997</v>
      </c>
      <c r="E29" s="260">
        <v>314.49999999999994</v>
      </c>
      <c r="F29" s="260">
        <v>303.89999999999998</v>
      </c>
      <c r="G29" s="260">
        <v>296.79999999999995</v>
      </c>
      <c r="H29" s="260">
        <v>332.19999999999993</v>
      </c>
      <c r="I29" s="260">
        <v>339.29999999999995</v>
      </c>
      <c r="J29" s="260">
        <v>349.89999999999992</v>
      </c>
      <c r="K29" s="259">
        <v>328.7</v>
      </c>
      <c r="L29" s="259">
        <v>311</v>
      </c>
      <c r="M29" s="259">
        <v>7.6465399999999999</v>
      </c>
      <c r="N29" s="1"/>
      <c r="O29" s="1"/>
    </row>
    <row r="30" spans="1:15" ht="12.75" customHeight="1">
      <c r="A30" s="30">
        <v>20</v>
      </c>
      <c r="B30" s="269" t="s">
        <v>866</v>
      </c>
      <c r="C30" s="259">
        <v>902.05</v>
      </c>
      <c r="D30" s="260">
        <v>901.9</v>
      </c>
      <c r="E30" s="260">
        <v>896.59999999999991</v>
      </c>
      <c r="F30" s="260">
        <v>891.15</v>
      </c>
      <c r="G30" s="260">
        <v>885.84999999999991</v>
      </c>
      <c r="H30" s="260">
        <v>907.34999999999991</v>
      </c>
      <c r="I30" s="260">
        <v>912.64999999999986</v>
      </c>
      <c r="J30" s="260">
        <v>918.09999999999991</v>
      </c>
      <c r="K30" s="259">
        <v>907.2</v>
      </c>
      <c r="L30" s="259">
        <v>896.45</v>
      </c>
      <c r="M30" s="259">
        <v>0.19911000000000001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1254.0999999999999</v>
      </c>
      <c r="D31" s="260">
        <v>1255.8500000000001</v>
      </c>
      <c r="E31" s="260">
        <v>1239.7500000000002</v>
      </c>
      <c r="F31" s="260">
        <v>1225.4000000000001</v>
      </c>
      <c r="G31" s="260">
        <v>1209.3000000000002</v>
      </c>
      <c r="H31" s="260">
        <v>1270.2000000000003</v>
      </c>
      <c r="I31" s="260">
        <v>1286.3000000000002</v>
      </c>
      <c r="J31" s="260">
        <v>1300.6500000000003</v>
      </c>
      <c r="K31" s="259">
        <v>1271.95</v>
      </c>
      <c r="L31" s="259">
        <v>1241.5</v>
      </c>
      <c r="M31" s="259">
        <v>2.0385499999999999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1228.5</v>
      </c>
      <c r="D32" s="260">
        <v>1232.2833333333335</v>
      </c>
      <c r="E32" s="260">
        <v>1217.2666666666671</v>
      </c>
      <c r="F32" s="260">
        <v>1206.0333333333335</v>
      </c>
      <c r="G32" s="260">
        <v>1191.0166666666671</v>
      </c>
      <c r="H32" s="260">
        <v>1243.5166666666671</v>
      </c>
      <c r="I32" s="260">
        <v>1258.5333333333335</v>
      </c>
      <c r="J32" s="260">
        <v>1269.7666666666671</v>
      </c>
      <c r="K32" s="259">
        <v>1247.3</v>
      </c>
      <c r="L32" s="259">
        <v>1221.05</v>
      </c>
      <c r="M32" s="259">
        <v>0.50392000000000003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594.6</v>
      </c>
      <c r="D33" s="260">
        <v>596.1</v>
      </c>
      <c r="E33" s="260">
        <v>591.5</v>
      </c>
      <c r="F33" s="260">
        <v>588.4</v>
      </c>
      <c r="G33" s="260">
        <v>583.79999999999995</v>
      </c>
      <c r="H33" s="260">
        <v>599.20000000000005</v>
      </c>
      <c r="I33" s="260">
        <v>603.80000000000018</v>
      </c>
      <c r="J33" s="260">
        <v>606.90000000000009</v>
      </c>
      <c r="K33" s="259">
        <v>600.70000000000005</v>
      </c>
      <c r="L33" s="259">
        <v>593</v>
      </c>
      <c r="M33" s="259">
        <v>0.44988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3124.2</v>
      </c>
      <c r="D34" s="260">
        <v>3128.3999999999996</v>
      </c>
      <c r="E34" s="260">
        <v>3108.9499999999994</v>
      </c>
      <c r="F34" s="260">
        <v>3093.7</v>
      </c>
      <c r="G34" s="260">
        <v>3074.2499999999995</v>
      </c>
      <c r="H34" s="260">
        <v>3143.6499999999992</v>
      </c>
      <c r="I34" s="260">
        <v>3163.1</v>
      </c>
      <c r="J34" s="260">
        <v>3178.349999999999</v>
      </c>
      <c r="K34" s="259">
        <v>3147.85</v>
      </c>
      <c r="L34" s="259">
        <v>3113.15</v>
      </c>
      <c r="M34" s="259">
        <v>0.86314000000000002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2821.55</v>
      </c>
      <c r="D35" s="260">
        <v>2825.5333333333333</v>
      </c>
      <c r="E35" s="260">
        <v>2806.0666666666666</v>
      </c>
      <c r="F35" s="260">
        <v>2790.5833333333335</v>
      </c>
      <c r="G35" s="260">
        <v>2771.1166666666668</v>
      </c>
      <c r="H35" s="260">
        <v>2841.0166666666664</v>
      </c>
      <c r="I35" s="260">
        <v>2860.4833333333327</v>
      </c>
      <c r="J35" s="260">
        <v>2875.9666666666662</v>
      </c>
      <c r="K35" s="259">
        <v>2845</v>
      </c>
      <c r="L35" s="259">
        <v>2810.05</v>
      </c>
      <c r="M35" s="259">
        <v>0.16250999999999999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444.6</v>
      </c>
      <c r="D36" s="260">
        <v>441.4666666666667</v>
      </c>
      <c r="E36" s="260">
        <v>432.13333333333338</v>
      </c>
      <c r="F36" s="260">
        <v>419.66666666666669</v>
      </c>
      <c r="G36" s="260">
        <v>410.33333333333337</v>
      </c>
      <c r="H36" s="260">
        <v>453.93333333333339</v>
      </c>
      <c r="I36" s="260">
        <v>463.26666666666665</v>
      </c>
      <c r="J36" s="260">
        <v>475.73333333333341</v>
      </c>
      <c r="K36" s="259">
        <v>450.8</v>
      </c>
      <c r="L36" s="259">
        <v>429</v>
      </c>
      <c r="M36" s="259">
        <v>10.62181</v>
      </c>
      <c r="N36" s="1"/>
      <c r="O36" s="1"/>
    </row>
    <row r="37" spans="1:15" ht="12.75" customHeight="1">
      <c r="A37" s="30">
        <v>27</v>
      </c>
      <c r="B37" s="269" t="s">
        <v>843</v>
      </c>
      <c r="C37" s="259">
        <v>15.9</v>
      </c>
      <c r="D37" s="260">
        <v>15.833333333333334</v>
      </c>
      <c r="E37" s="260">
        <v>15.516666666666669</v>
      </c>
      <c r="F37" s="260">
        <v>15.133333333333335</v>
      </c>
      <c r="G37" s="260">
        <v>14.81666666666667</v>
      </c>
      <c r="H37" s="260">
        <v>16.216666666666669</v>
      </c>
      <c r="I37" s="260">
        <v>16.533333333333335</v>
      </c>
      <c r="J37" s="260">
        <v>16.916666666666668</v>
      </c>
      <c r="K37" s="259">
        <v>16.149999999999999</v>
      </c>
      <c r="L37" s="259">
        <v>15.45</v>
      </c>
      <c r="M37" s="259">
        <v>27.720300000000002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650.15</v>
      </c>
      <c r="D38" s="260">
        <v>649.61666666666667</v>
      </c>
      <c r="E38" s="260">
        <v>645.23333333333335</v>
      </c>
      <c r="F38" s="260">
        <v>640.31666666666672</v>
      </c>
      <c r="G38" s="260">
        <v>635.93333333333339</v>
      </c>
      <c r="H38" s="260">
        <v>654.5333333333333</v>
      </c>
      <c r="I38" s="260">
        <v>658.91666666666674</v>
      </c>
      <c r="J38" s="260">
        <v>663.83333333333326</v>
      </c>
      <c r="K38" s="259">
        <v>654</v>
      </c>
      <c r="L38" s="259">
        <v>644.70000000000005</v>
      </c>
      <c r="M38" s="259">
        <v>7.9407899999999998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1924.25</v>
      </c>
      <c r="D39" s="260">
        <v>1931.5833333333333</v>
      </c>
      <c r="E39" s="260">
        <v>1912.6666666666665</v>
      </c>
      <c r="F39" s="260">
        <v>1901.0833333333333</v>
      </c>
      <c r="G39" s="260">
        <v>1882.1666666666665</v>
      </c>
      <c r="H39" s="260">
        <v>1943.1666666666665</v>
      </c>
      <c r="I39" s="260">
        <v>1962.083333333333</v>
      </c>
      <c r="J39" s="260">
        <v>1973.6666666666665</v>
      </c>
      <c r="K39" s="259">
        <v>1950.5</v>
      </c>
      <c r="L39" s="259">
        <v>1920</v>
      </c>
      <c r="M39" s="259">
        <v>1.19008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570.75</v>
      </c>
      <c r="D40" s="260">
        <v>568.41666666666663</v>
      </c>
      <c r="E40" s="260">
        <v>562.88333333333321</v>
      </c>
      <c r="F40" s="260">
        <v>555.01666666666654</v>
      </c>
      <c r="G40" s="260">
        <v>549.48333333333312</v>
      </c>
      <c r="H40" s="260">
        <v>576.2833333333333</v>
      </c>
      <c r="I40" s="260">
        <v>581.81666666666683</v>
      </c>
      <c r="J40" s="260">
        <v>589.68333333333339</v>
      </c>
      <c r="K40" s="259">
        <v>573.95000000000005</v>
      </c>
      <c r="L40" s="259">
        <v>560.54999999999995</v>
      </c>
      <c r="M40" s="259">
        <v>61.392699999999998</v>
      </c>
      <c r="N40" s="1"/>
      <c r="O40" s="1"/>
    </row>
    <row r="41" spans="1:15" ht="12.75" customHeight="1">
      <c r="A41" s="30">
        <v>31</v>
      </c>
      <c r="B41" s="269" t="s">
        <v>794</v>
      </c>
      <c r="C41" s="259">
        <v>1597.15</v>
      </c>
      <c r="D41" s="260">
        <v>1601.8833333333332</v>
      </c>
      <c r="E41" s="260">
        <v>1580.2666666666664</v>
      </c>
      <c r="F41" s="260">
        <v>1563.3833333333332</v>
      </c>
      <c r="G41" s="260">
        <v>1541.7666666666664</v>
      </c>
      <c r="H41" s="260">
        <v>1618.7666666666664</v>
      </c>
      <c r="I41" s="260">
        <v>1640.3833333333332</v>
      </c>
      <c r="J41" s="260">
        <v>1657.2666666666664</v>
      </c>
      <c r="K41" s="259">
        <v>1623.5</v>
      </c>
      <c r="L41" s="259">
        <v>1585</v>
      </c>
      <c r="M41" s="259">
        <v>4.5424699999999998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719.05</v>
      </c>
      <c r="D42" s="260">
        <v>722.21666666666658</v>
      </c>
      <c r="E42" s="260">
        <v>713.88333333333321</v>
      </c>
      <c r="F42" s="260">
        <v>708.71666666666658</v>
      </c>
      <c r="G42" s="260">
        <v>700.38333333333321</v>
      </c>
      <c r="H42" s="260">
        <v>727.38333333333321</v>
      </c>
      <c r="I42" s="260">
        <v>735.71666666666647</v>
      </c>
      <c r="J42" s="260">
        <v>740.88333333333321</v>
      </c>
      <c r="K42" s="259">
        <v>730.55</v>
      </c>
      <c r="L42" s="259">
        <v>717.05</v>
      </c>
      <c r="M42" s="259">
        <v>0.97116999999999998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4726.3999999999996</v>
      </c>
      <c r="D43" s="260">
        <v>4709.7</v>
      </c>
      <c r="E43" s="260">
        <v>4659.2999999999993</v>
      </c>
      <c r="F43" s="260">
        <v>4592.2</v>
      </c>
      <c r="G43" s="260">
        <v>4541.7999999999993</v>
      </c>
      <c r="H43" s="260">
        <v>4776.7999999999993</v>
      </c>
      <c r="I43" s="260">
        <v>4827.1999999999989</v>
      </c>
      <c r="J43" s="260">
        <v>4894.2999999999993</v>
      </c>
      <c r="K43" s="259">
        <v>4760.1000000000004</v>
      </c>
      <c r="L43" s="259">
        <v>4642.6000000000004</v>
      </c>
      <c r="M43" s="259">
        <v>11.134209999999999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316.45</v>
      </c>
      <c r="D44" s="260">
        <v>315.05</v>
      </c>
      <c r="E44" s="260">
        <v>312.10000000000002</v>
      </c>
      <c r="F44" s="260">
        <v>307.75</v>
      </c>
      <c r="G44" s="260">
        <v>304.8</v>
      </c>
      <c r="H44" s="260">
        <v>319.40000000000003</v>
      </c>
      <c r="I44" s="260">
        <v>322.34999999999997</v>
      </c>
      <c r="J44" s="260">
        <v>326.70000000000005</v>
      </c>
      <c r="K44" s="259">
        <v>318</v>
      </c>
      <c r="L44" s="259">
        <v>310.7</v>
      </c>
      <c r="M44" s="259">
        <v>37.360770000000002</v>
      </c>
      <c r="N44" s="1"/>
      <c r="O44" s="1"/>
    </row>
    <row r="45" spans="1:15" ht="12.75" customHeight="1">
      <c r="A45" s="30">
        <v>35</v>
      </c>
      <c r="B45" s="269" t="s">
        <v>816</v>
      </c>
      <c r="C45" s="259">
        <v>313.8</v>
      </c>
      <c r="D45" s="260">
        <v>314.48333333333335</v>
      </c>
      <c r="E45" s="260">
        <v>304.41666666666669</v>
      </c>
      <c r="F45" s="260">
        <v>295.03333333333336</v>
      </c>
      <c r="G45" s="260">
        <v>284.9666666666667</v>
      </c>
      <c r="H45" s="260">
        <v>323.86666666666667</v>
      </c>
      <c r="I45" s="260">
        <v>333.93333333333328</v>
      </c>
      <c r="J45" s="260">
        <v>343.31666666666666</v>
      </c>
      <c r="K45" s="259">
        <v>324.55</v>
      </c>
      <c r="L45" s="259">
        <v>305.10000000000002</v>
      </c>
      <c r="M45" s="259">
        <v>3.1907299999999998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616.54999999999995</v>
      </c>
      <c r="D46" s="260">
        <v>613.74999999999989</v>
      </c>
      <c r="E46" s="260">
        <v>607.5999999999998</v>
      </c>
      <c r="F46" s="260">
        <v>598.64999999999986</v>
      </c>
      <c r="G46" s="260">
        <v>592.49999999999977</v>
      </c>
      <c r="H46" s="260">
        <v>622.69999999999982</v>
      </c>
      <c r="I46" s="260">
        <v>628.84999999999991</v>
      </c>
      <c r="J46" s="260">
        <v>637.79999999999984</v>
      </c>
      <c r="K46" s="259">
        <v>619.9</v>
      </c>
      <c r="L46" s="259">
        <v>604.79999999999995</v>
      </c>
      <c r="M46" s="259">
        <v>1.5478499999999999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148.80000000000001</v>
      </c>
      <c r="D47" s="260">
        <v>149.01666666666668</v>
      </c>
      <c r="E47" s="260">
        <v>147.03333333333336</v>
      </c>
      <c r="F47" s="260">
        <v>145.26666666666668</v>
      </c>
      <c r="G47" s="260">
        <v>143.28333333333336</v>
      </c>
      <c r="H47" s="260">
        <v>150.78333333333336</v>
      </c>
      <c r="I47" s="260">
        <v>152.76666666666665</v>
      </c>
      <c r="J47" s="260">
        <v>154.53333333333336</v>
      </c>
      <c r="K47" s="259">
        <v>151</v>
      </c>
      <c r="L47" s="259">
        <v>147.25</v>
      </c>
      <c r="M47" s="259">
        <v>233.90373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3175.15</v>
      </c>
      <c r="D48" s="260">
        <v>3169.4666666666672</v>
      </c>
      <c r="E48" s="260">
        <v>3138.9833333333345</v>
      </c>
      <c r="F48" s="260">
        <v>3102.8166666666675</v>
      </c>
      <c r="G48" s="260">
        <v>3072.3333333333348</v>
      </c>
      <c r="H48" s="260">
        <v>3205.6333333333341</v>
      </c>
      <c r="I48" s="260">
        <v>3236.1166666666668</v>
      </c>
      <c r="J48" s="260">
        <v>3272.2833333333338</v>
      </c>
      <c r="K48" s="259">
        <v>3199.95</v>
      </c>
      <c r="L48" s="259">
        <v>3133.3</v>
      </c>
      <c r="M48" s="259">
        <v>25.472829999999998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236.6</v>
      </c>
      <c r="D49" s="260">
        <v>235.88333333333335</v>
      </c>
      <c r="E49" s="260">
        <v>234.01666666666671</v>
      </c>
      <c r="F49" s="260">
        <v>231.43333333333337</v>
      </c>
      <c r="G49" s="260">
        <v>229.56666666666672</v>
      </c>
      <c r="H49" s="260">
        <v>238.4666666666667</v>
      </c>
      <c r="I49" s="260">
        <v>240.33333333333331</v>
      </c>
      <c r="J49" s="260">
        <v>242.91666666666669</v>
      </c>
      <c r="K49" s="259">
        <v>237.75</v>
      </c>
      <c r="L49" s="259">
        <v>233.3</v>
      </c>
      <c r="M49" s="259">
        <v>2.6054499999999998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3373.8</v>
      </c>
      <c r="D50" s="260">
        <v>3376.9</v>
      </c>
      <c r="E50" s="260">
        <v>3345.8500000000004</v>
      </c>
      <c r="F50" s="260">
        <v>3317.9</v>
      </c>
      <c r="G50" s="260">
        <v>3286.8500000000004</v>
      </c>
      <c r="H50" s="260">
        <v>3404.8500000000004</v>
      </c>
      <c r="I50" s="260">
        <v>3435.9000000000005</v>
      </c>
      <c r="J50" s="260">
        <v>3463.8500000000004</v>
      </c>
      <c r="K50" s="259">
        <v>3407.95</v>
      </c>
      <c r="L50" s="259">
        <v>3348.95</v>
      </c>
      <c r="M50" s="259">
        <v>0.13813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1884.65</v>
      </c>
      <c r="D51" s="260">
        <v>1883.3833333333332</v>
      </c>
      <c r="E51" s="260">
        <v>1874.7666666666664</v>
      </c>
      <c r="F51" s="260">
        <v>1864.8833333333332</v>
      </c>
      <c r="G51" s="260">
        <v>1856.2666666666664</v>
      </c>
      <c r="H51" s="260">
        <v>1893.2666666666664</v>
      </c>
      <c r="I51" s="260">
        <v>1901.8833333333332</v>
      </c>
      <c r="J51" s="260">
        <v>1911.7666666666664</v>
      </c>
      <c r="K51" s="259">
        <v>1892</v>
      </c>
      <c r="L51" s="259">
        <v>1873.5</v>
      </c>
      <c r="M51" s="259">
        <v>2.8820299999999999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8364.75</v>
      </c>
      <c r="D52" s="260">
        <v>8362.9166666666661</v>
      </c>
      <c r="E52" s="260">
        <v>8301.8333333333321</v>
      </c>
      <c r="F52" s="260">
        <v>8238.9166666666661</v>
      </c>
      <c r="G52" s="260">
        <v>8177.8333333333321</v>
      </c>
      <c r="H52" s="260">
        <v>8425.8333333333321</v>
      </c>
      <c r="I52" s="260">
        <v>8486.9166666666642</v>
      </c>
      <c r="J52" s="260">
        <v>8549.8333333333321</v>
      </c>
      <c r="K52" s="259">
        <v>8424</v>
      </c>
      <c r="L52" s="259">
        <v>8300</v>
      </c>
      <c r="M52" s="259">
        <v>0.20552999999999999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467.35</v>
      </c>
      <c r="D53" s="260">
        <v>467.43333333333334</v>
      </c>
      <c r="E53" s="260">
        <v>463.91666666666669</v>
      </c>
      <c r="F53" s="260">
        <v>460.48333333333335</v>
      </c>
      <c r="G53" s="260">
        <v>456.9666666666667</v>
      </c>
      <c r="H53" s="260">
        <v>470.86666666666667</v>
      </c>
      <c r="I53" s="260">
        <v>474.38333333333333</v>
      </c>
      <c r="J53" s="260">
        <v>477.81666666666666</v>
      </c>
      <c r="K53" s="259">
        <v>470.95</v>
      </c>
      <c r="L53" s="259">
        <v>464</v>
      </c>
      <c r="M53" s="259">
        <v>12.47749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385.05</v>
      </c>
      <c r="D54" s="260">
        <v>385.31666666666666</v>
      </c>
      <c r="E54" s="260">
        <v>382.7833333333333</v>
      </c>
      <c r="F54" s="260">
        <v>380.51666666666665</v>
      </c>
      <c r="G54" s="260">
        <v>377.98333333333329</v>
      </c>
      <c r="H54" s="260">
        <v>387.58333333333331</v>
      </c>
      <c r="I54" s="260">
        <v>390.11666666666673</v>
      </c>
      <c r="J54" s="260">
        <v>392.38333333333333</v>
      </c>
      <c r="K54" s="259">
        <v>387.85</v>
      </c>
      <c r="L54" s="259">
        <v>383.05</v>
      </c>
      <c r="M54" s="259">
        <v>3.4260000000000002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4025.5</v>
      </c>
      <c r="D55" s="260">
        <v>4006.8333333333335</v>
      </c>
      <c r="E55" s="260">
        <v>3973.666666666667</v>
      </c>
      <c r="F55" s="260">
        <v>3921.8333333333335</v>
      </c>
      <c r="G55" s="260">
        <v>3888.666666666667</v>
      </c>
      <c r="H55" s="260">
        <v>4058.666666666667</v>
      </c>
      <c r="I55" s="260">
        <v>4091.8333333333339</v>
      </c>
      <c r="J55" s="260">
        <v>4143.666666666667</v>
      </c>
      <c r="K55" s="259">
        <v>4040</v>
      </c>
      <c r="L55" s="259">
        <v>3955</v>
      </c>
      <c r="M55" s="259">
        <v>6.0466600000000001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901.25</v>
      </c>
      <c r="D56" s="260">
        <v>897.26666666666677</v>
      </c>
      <c r="E56" s="260">
        <v>889.43333333333351</v>
      </c>
      <c r="F56" s="260">
        <v>877.61666666666679</v>
      </c>
      <c r="G56" s="260">
        <v>869.78333333333353</v>
      </c>
      <c r="H56" s="260">
        <v>909.08333333333348</v>
      </c>
      <c r="I56" s="260">
        <v>916.91666666666674</v>
      </c>
      <c r="J56" s="260">
        <v>928.73333333333346</v>
      </c>
      <c r="K56" s="259">
        <v>905.1</v>
      </c>
      <c r="L56" s="259">
        <v>885.45</v>
      </c>
      <c r="M56" s="259">
        <v>104.52798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2661.25</v>
      </c>
      <c r="D57" s="260">
        <v>2652.6</v>
      </c>
      <c r="E57" s="260">
        <v>2640.2</v>
      </c>
      <c r="F57" s="260">
        <v>2619.15</v>
      </c>
      <c r="G57" s="260">
        <v>2606.75</v>
      </c>
      <c r="H57" s="260">
        <v>2673.6499999999996</v>
      </c>
      <c r="I57" s="260">
        <v>2686.05</v>
      </c>
      <c r="J57" s="260">
        <v>2707.0999999999995</v>
      </c>
      <c r="K57" s="259">
        <v>2665</v>
      </c>
      <c r="L57" s="259">
        <v>2631.55</v>
      </c>
      <c r="M57" s="259">
        <v>8.6150000000000004E-2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577.20000000000005</v>
      </c>
      <c r="D58" s="260">
        <v>578.4</v>
      </c>
      <c r="E58" s="260">
        <v>574.79999999999995</v>
      </c>
      <c r="F58" s="260">
        <v>572.4</v>
      </c>
      <c r="G58" s="260">
        <v>568.79999999999995</v>
      </c>
      <c r="H58" s="260">
        <v>580.79999999999995</v>
      </c>
      <c r="I58" s="260">
        <v>584.40000000000009</v>
      </c>
      <c r="J58" s="260">
        <v>586.79999999999995</v>
      </c>
      <c r="K58" s="259">
        <v>582</v>
      </c>
      <c r="L58" s="259">
        <v>576</v>
      </c>
      <c r="M58" s="259">
        <v>4.0149999999999997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3750.7</v>
      </c>
      <c r="D59" s="260">
        <v>3731.5333333333333</v>
      </c>
      <c r="E59" s="260">
        <v>3690.1666666666665</v>
      </c>
      <c r="F59" s="260">
        <v>3629.6333333333332</v>
      </c>
      <c r="G59" s="260">
        <v>3588.2666666666664</v>
      </c>
      <c r="H59" s="260">
        <v>3792.0666666666666</v>
      </c>
      <c r="I59" s="260">
        <v>3833.4333333333334</v>
      </c>
      <c r="J59" s="260">
        <v>3893.9666666666667</v>
      </c>
      <c r="K59" s="259">
        <v>3772.9</v>
      </c>
      <c r="L59" s="259">
        <v>3671</v>
      </c>
      <c r="M59" s="259">
        <v>12.67676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1112.45</v>
      </c>
      <c r="D60" s="260">
        <v>1121.95</v>
      </c>
      <c r="E60" s="260">
        <v>1093.9000000000001</v>
      </c>
      <c r="F60" s="260">
        <v>1075.3500000000001</v>
      </c>
      <c r="G60" s="260">
        <v>1047.3000000000002</v>
      </c>
      <c r="H60" s="260">
        <v>1140.5</v>
      </c>
      <c r="I60" s="260">
        <v>1168.5499999999997</v>
      </c>
      <c r="J60" s="260">
        <v>1187.0999999999999</v>
      </c>
      <c r="K60" s="259">
        <v>1150</v>
      </c>
      <c r="L60" s="259">
        <v>1103.4000000000001</v>
      </c>
      <c r="M60" s="259">
        <v>0.62922999999999996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6720.95</v>
      </c>
      <c r="D61" s="260">
        <v>6717.7166666666672</v>
      </c>
      <c r="E61" s="260">
        <v>6681.2333333333345</v>
      </c>
      <c r="F61" s="260">
        <v>6641.5166666666673</v>
      </c>
      <c r="G61" s="260">
        <v>6605.0333333333347</v>
      </c>
      <c r="H61" s="260">
        <v>6757.4333333333343</v>
      </c>
      <c r="I61" s="260">
        <v>6793.9166666666679</v>
      </c>
      <c r="J61" s="260">
        <v>6833.6333333333341</v>
      </c>
      <c r="K61" s="259">
        <v>6754.2</v>
      </c>
      <c r="L61" s="259">
        <v>6678</v>
      </c>
      <c r="M61" s="259">
        <v>14.82831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1626.5</v>
      </c>
      <c r="D62" s="260">
        <v>1631.4833333333333</v>
      </c>
      <c r="E62" s="260">
        <v>1618.3166666666666</v>
      </c>
      <c r="F62" s="260">
        <v>1610.1333333333332</v>
      </c>
      <c r="G62" s="260">
        <v>1596.9666666666665</v>
      </c>
      <c r="H62" s="260">
        <v>1639.6666666666667</v>
      </c>
      <c r="I62" s="260">
        <v>1652.8333333333333</v>
      </c>
      <c r="J62" s="260">
        <v>1661.0166666666669</v>
      </c>
      <c r="K62" s="259">
        <v>1644.65</v>
      </c>
      <c r="L62" s="259">
        <v>1623.3</v>
      </c>
      <c r="M62" s="259">
        <v>29.00845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6294.95</v>
      </c>
      <c r="D63" s="260">
        <v>6308.3166666666666</v>
      </c>
      <c r="E63" s="260">
        <v>5992.6333333333332</v>
      </c>
      <c r="F63" s="260">
        <v>5690.3166666666666</v>
      </c>
      <c r="G63" s="260">
        <v>5374.6333333333332</v>
      </c>
      <c r="H63" s="260">
        <v>6610.6333333333332</v>
      </c>
      <c r="I63" s="260">
        <v>6926.3166666666657</v>
      </c>
      <c r="J63" s="260">
        <v>7228.6333333333332</v>
      </c>
      <c r="K63" s="259">
        <v>6624</v>
      </c>
      <c r="L63" s="259">
        <v>6006</v>
      </c>
      <c r="M63" s="259">
        <v>40.50056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3044.8</v>
      </c>
      <c r="D64" s="260">
        <v>3046.9333333333338</v>
      </c>
      <c r="E64" s="260">
        <v>3023.9666666666676</v>
      </c>
      <c r="F64" s="260">
        <v>3003.1333333333337</v>
      </c>
      <c r="G64" s="260">
        <v>2980.1666666666674</v>
      </c>
      <c r="H64" s="260">
        <v>3067.7666666666678</v>
      </c>
      <c r="I64" s="260">
        <v>3090.733333333334</v>
      </c>
      <c r="J64" s="260">
        <v>3111.566666666668</v>
      </c>
      <c r="K64" s="259">
        <v>3069.9</v>
      </c>
      <c r="L64" s="259">
        <v>3026.1</v>
      </c>
      <c r="M64" s="259">
        <v>0.33034000000000002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2042.05</v>
      </c>
      <c r="D65" s="260">
        <v>2037.1833333333334</v>
      </c>
      <c r="E65" s="260">
        <v>2021.416666666667</v>
      </c>
      <c r="F65" s="260">
        <v>2000.7833333333335</v>
      </c>
      <c r="G65" s="260">
        <v>1985.0166666666671</v>
      </c>
      <c r="H65" s="260">
        <v>2057.8166666666666</v>
      </c>
      <c r="I65" s="260">
        <v>2073.583333333333</v>
      </c>
      <c r="J65" s="260">
        <v>2094.2166666666667</v>
      </c>
      <c r="K65" s="259">
        <v>2052.9499999999998</v>
      </c>
      <c r="L65" s="259">
        <v>2016.55</v>
      </c>
      <c r="M65" s="259">
        <v>3.0292699999999999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384.3</v>
      </c>
      <c r="D66" s="260">
        <v>382.18333333333339</v>
      </c>
      <c r="E66" s="260">
        <v>379.46666666666681</v>
      </c>
      <c r="F66" s="260">
        <v>374.63333333333344</v>
      </c>
      <c r="G66" s="260">
        <v>371.91666666666686</v>
      </c>
      <c r="H66" s="260">
        <v>387.01666666666677</v>
      </c>
      <c r="I66" s="260">
        <v>389.73333333333335</v>
      </c>
      <c r="J66" s="260">
        <v>394.56666666666672</v>
      </c>
      <c r="K66" s="259">
        <v>384.9</v>
      </c>
      <c r="L66" s="259">
        <v>377.35</v>
      </c>
      <c r="M66" s="259">
        <v>18.319369999999999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238.4</v>
      </c>
      <c r="D67" s="260">
        <v>237.44999999999996</v>
      </c>
      <c r="E67" s="260">
        <v>235.14999999999992</v>
      </c>
      <c r="F67" s="260">
        <v>231.89999999999995</v>
      </c>
      <c r="G67" s="260">
        <v>229.59999999999991</v>
      </c>
      <c r="H67" s="260">
        <v>240.69999999999993</v>
      </c>
      <c r="I67" s="260">
        <v>242.99999999999994</v>
      </c>
      <c r="J67" s="260">
        <v>246.24999999999994</v>
      </c>
      <c r="K67" s="259">
        <v>239.75</v>
      </c>
      <c r="L67" s="259">
        <v>234.2</v>
      </c>
      <c r="M67" s="259">
        <v>229.39142000000001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166.25</v>
      </c>
      <c r="D68" s="260">
        <v>166.46666666666667</v>
      </c>
      <c r="E68" s="260">
        <v>164.23333333333335</v>
      </c>
      <c r="F68" s="260">
        <v>162.21666666666667</v>
      </c>
      <c r="G68" s="260">
        <v>159.98333333333335</v>
      </c>
      <c r="H68" s="260">
        <v>168.48333333333335</v>
      </c>
      <c r="I68" s="260">
        <v>170.71666666666664</v>
      </c>
      <c r="J68" s="260">
        <v>172.73333333333335</v>
      </c>
      <c r="K68" s="259">
        <v>168.7</v>
      </c>
      <c r="L68" s="259">
        <v>164.45</v>
      </c>
      <c r="M68" s="259">
        <v>173.02122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82.3</v>
      </c>
      <c r="D69" s="260">
        <v>83.033333333333346</v>
      </c>
      <c r="E69" s="260">
        <v>81.066666666666691</v>
      </c>
      <c r="F69" s="260">
        <v>79.833333333333343</v>
      </c>
      <c r="G69" s="260">
        <v>77.866666666666688</v>
      </c>
      <c r="H69" s="260">
        <v>84.266666666666694</v>
      </c>
      <c r="I69" s="260">
        <v>86.233333333333363</v>
      </c>
      <c r="J69" s="260">
        <v>87.466666666666697</v>
      </c>
      <c r="K69" s="259">
        <v>85</v>
      </c>
      <c r="L69" s="259">
        <v>81.8</v>
      </c>
      <c r="M69" s="259">
        <v>100.57926999999999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26.45</v>
      </c>
      <c r="D70" s="260">
        <v>26.716666666666669</v>
      </c>
      <c r="E70" s="260">
        <v>25.983333333333338</v>
      </c>
      <c r="F70" s="260">
        <v>25.516666666666669</v>
      </c>
      <c r="G70" s="260">
        <v>24.783333333333339</v>
      </c>
      <c r="H70" s="260">
        <v>27.183333333333337</v>
      </c>
      <c r="I70" s="260">
        <v>27.916666666666671</v>
      </c>
      <c r="J70" s="260">
        <v>28.383333333333336</v>
      </c>
      <c r="K70" s="259">
        <v>27.45</v>
      </c>
      <c r="L70" s="259">
        <v>26.25</v>
      </c>
      <c r="M70" s="259">
        <v>158.45527999999999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1717.85</v>
      </c>
      <c r="D71" s="260">
        <v>1713.6000000000001</v>
      </c>
      <c r="E71" s="260">
        <v>1701.2500000000002</v>
      </c>
      <c r="F71" s="260">
        <v>1684.65</v>
      </c>
      <c r="G71" s="260">
        <v>1672.3000000000002</v>
      </c>
      <c r="H71" s="260">
        <v>1730.2000000000003</v>
      </c>
      <c r="I71" s="260">
        <v>1742.5500000000002</v>
      </c>
      <c r="J71" s="260">
        <v>1759.1500000000003</v>
      </c>
      <c r="K71" s="259">
        <v>1725.95</v>
      </c>
      <c r="L71" s="259">
        <v>1697</v>
      </c>
      <c r="M71" s="259">
        <v>3.8677600000000001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4630.1499999999996</v>
      </c>
      <c r="D72" s="260">
        <v>4601.916666666667</v>
      </c>
      <c r="E72" s="260">
        <v>4553.8333333333339</v>
      </c>
      <c r="F72" s="260">
        <v>4477.5166666666673</v>
      </c>
      <c r="G72" s="260">
        <v>4429.4333333333343</v>
      </c>
      <c r="H72" s="260">
        <v>4678.2333333333336</v>
      </c>
      <c r="I72" s="260">
        <v>4726.3166666666675</v>
      </c>
      <c r="J72" s="260">
        <v>4802.6333333333332</v>
      </c>
      <c r="K72" s="259">
        <v>4650</v>
      </c>
      <c r="L72" s="259">
        <v>4525.6000000000004</v>
      </c>
      <c r="M72" s="259">
        <v>1.10473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622.4</v>
      </c>
      <c r="D73" s="260">
        <v>619.05000000000007</v>
      </c>
      <c r="E73" s="260">
        <v>614.35000000000014</v>
      </c>
      <c r="F73" s="260">
        <v>606.30000000000007</v>
      </c>
      <c r="G73" s="260">
        <v>601.60000000000014</v>
      </c>
      <c r="H73" s="260">
        <v>627.10000000000014</v>
      </c>
      <c r="I73" s="260">
        <v>631.80000000000018</v>
      </c>
      <c r="J73" s="260">
        <v>639.85000000000014</v>
      </c>
      <c r="K73" s="259">
        <v>623.75</v>
      </c>
      <c r="L73" s="259">
        <v>611</v>
      </c>
      <c r="M73" s="259">
        <v>11.82037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969</v>
      </c>
      <c r="D74" s="260">
        <v>961.7833333333333</v>
      </c>
      <c r="E74" s="260">
        <v>948.26666666666665</v>
      </c>
      <c r="F74" s="260">
        <v>927.5333333333333</v>
      </c>
      <c r="G74" s="260">
        <v>914.01666666666665</v>
      </c>
      <c r="H74" s="260">
        <v>982.51666666666665</v>
      </c>
      <c r="I74" s="260">
        <v>996.0333333333333</v>
      </c>
      <c r="J74" s="260">
        <v>1016.7666666666667</v>
      </c>
      <c r="K74" s="259">
        <v>975.3</v>
      </c>
      <c r="L74" s="259">
        <v>941.05</v>
      </c>
      <c r="M74" s="259">
        <v>6.5645699999999998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105.1</v>
      </c>
      <c r="D75" s="260">
        <v>105.26666666666665</v>
      </c>
      <c r="E75" s="260">
        <v>103.98333333333331</v>
      </c>
      <c r="F75" s="260">
        <v>102.86666666666666</v>
      </c>
      <c r="G75" s="260">
        <v>101.58333333333331</v>
      </c>
      <c r="H75" s="260">
        <v>106.3833333333333</v>
      </c>
      <c r="I75" s="260">
        <v>107.66666666666666</v>
      </c>
      <c r="J75" s="260">
        <v>108.78333333333329</v>
      </c>
      <c r="K75" s="259">
        <v>106.55</v>
      </c>
      <c r="L75" s="259">
        <v>104.15</v>
      </c>
      <c r="M75" s="259">
        <v>278.69373000000002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859.55</v>
      </c>
      <c r="D76" s="260">
        <v>857.11666666666667</v>
      </c>
      <c r="E76" s="260">
        <v>850.43333333333339</v>
      </c>
      <c r="F76" s="260">
        <v>841.31666666666672</v>
      </c>
      <c r="G76" s="260">
        <v>834.63333333333344</v>
      </c>
      <c r="H76" s="260">
        <v>866.23333333333335</v>
      </c>
      <c r="I76" s="260">
        <v>872.91666666666652</v>
      </c>
      <c r="J76" s="260">
        <v>882.0333333333333</v>
      </c>
      <c r="K76" s="259">
        <v>863.8</v>
      </c>
      <c r="L76" s="259">
        <v>848</v>
      </c>
      <c r="M76" s="259">
        <v>14.43604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83.7</v>
      </c>
      <c r="D77" s="260">
        <v>83.083333333333329</v>
      </c>
      <c r="E77" s="260">
        <v>82.166666666666657</v>
      </c>
      <c r="F77" s="260">
        <v>80.633333333333326</v>
      </c>
      <c r="G77" s="260">
        <v>79.716666666666654</v>
      </c>
      <c r="H77" s="260">
        <v>84.61666666666666</v>
      </c>
      <c r="I77" s="260">
        <v>85.533333333333317</v>
      </c>
      <c r="J77" s="260">
        <v>87.066666666666663</v>
      </c>
      <c r="K77" s="259">
        <v>84</v>
      </c>
      <c r="L77" s="259">
        <v>81.55</v>
      </c>
      <c r="M77" s="259">
        <v>390.48500999999999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341.15</v>
      </c>
      <c r="D78" s="260">
        <v>340.23333333333335</v>
      </c>
      <c r="E78" s="260">
        <v>336.7166666666667</v>
      </c>
      <c r="F78" s="260">
        <v>332.28333333333336</v>
      </c>
      <c r="G78" s="260">
        <v>328.76666666666671</v>
      </c>
      <c r="H78" s="260">
        <v>344.66666666666669</v>
      </c>
      <c r="I78" s="260">
        <v>348.18333333333334</v>
      </c>
      <c r="J78" s="260">
        <v>352.61666666666667</v>
      </c>
      <c r="K78" s="259">
        <v>343.75</v>
      </c>
      <c r="L78" s="259">
        <v>335.8</v>
      </c>
      <c r="M78" s="259">
        <v>50.14866</v>
      </c>
      <c r="N78" s="1"/>
      <c r="O78" s="1"/>
    </row>
    <row r="79" spans="1:15" ht="12.75" customHeight="1">
      <c r="A79" s="30">
        <v>69</v>
      </c>
      <c r="B79" s="269" t="s">
        <v>867</v>
      </c>
      <c r="C79" s="259">
        <v>10099.9</v>
      </c>
      <c r="D79" s="260">
        <v>10095.083333333334</v>
      </c>
      <c r="E79" s="260">
        <v>10040.216666666667</v>
      </c>
      <c r="F79" s="260">
        <v>9980.5333333333328</v>
      </c>
      <c r="G79" s="260">
        <v>9925.6666666666661</v>
      </c>
      <c r="H79" s="260">
        <v>10154.766666666668</v>
      </c>
      <c r="I79" s="260">
        <v>10209.633333333333</v>
      </c>
      <c r="J79" s="260">
        <v>10269.316666666669</v>
      </c>
      <c r="K79" s="259">
        <v>10149.950000000001</v>
      </c>
      <c r="L79" s="259">
        <v>10035.4</v>
      </c>
      <c r="M79" s="259">
        <v>6.7099999999999998E-3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848.75</v>
      </c>
      <c r="D80" s="260">
        <v>844.44999999999993</v>
      </c>
      <c r="E80" s="260">
        <v>836.89999999999986</v>
      </c>
      <c r="F80" s="260">
        <v>825.05</v>
      </c>
      <c r="G80" s="260">
        <v>817.49999999999989</v>
      </c>
      <c r="H80" s="260">
        <v>856.29999999999984</v>
      </c>
      <c r="I80" s="260">
        <v>863.8499999999998</v>
      </c>
      <c r="J80" s="260">
        <v>875.69999999999982</v>
      </c>
      <c r="K80" s="259">
        <v>852</v>
      </c>
      <c r="L80" s="259">
        <v>832.6</v>
      </c>
      <c r="M80" s="259">
        <v>68.743899999999996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282.85000000000002</v>
      </c>
      <c r="D81" s="260">
        <v>283.45</v>
      </c>
      <c r="E81" s="260">
        <v>279.89999999999998</v>
      </c>
      <c r="F81" s="260">
        <v>276.95</v>
      </c>
      <c r="G81" s="260">
        <v>273.39999999999998</v>
      </c>
      <c r="H81" s="260">
        <v>286.39999999999998</v>
      </c>
      <c r="I81" s="260">
        <v>289.95000000000005</v>
      </c>
      <c r="J81" s="260">
        <v>292.89999999999998</v>
      </c>
      <c r="K81" s="259">
        <v>287</v>
      </c>
      <c r="L81" s="259">
        <v>280.5</v>
      </c>
      <c r="M81" s="259">
        <v>65.606989999999996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949.6</v>
      </c>
      <c r="D82" s="260">
        <v>946.26666666666677</v>
      </c>
      <c r="E82" s="260">
        <v>938.53333333333353</v>
      </c>
      <c r="F82" s="260">
        <v>927.46666666666681</v>
      </c>
      <c r="G82" s="260">
        <v>919.73333333333358</v>
      </c>
      <c r="H82" s="260">
        <v>957.33333333333348</v>
      </c>
      <c r="I82" s="260">
        <v>965.06666666666683</v>
      </c>
      <c r="J82" s="260">
        <v>976.13333333333344</v>
      </c>
      <c r="K82" s="259">
        <v>954</v>
      </c>
      <c r="L82" s="259">
        <v>935.2</v>
      </c>
      <c r="M82" s="259">
        <v>0.62009999999999998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305.25</v>
      </c>
      <c r="D83" s="260">
        <v>302.31666666666666</v>
      </c>
      <c r="E83" s="260">
        <v>297.58333333333331</v>
      </c>
      <c r="F83" s="260">
        <v>289.91666666666663</v>
      </c>
      <c r="G83" s="260">
        <v>285.18333333333328</v>
      </c>
      <c r="H83" s="260">
        <v>309.98333333333335</v>
      </c>
      <c r="I83" s="260">
        <v>314.7166666666667</v>
      </c>
      <c r="J83" s="260">
        <v>322.38333333333338</v>
      </c>
      <c r="K83" s="259">
        <v>307.05</v>
      </c>
      <c r="L83" s="259">
        <v>294.64999999999998</v>
      </c>
      <c r="M83" s="259">
        <v>37.744399999999999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7604.3</v>
      </c>
      <c r="D84" s="260">
        <v>7584.9666666666672</v>
      </c>
      <c r="E84" s="260">
        <v>7544.9333333333343</v>
      </c>
      <c r="F84" s="260">
        <v>7485.5666666666675</v>
      </c>
      <c r="G84" s="260">
        <v>7445.5333333333347</v>
      </c>
      <c r="H84" s="260">
        <v>7644.3333333333339</v>
      </c>
      <c r="I84" s="260">
        <v>7684.3666666666668</v>
      </c>
      <c r="J84" s="260">
        <v>7743.7333333333336</v>
      </c>
      <c r="K84" s="259">
        <v>7625</v>
      </c>
      <c r="L84" s="259">
        <v>7525.6</v>
      </c>
      <c r="M84" s="259">
        <v>0.33711999999999998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1225.55</v>
      </c>
      <c r="D85" s="260">
        <v>1223.1666666666667</v>
      </c>
      <c r="E85" s="260">
        <v>1207.3833333333334</v>
      </c>
      <c r="F85" s="260">
        <v>1189.2166666666667</v>
      </c>
      <c r="G85" s="260">
        <v>1173.4333333333334</v>
      </c>
      <c r="H85" s="260">
        <v>1241.3333333333335</v>
      </c>
      <c r="I85" s="260">
        <v>1257.1166666666668</v>
      </c>
      <c r="J85" s="260">
        <v>1275.2833333333335</v>
      </c>
      <c r="K85" s="259">
        <v>1238.95</v>
      </c>
      <c r="L85" s="259">
        <v>1205</v>
      </c>
      <c r="M85" s="259">
        <v>0.48246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961</v>
      </c>
      <c r="D86" s="260">
        <v>967.16666666666663</v>
      </c>
      <c r="E86" s="260">
        <v>949.33333333333326</v>
      </c>
      <c r="F86" s="260">
        <v>937.66666666666663</v>
      </c>
      <c r="G86" s="260">
        <v>919.83333333333326</v>
      </c>
      <c r="H86" s="260">
        <v>978.83333333333326</v>
      </c>
      <c r="I86" s="260">
        <v>996.66666666666652</v>
      </c>
      <c r="J86" s="260">
        <v>1008.3333333333333</v>
      </c>
      <c r="K86" s="259">
        <v>985</v>
      </c>
      <c r="L86" s="259">
        <v>955.5</v>
      </c>
      <c r="M86" s="259">
        <v>1.55145</v>
      </c>
      <c r="N86" s="1"/>
      <c r="O86" s="1"/>
    </row>
    <row r="87" spans="1:15" ht="12.75" customHeight="1">
      <c r="A87" s="30">
        <v>77</v>
      </c>
      <c r="B87" s="269" t="s">
        <v>817</v>
      </c>
      <c r="C87" s="259">
        <v>543.20000000000005</v>
      </c>
      <c r="D87" s="260">
        <v>543.73333333333335</v>
      </c>
      <c r="E87" s="260">
        <v>539.4666666666667</v>
      </c>
      <c r="F87" s="260">
        <v>535.73333333333335</v>
      </c>
      <c r="G87" s="260">
        <v>531.4666666666667</v>
      </c>
      <c r="H87" s="260">
        <v>547.4666666666667</v>
      </c>
      <c r="I87" s="260">
        <v>551.73333333333335</v>
      </c>
      <c r="J87" s="260">
        <v>555.4666666666667</v>
      </c>
      <c r="K87" s="259">
        <v>548</v>
      </c>
      <c r="L87" s="259">
        <v>540</v>
      </c>
      <c r="M87" s="259">
        <v>1.1635899999999999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17004.400000000001</v>
      </c>
      <c r="D88" s="260">
        <v>16967.416666666668</v>
      </c>
      <c r="E88" s="260">
        <v>16859.483333333337</v>
      </c>
      <c r="F88" s="260">
        <v>16714.566666666669</v>
      </c>
      <c r="G88" s="260">
        <v>16606.633333333339</v>
      </c>
      <c r="H88" s="260">
        <v>17112.333333333336</v>
      </c>
      <c r="I88" s="260">
        <v>17220.266666666663</v>
      </c>
      <c r="J88" s="260">
        <v>17365.183333333334</v>
      </c>
      <c r="K88" s="259">
        <v>17075.349999999999</v>
      </c>
      <c r="L88" s="259">
        <v>16822.5</v>
      </c>
      <c r="M88" s="259">
        <v>0.28048000000000001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486.25</v>
      </c>
      <c r="D89" s="260">
        <v>485.08333333333331</v>
      </c>
      <c r="E89" s="260">
        <v>481.16666666666663</v>
      </c>
      <c r="F89" s="260">
        <v>476.08333333333331</v>
      </c>
      <c r="G89" s="260">
        <v>472.16666666666663</v>
      </c>
      <c r="H89" s="260">
        <v>490.16666666666663</v>
      </c>
      <c r="I89" s="260">
        <v>494.08333333333326</v>
      </c>
      <c r="J89" s="260">
        <v>499.16666666666663</v>
      </c>
      <c r="K89" s="259">
        <v>489</v>
      </c>
      <c r="L89" s="259">
        <v>480</v>
      </c>
      <c r="M89" s="259">
        <v>1.4041399999999999</v>
      </c>
      <c r="N89" s="1"/>
      <c r="O89" s="1"/>
    </row>
    <row r="90" spans="1:15" ht="12.75" customHeight="1">
      <c r="A90" s="30">
        <v>80</v>
      </c>
      <c r="B90" s="269" t="s">
        <v>818</v>
      </c>
      <c r="C90" s="259">
        <v>35.9</v>
      </c>
      <c r="D90" s="260">
        <v>35.783333333333331</v>
      </c>
      <c r="E90" s="260">
        <v>35.166666666666664</v>
      </c>
      <c r="F90" s="260">
        <v>34.43333333333333</v>
      </c>
      <c r="G90" s="260">
        <v>33.816666666666663</v>
      </c>
      <c r="H90" s="260">
        <v>36.516666666666666</v>
      </c>
      <c r="I90" s="260">
        <v>37.13333333333334</v>
      </c>
      <c r="J90" s="260">
        <v>37.866666666666667</v>
      </c>
      <c r="K90" s="259">
        <v>36.4</v>
      </c>
      <c r="L90" s="259">
        <v>35.049999999999997</v>
      </c>
      <c r="M90" s="259">
        <v>126.40626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4362.3</v>
      </c>
      <c r="D91" s="260">
        <v>4346.75</v>
      </c>
      <c r="E91" s="260">
        <v>4305.6000000000004</v>
      </c>
      <c r="F91" s="260">
        <v>4248.9000000000005</v>
      </c>
      <c r="G91" s="260">
        <v>4207.7500000000009</v>
      </c>
      <c r="H91" s="260">
        <v>4403.45</v>
      </c>
      <c r="I91" s="260">
        <v>4444.5999999999995</v>
      </c>
      <c r="J91" s="260">
        <v>4501.2999999999993</v>
      </c>
      <c r="K91" s="259">
        <v>4387.8999999999996</v>
      </c>
      <c r="L91" s="259">
        <v>4290.05</v>
      </c>
      <c r="M91" s="259">
        <v>11.01544</v>
      </c>
      <c r="N91" s="1"/>
      <c r="O91" s="1"/>
    </row>
    <row r="92" spans="1:15" ht="12.75" customHeight="1">
      <c r="A92" s="30">
        <v>82</v>
      </c>
      <c r="B92" s="269" t="s">
        <v>819</v>
      </c>
      <c r="C92" s="259">
        <v>1209.95</v>
      </c>
      <c r="D92" s="260">
        <v>1210.4333333333334</v>
      </c>
      <c r="E92" s="260">
        <v>1201.5166666666669</v>
      </c>
      <c r="F92" s="260">
        <v>1193.0833333333335</v>
      </c>
      <c r="G92" s="260">
        <v>1184.166666666667</v>
      </c>
      <c r="H92" s="260">
        <v>1218.8666666666668</v>
      </c>
      <c r="I92" s="260">
        <v>1227.7833333333333</v>
      </c>
      <c r="J92" s="260">
        <v>1236.2166666666667</v>
      </c>
      <c r="K92" s="259">
        <v>1219.3499999999999</v>
      </c>
      <c r="L92" s="259">
        <v>1202</v>
      </c>
      <c r="M92" s="259">
        <v>0.42963000000000001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546.1</v>
      </c>
      <c r="D93" s="260">
        <v>547.36666666666667</v>
      </c>
      <c r="E93" s="260">
        <v>538.73333333333335</v>
      </c>
      <c r="F93" s="260">
        <v>531.36666666666667</v>
      </c>
      <c r="G93" s="260">
        <v>522.73333333333335</v>
      </c>
      <c r="H93" s="260">
        <v>554.73333333333335</v>
      </c>
      <c r="I93" s="260">
        <v>563.36666666666679</v>
      </c>
      <c r="J93" s="260">
        <v>570.73333333333335</v>
      </c>
      <c r="K93" s="259">
        <v>556</v>
      </c>
      <c r="L93" s="259">
        <v>540</v>
      </c>
      <c r="M93" s="259">
        <v>8.0076599999999996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74.400000000000006</v>
      </c>
      <c r="D94" s="260">
        <v>74.63333333333334</v>
      </c>
      <c r="E94" s="260">
        <v>74.01666666666668</v>
      </c>
      <c r="F94" s="260">
        <v>73.63333333333334</v>
      </c>
      <c r="G94" s="260">
        <v>73.01666666666668</v>
      </c>
      <c r="H94" s="260">
        <v>75.01666666666668</v>
      </c>
      <c r="I94" s="260">
        <v>75.633333333333326</v>
      </c>
      <c r="J94" s="260">
        <v>76.01666666666668</v>
      </c>
      <c r="K94" s="259">
        <v>75.25</v>
      </c>
      <c r="L94" s="259">
        <v>74.25</v>
      </c>
      <c r="M94" s="259">
        <v>16.907730000000001</v>
      </c>
      <c r="N94" s="1"/>
      <c r="O94" s="1"/>
    </row>
    <row r="95" spans="1:15" ht="12.75" customHeight="1">
      <c r="A95" s="30">
        <v>85</v>
      </c>
      <c r="B95" s="269" t="s">
        <v>776</v>
      </c>
      <c r="C95" s="259">
        <v>279.60000000000002</v>
      </c>
      <c r="D95" s="260">
        <v>278.3</v>
      </c>
      <c r="E95" s="260">
        <v>275.70000000000005</v>
      </c>
      <c r="F95" s="260">
        <v>271.8</v>
      </c>
      <c r="G95" s="260">
        <v>269.20000000000005</v>
      </c>
      <c r="H95" s="260">
        <v>282.20000000000005</v>
      </c>
      <c r="I95" s="260">
        <v>284.80000000000007</v>
      </c>
      <c r="J95" s="260">
        <v>288.70000000000005</v>
      </c>
      <c r="K95" s="259">
        <v>280.89999999999998</v>
      </c>
      <c r="L95" s="259">
        <v>274.39999999999998</v>
      </c>
      <c r="M95" s="259">
        <v>13.430709999999999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2925.3</v>
      </c>
      <c r="D96" s="260">
        <v>2930.1</v>
      </c>
      <c r="E96" s="260">
        <v>2910.2</v>
      </c>
      <c r="F96" s="260">
        <v>2895.1</v>
      </c>
      <c r="G96" s="260">
        <v>2875.2</v>
      </c>
      <c r="H96" s="260">
        <v>2945.2</v>
      </c>
      <c r="I96" s="260">
        <v>2965.1000000000004</v>
      </c>
      <c r="J96" s="260">
        <v>2980.2</v>
      </c>
      <c r="K96" s="259">
        <v>2950</v>
      </c>
      <c r="L96" s="259">
        <v>2915</v>
      </c>
      <c r="M96" s="259">
        <v>0.66364000000000001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218.3</v>
      </c>
      <c r="D97" s="260">
        <v>219.36666666666667</v>
      </c>
      <c r="E97" s="260">
        <v>216.48333333333335</v>
      </c>
      <c r="F97" s="260">
        <v>214.66666666666669</v>
      </c>
      <c r="G97" s="260">
        <v>211.78333333333336</v>
      </c>
      <c r="H97" s="260">
        <v>221.18333333333334</v>
      </c>
      <c r="I97" s="260">
        <v>224.06666666666666</v>
      </c>
      <c r="J97" s="260">
        <v>225.88333333333333</v>
      </c>
      <c r="K97" s="259">
        <v>222.25</v>
      </c>
      <c r="L97" s="259">
        <v>217.55</v>
      </c>
      <c r="M97" s="259">
        <v>2.0827499999999999</v>
      </c>
      <c r="N97" s="1"/>
      <c r="O97" s="1"/>
    </row>
    <row r="98" spans="1:15" ht="12.75" customHeight="1">
      <c r="A98" s="30">
        <v>88</v>
      </c>
      <c r="B98" s="269" t="s">
        <v>868</v>
      </c>
      <c r="C98" s="259">
        <v>450.55</v>
      </c>
      <c r="D98" s="260">
        <v>449.58333333333331</v>
      </c>
      <c r="E98" s="260">
        <v>445.16666666666663</v>
      </c>
      <c r="F98" s="260">
        <v>439.7833333333333</v>
      </c>
      <c r="G98" s="260">
        <v>435.36666666666662</v>
      </c>
      <c r="H98" s="260">
        <v>454.96666666666664</v>
      </c>
      <c r="I98" s="260">
        <v>459.38333333333327</v>
      </c>
      <c r="J98" s="260">
        <v>464.76666666666665</v>
      </c>
      <c r="K98" s="259">
        <v>454</v>
      </c>
      <c r="L98" s="259">
        <v>444.2</v>
      </c>
      <c r="M98" s="259">
        <v>6.5814599999999999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553.04999999999995</v>
      </c>
      <c r="D99" s="260">
        <v>551.75</v>
      </c>
      <c r="E99" s="260">
        <v>548.5</v>
      </c>
      <c r="F99" s="260">
        <v>543.95000000000005</v>
      </c>
      <c r="G99" s="260">
        <v>540.70000000000005</v>
      </c>
      <c r="H99" s="260">
        <v>556.29999999999995</v>
      </c>
      <c r="I99" s="260">
        <v>559.54999999999995</v>
      </c>
      <c r="J99" s="260">
        <v>564.09999999999991</v>
      </c>
      <c r="K99" s="259">
        <v>555</v>
      </c>
      <c r="L99" s="259">
        <v>547.20000000000005</v>
      </c>
      <c r="M99" s="259">
        <v>5.5574899999999996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314.7</v>
      </c>
      <c r="D100" s="260">
        <v>317.0333333333333</v>
      </c>
      <c r="E100" s="260">
        <v>310.36666666666662</v>
      </c>
      <c r="F100" s="260">
        <v>306.0333333333333</v>
      </c>
      <c r="G100" s="260">
        <v>299.36666666666662</v>
      </c>
      <c r="H100" s="260">
        <v>321.36666666666662</v>
      </c>
      <c r="I100" s="260">
        <v>328.03333333333336</v>
      </c>
      <c r="J100" s="260">
        <v>332.36666666666662</v>
      </c>
      <c r="K100" s="259">
        <v>323.7</v>
      </c>
      <c r="L100" s="259">
        <v>312.7</v>
      </c>
      <c r="M100" s="259">
        <v>224.93064000000001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755.45</v>
      </c>
      <c r="D101" s="260">
        <v>754</v>
      </c>
      <c r="E101" s="260">
        <v>749</v>
      </c>
      <c r="F101" s="260">
        <v>742.55</v>
      </c>
      <c r="G101" s="260">
        <v>737.55</v>
      </c>
      <c r="H101" s="260">
        <v>760.45</v>
      </c>
      <c r="I101" s="260">
        <v>765.45</v>
      </c>
      <c r="J101" s="260">
        <v>771.90000000000009</v>
      </c>
      <c r="K101" s="259">
        <v>759</v>
      </c>
      <c r="L101" s="259">
        <v>747.55</v>
      </c>
      <c r="M101" s="259">
        <v>0.24196000000000001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748.5</v>
      </c>
      <c r="D102" s="260">
        <v>745.83333333333337</v>
      </c>
      <c r="E102" s="260">
        <v>740.66666666666674</v>
      </c>
      <c r="F102" s="260">
        <v>732.83333333333337</v>
      </c>
      <c r="G102" s="260">
        <v>727.66666666666674</v>
      </c>
      <c r="H102" s="260">
        <v>753.66666666666674</v>
      </c>
      <c r="I102" s="260">
        <v>758.83333333333348</v>
      </c>
      <c r="J102" s="260">
        <v>766.66666666666674</v>
      </c>
      <c r="K102" s="259">
        <v>751</v>
      </c>
      <c r="L102" s="259">
        <v>738</v>
      </c>
      <c r="M102" s="259">
        <v>0.45143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853.2</v>
      </c>
      <c r="D103" s="260">
        <v>848.4</v>
      </c>
      <c r="E103" s="260">
        <v>837.8</v>
      </c>
      <c r="F103" s="260">
        <v>822.4</v>
      </c>
      <c r="G103" s="260">
        <v>811.8</v>
      </c>
      <c r="H103" s="260">
        <v>863.8</v>
      </c>
      <c r="I103" s="260">
        <v>874.40000000000009</v>
      </c>
      <c r="J103" s="260">
        <v>889.8</v>
      </c>
      <c r="K103" s="259">
        <v>859</v>
      </c>
      <c r="L103" s="259">
        <v>833</v>
      </c>
      <c r="M103" s="259">
        <v>0.40445999999999999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131.5</v>
      </c>
      <c r="D104" s="260">
        <v>130.98333333333332</v>
      </c>
      <c r="E104" s="260">
        <v>129.56666666666663</v>
      </c>
      <c r="F104" s="260">
        <v>127.63333333333333</v>
      </c>
      <c r="G104" s="260">
        <v>126.21666666666664</v>
      </c>
      <c r="H104" s="260">
        <v>132.91666666666663</v>
      </c>
      <c r="I104" s="260">
        <v>134.33333333333331</v>
      </c>
      <c r="J104" s="260">
        <v>136.26666666666662</v>
      </c>
      <c r="K104" s="259">
        <v>132.4</v>
      </c>
      <c r="L104" s="259">
        <v>129.05000000000001</v>
      </c>
      <c r="M104" s="259">
        <v>9.5692000000000004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1882.85</v>
      </c>
      <c r="D105" s="260">
        <v>1892.95</v>
      </c>
      <c r="E105" s="260">
        <v>1853</v>
      </c>
      <c r="F105" s="260">
        <v>1823.1499999999999</v>
      </c>
      <c r="G105" s="260">
        <v>1783.1999999999998</v>
      </c>
      <c r="H105" s="260">
        <v>1922.8000000000002</v>
      </c>
      <c r="I105" s="260">
        <v>1962.7500000000005</v>
      </c>
      <c r="J105" s="260">
        <v>1992.6000000000004</v>
      </c>
      <c r="K105" s="259">
        <v>1932.9</v>
      </c>
      <c r="L105" s="259">
        <v>1863.1</v>
      </c>
      <c r="M105" s="259">
        <v>2.1779600000000001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24.55</v>
      </c>
      <c r="D106" s="260">
        <v>24.783333333333331</v>
      </c>
      <c r="E106" s="260">
        <v>24.166666666666664</v>
      </c>
      <c r="F106" s="260">
        <v>23.783333333333331</v>
      </c>
      <c r="G106" s="260">
        <v>23.166666666666664</v>
      </c>
      <c r="H106" s="260">
        <v>25.166666666666664</v>
      </c>
      <c r="I106" s="260">
        <v>25.783333333333331</v>
      </c>
      <c r="J106" s="260">
        <v>26.166666666666664</v>
      </c>
      <c r="K106" s="259">
        <v>25.4</v>
      </c>
      <c r="L106" s="259">
        <v>24.4</v>
      </c>
      <c r="M106" s="259">
        <v>115.09474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1238</v>
      </c>
      <c r="D107" s="260">
        <v>1239.0333333333335</v>
      </c>
      <c r="E107" s="260">
        <v>1229.166666666667</v>
      </c>
      <c r="F107" s="260">
        <v>1220.3333333333335</v>
      </c>
      <c r="G107" s="260">
        <v>1210.4666666666669</v>
      </c>
      <c r="H107" s="260">
        <v>1247.866666666667</v>
      </c>
      <c r="I107" s="260">
        <v>1257.7333333333333</v>
      </c>
      <c r="J107" s="260">
        <v>1266.5666666666671</v>
      </c>
      <c r="K107" s="259">
        <v>1248.9000000000001</v>
      </c>
      <c r="L107" s="259">
        <v>1230.2</v>
      </c>
      <c r="M107" s="259">
        <v>2.6145900000000002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542.4</v>
      </c>
      <c r="D108" s="260">
        <v>542.69999999999993</v>
      </c>
      <c r="E108" s="260">
        <v>528.79999999999984</v>
      </c>
      <c r="F108" s="260">
        <v>515.19999999999993</v>
      </c>
      <c r="G108" s="260">
        <v>501.29999999999984</v>
      </c>
      <c r="H108" s="260">
        <v>556.29999999999984</v>
      </c>
      <c r="I108" s="260">
        <v>570.19999999999993</v>
      </c>
      <c r="J108" s="260">
        <v>583.79999999999984</v>
      </c>
      <c r="K108" s="259">
        <v>556.6</v>
      </c>
      <c r="L108" s="259">
        <v>529.1</v>
      </c>
      <c r="M108" s="259">
        <v>3.2852100000000002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808.45</v>
      </c>
      <c r="D109" s="260">
        <v>801.08333333333337</v>
      </c>
      <c r="E109" s="260">
        <v>789.61666666666679</v>
      </c>
      <c r="F109" s="260">
        <v>770.78333333333342</v>
      </c>
      <c r="G109" s="260">
        <v>759.31666666666683</v>
      </c>
      <c r="H109" s="260">
        <v>819.91666666666674</v>
      </c>
      <c r="I109" s="260">
        <v>831.38333333333321</v>
      </c>
      <c r="J109" s="260">
        <v>850.2166666666667</v>
      </c>
      <c r="K109" s="259">
        <v>812.55</v>
      </c>
      <c r="L109" s="259">
        <v>782.25</v>
      </c>
      <c r="M109" s="259">
        <v>1.98217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5353.1</v>
      </c>
      <c r="D110" s="260">
        <v>5406.0333333333338</v>
      </c>
      <c r="E110" s="260">
        <v>5267.0666666666675</v>
      </c>
      <c r="F110" s="260">
        <v>5181.0333333333338</v>
      </c>
      <c r="G110" s="260">
        <v>5042.0666666666675</v>
      </c>
      <c r="H110" s="260">
        <v>5492.0666666666675</v>
      </c>
      <c r="I110" s="260">
        <v>5631.0333333333328</v>
      </c>
      <c r="J110" s="260">
        <v>5717.0666666666675</v>
      </c>
      <c r="K110" s="259">
        <v>5545</v>
      </c>
      <c r="L110" s="259">
        <v>5320</v>
      </c>
      <c r="M110" s="259">
        <v>0.28847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372.4</v>
      </c>
      <c r="D111" s="260">
        <v>367.34999999999997</v>
      </c>
      <c r="E111" s="260">
        <v>360.69999999999993</v>
      </c>
      <c r="F111" s="260">
        <v>348.99999999999994</v>
      </c>
      <c r="G111" s="260">
        <v>342.34999999999991</v>
      </c>
      <c r="H111" s="260">
        <v>379.04999999999995</v>
      </c>
      <c r="I111" s="260">
        <v>385.69999999999993</v>
      </c>
      <c r="J111" s="260">
        <v>397.4</v>
      </c>
      <c r="K111" s="259">
        <v>374</v>
      </c>
      <c r="L111" s="259">
        <v>355.65</v>
      </c>
      <c r="M111" s="259">
        <v>2.9419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304.8</v>
      </c>
      <c r="D112" s="260">
        <v>304.88333333333333</v>
      </c>
      <c r="E112" s="260">
        <v>302.06666666666666</v>
      </c>
      <c r="F112" s="260">
        <v>299.33333333333331</v>
      </c>
      <c r="G112" s="260">
        <v>296.51666666666665</v>
      </c>
      <c r="H112" s="260">
        <v>307.61666666666667</v>
      </c>
      <c r="I112" s="260">
        <v>310.43333333333328</v>
      </c>
      <c r="J112" s="260">
        <v>313.16666666666669</v>
      </c>
      <c r="K112" s="259">
        <v>307.7</v>
      </c>
      <c r="L112" s="259">
        <v>302.14999999999998</v>
      </c>
      <c r="M112" s="259">
        <v>8.00624</v>
      </c>
      <c r="N112" s="1"/>
      <c r="O112" s="1"/>
    </row>
    <row r="113" spans="1:15" ht="12.75" customHeight="1">
      <c r="A113" s="30">
        <v>103</v>
      </c>
      <c r="B113" s="269" t="s">
        <v>820</v>
      </c>
      <c r="C113" s="259">
        <v>388.35</v>
      </c>
      <c r="D113" s="260">
        <v>386.7833333333333</v>
      </c>
      <c r="E113" s="260">
        <v>383.56666666666661</v>
      </c>
      <c r="F113" s="260">
        <v>378.7833333333333</v>
      </c>
      <c r="G113" s="260">
        <v>375.56666666666661</v>
      </c>
      <c r="H113" s="260">
        <v>391.56666666666661</v>
      </c>
      <c r="I113" s="260">
        <v>394.7833333333333</v>
      </c>
      <c r="J113" s="260">
        <v>399.56666666666661</v>
      </c>
      <c r="K113" s="259">
        <v>390</v>
      </c>
      <c r="L113" s="259">
        <v>382</v>
      </c>
      <c r="M113" s="259">
        <v>0.41016000000000002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590.5</v>
      </c>
      <c r="D114" s="260">
        <v>588.43333333333339</v>
      </c>
      <c r="E114" s="260">
        <v>577.46666666666681</v>
      </c>
      <c r="F114" s="260">
        <v>564.43333333333339</v>
      </c>
      <c r="G114" s="260">
        <v>553.46666666666681</v>
      </c>
      <c r="H114" s="260">
        <v>601.46666666666681</v>
      </c>
      <c r="I114" s="260">
        <v>612.43333333333351</v>
      </c>
      <c r="J114" s="260">
        <v>625.46666666666681</v>
      </c>
      <c r="K114" s="259">
        <v>599.4</v>
      </c>
      <c r="L114" s="259">
        <v>575.4</v>
      </c>
      <c r="M114" s="259">
        <v>0.98358999999999996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714.85</v>
      </c>
      <c r="D115" s="260">
        <v>715.11666666666679</v>
      </c>
      <c r="E115" s="260">
        <v>708.43333333333362</v>
      </c>
      <c r="F115" s="260">
        <v>702.01666666666688</v>
      </c>
      <c r="G115" s="260">
        <v>695.33333333333371</v>
      </c>
      <c r="H115" s="260">
        <v>721.53333333333353</v>
      </c>
      <c r="I115" s="260">
        <v>728.2166666666667</v>
      </c>
      <c r="J115" s="260">
        <v>734.63333333333344</v>
      </c>
      <c r="K115" s="259">
        <v>721.8</v>
      </c>
      <c r="L115" s="259">
        <v>708.7</v>
      </c>
      <c r="M115" s="259">
        <v>24.058949999999999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1139.6500000000001</v>
      </c>
      <c r="D116" s="260">
        <v>1136.2166666666667</v>
      </c>
      <c r="E116" s="260">
        <v>1123.4333333333334</v>
      </c>
      <c r="F116" s="260">
        <v>1107.2166666666667</v>
      </c>
      <c r="G116" s="260">
        <v>1094.4333333333334</v>
      </c>
      <c r="H116" s="260">
        <v>1152.4333333333334</v>
      </c>
      <c r="I116" s="260">
        <v>1165.2166666666667</v>
      </c>
      <c r="J116" s="260">
        <v>1181.4333333333334</v>
      </c>
      <c r="K116" s="259">
        <v>1149</v>
      </c>
      <c r="L116" s="259">
        <v>1120</v>
      </c>
      <c r="M116" s="259">
        <v>26.80903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188.8</v>
      </c>
      <c r="D117" s="260">
        <v>187.98333333333335</v>
      </c>
      <c r="E117" s="260">
        <v>185.8666666666667</v>
      </c>
      <c r="F117" s="260">
        <v>182.93333333333337</v>
      </c>
      <c r="G117" s="260">
        <v>180.81666666666672</v>
      </c>
      <c r="H117" s="260">
        <v>190.91666666666669</v>
      </c>
      <c r="I117" s="260">
        <v>193.03333333333336</v>
      </c>
      <c r="J117" s="260">
        <v>195.96666666666667</v>
      </c>
      <c r="K117" s="259">
        <v>190.1</v>
      </c>
      <c r="L117" s="259">
        <v>185.05</v>
      </c>
      <c r="M117" s="259">
        <v>35.398339999999997</v>
      </c>
      <c r="N117" s="1"/>
      <c r="O117" s="1"/>
    </row>
    <row r="118" spans="1:15" ht="12.75" customHeight="1">
      <c r="A118" s="30">
        <v>108</v>
      </c>
      <c r="B118" s="269" t="s">
        <v>810</v>
      </c>
      <c r="C118" s="259">
        <v>1496.3</v>
      </c>
      <c r="D118" s="260">
        <v>1505.3999999999999</v>
      </c>
      <c r="E118" s="260">
        <v>1484.8999999999996</v>
      </c>
      <c r="F118" s="260">
        <v>1473.4999999999998</v>
      </c>
      <c r="G118" s="260">
        <v>1452.9999999999995</v>
      </c>
      <c r="H118" s="260">
        <v>1516.7999999999997</v>
      </c>
      <c r="I118" s="260">
        <v>1537.3000000000002</v>
      </c>
      <c r="J118" s="260">
        <v>1548.6999999999998</v>
      </c>
      <c r="K118" s="259">
        <v>1525.9</v>
      </c>
      <c r="L118" s="259">
        <v>1494</v>
      </c>
      <c r="M118" s="259">
        <v>0.84031999999999996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227.25</v>
      </c>
      <c r="D119" s="260">
        <v>227.55000000000004</v>
      </c>
      <c r="E119" s="260">
        <v>226.25000000000009</v>
      </c>
      <c r="F119" s="260">
        <v>225.25000000000006</v>
      </c>
      <c r="G119" s="260">
        <v>223.9500000000001</v>
      </c>
      <c r="H119" s="260">
        <v>228.55000000000007</v>
      </c>
      <c r="I119" s="260">
        <v>229.85000000000002</v>
      </c>
      <c r="J119" s="260">
        <v>230.85000000000005</v>
      </c>
      <c r="K119" s="259">
        <v>228.85</v>
      </c>
      <c r="L119" s="259">
        <v>226.55</v>
      </c>
      <c r="M119" s="259">
        <v>121.54948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667.05</v>
      </c>
      <c r="D120" s="260">
        <v>659.83333333333337</v>
      </c>
      <c r="E120" s="260">
        <v>649.81666666666672</v>
      </c>
      <c r="F120" s="260">
        <v>632.58333333333337</v>
      </c>
      <c r="G120" s="260">
        <v>622.56666666666672</v>
      </c>
      <c r="H120" s="260">
        <v>677.06666666666672</v>
      </c>
      <c r="I120" s="260">
        <v>687.08333333333337</v>
      </c>
      <c r="J120" s="260">
        <v>704.31666666666672</v>
      </c>
      <c r="K120" s="259">
        <v>669.85</v>
      </c>
      <c r="L120" s="259">
        <v>642.6</v>
      </c>
      <c r="M120" s="259">
        <v>31.301010000000002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4036.3</v>
      </c>
      <c r="D121" s="260">
        <v>4021.5</v>
      </c>
      <c r="E121" s="260">
        <v>3974.8</v>
      </c>
      <c r="F121" s="260">
        <v>3913.3</v>
      </c>
      <c r="G121" s="260">
        <v>3866.6000000000004</v>
      </c>
      <c r="H121" s="260">
        <v>4083</v>
      </c>
      <c r="I121" s="260">
        <v>4129.7</v>
      </c>
      <c r="J121" s="260">
        <v>4191.2</v>
      </c>
      <c r="K121" s="259">
        <v>4068.2</v>
      </c>
      <c r="L121" s="259">
        <v>3960</v>
      </c>
      <c r="M121" s="259">
        <v>3.2715299999999998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1632.15</v>
      </c>
      <c r="D122" s="260">
        <v>1626.3999999999999</v>
      </c>
      <c r="E122" s="260">
        <v>1612.7999999999997</v>
      </c>
      <c r="F122" s="260">
        <v>1593.4499999999998</v>
      </c>
      <c r="G122" s="260">
        <v>1579.8499999999997</v>
      </c>
      <c r="H122" s="260">
        <v>1645.7499999999998</v>
      </c>
      <c r="I122" s="260">
        <v>1659.3499999999997</v>
      </c>
      <c r="J122" s="260">
        <v>1678.6999999999998</v>
      </c>
      <c r="K122" s="259">
        <v>1640</v>
      </c>
      <c r="L122" s="259">
        <v>1607.05</v>
      </c>
      <c r="M122" s="259">
        <v>9.3207199999999997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2298.75</v>
      </c>
      <c r="D123" s="260">
        <v>2314.4500000000003</v>
      </c>
      <c r="E123" s="260">
        <v>2269.3000000000006</v>
      </c>
      <c r="F123" s="260">
        <v>2239.8500000000004</v>
      </c>
      <c r="G123" s="260">
        <v>2194.7000000000007</v>
      </c>
      <c r="H123" s="260">
        <v>2343.9000000000005</v>
      </c>
      <c r="I123" s="260">
        <v>2389.0500000000002</v>
      </c>
      <c r="J123" s="260">
        <v>2418.5000000000005</v>
      </c>
      <c r="K123" s="259">
        <v>2359.6</v>
      </c>
      <c r="L123" s="259">
        <v>2285</v>
      </c>
      <c r="M123" s="259">
        <v>1.3123499999999999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771.95</v>
      </c>
      <c r="D124" s="260">
        <v>766.98333333333323</v>
      </c>
      <c r="E124" s="260">
        <v>758.96666666666647</v>
      </c>
      <c r="F124" s="260">
        <v>745.98333333333323</v>
      </c>
      <c r="G124" s="260">
        <v>737.96666666666647</v>
      </c>
      <c r="H124" s="260">
        <v>779.96666666666647</v>
      </c>
      <c r="I124" s="260">
        <v>787.98333333333312</v>
      </c>
      <c r="J124" s="260">
        <v>800.96666666666647</v>
      </c>
      <c r="K124" s="259">
        <v>775</v>
      </c>
      <c r="L124" s="259">
        <v>754</v>
      </c>
      <c r="M124" s="259">
        <v>13.45532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929.75</v>
      </c>
      <c r="D125" s="260">
        <v>926.26666666666677</v>
      </c>
      <c r="E125" s="260">
        <v>918.98333333333358</v>
      </c>
      <c r="F125" s="260">
        <v>908.21666666666681</v>
      </c>
      <c r="G125" s="260">
        <v>900.93333333333362</v>
      </c>
      <c r="H125" s="260">
        <v>937.03333333333353</v>
      </c>
      <c r="I125" s="260">
        <v>944.31666666666661</v>
      </c>
      <c r="J125" s="260">
        <v>955.08333333333348</v>
      </c>
      <c r="K125" s="259">
        <v>933.55</v>
      </c>
      <c r="L125" s="259">
        <v>915.5</v>
      </c>
      <c r="M125" s="259">
        <v>3.2386699999999999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960.25</v>
      </c>
      <c r="D126" s="260">
        <v>969.66666666666663</v>
      </c>
      <c r="E126" s="260">
        <v>949.33333333333326</v>
      </c>
      <c r="F126" s="260">
        <v>938.41666666666663</v>
      </c>
      <c r="G126" s="260">
        <v>918.08333333333326</v>
      </c>
      <c r="H126" s="260">
        <v>980.58333333333326</v>
      </c>
      <c r="I126" s="260">
        <v>1000.9166666666665</v>
      </c>
      <c r="J126" s="260">
        <v>1011.8333333333333</v>
      </c>
      <c r="K126" s="259">
        <v>990</v>
      </c>
      <c r="L126" s="259">
        <v>958.75</v>
      </c>
      <c r="M126" s="259">
        <v>0.52337999999999996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362.85</v>
      </c>
      <c r="D127" s="260">
        <v>362.33333333333331</v>
      </c>
      <c r="E127" s="260">
        <v>357.66666666666663</v>
      </c>
      <c r="F127" s="260">
        <v>352.48333333333329</v>
      </c>
      <c r="G127" s="260">
        <v>347.81666666666661</v>
      </c>
      <c r="H127" s="260">
        <v>367.51666666666665</v>
      </c>
      <c r="I127" s="260">
        <v>372.18333333333328</v>
      </c>
      <c r="J127" s="260">
        <v>377.36666666666667</v>
      </c>
      <c r="K127" s="259">
        <v>367</v>
      </c>
      <c r="L127" s="259">
        <v>357.15</v>
      </c>
      <c r="M127" s="259">
        <v>20.731459999999998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1413.5</v>
      </c>
      <c r="D128" s="260">
        <v>1403.2333333333333</v>
      </c>
      <c r="E128" s="260">
        <v>1386.4666666666667</v>
      </c>
      <c r="F128" s="260">
        <v>1359.4333333333334</v>
      </c>
      <c r="G128" s="260">
        <v>1342.6666666666667</v>
      </c>
      <c r="H128" s="260">
        <v>1430.2666666666667</v>
      </c>
      <c r="I128" s="260">
        <v>1447.0333333333335</v>
      </c>
      <c r="J128" s="260">
        <v>1474.0666666666666</v>
      </c>
      <c r="K128" s="259">
        <v>1420</v>
      </c>
      <c r="L128" s="259">
        <v>1376.2</v>
      </c>
      <c r="M128" s="259">
        <v>8.3534400000000009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837.3</v>
      </c>
      <c r="D129" s="260">
        <v>832.1</v>
      </c>
      <c r="E129" s="260">
        <v>821.2</v>
      </c>
      <c r="F129" s="260">
        <v>805.1</v>
      </c>
      <c r="G129" s="260">
        <v>794.2</v>
      </c>
      <c r="H129" s="260">
        <v>848.2</v>
      </c>
      <c r="I129" s="260">
        <v>859.09999999999991</v>
      </c>
      <c r="J129" s="260">
        <v>875.2</v>
      </c>
      <c r="K129" s="259">
        <v>843</v>
      </c>
      <c r="L129" s="259">
        <v>816</v>
      </c>
      <c r="M129" s="259">
        <v>1.98291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871.95</v>
      </c>
      <c r="D130" s="260">
        <v>867.81666666666661</v>
      </c>
      <c r="E130" s="260">
        <v>857.23333333333323</v>
      </c>
      <c r="F130" s="260">
        <v>842.51666666666665</v>
      </c>
      <c r="G130" s="260">
        <v>831.93333333333328</v>
      </c>
      <c r="H130" s="260">
        <v>882.53333333333319</v>
      </c>
      <c r="I130" s="260">
        <v>893.11666666666667</v>
      </c>
      <c r="J130" s="260">
        <v>907.83333333333314</v>
      </c>
      <c r="K130" s="259">
        <v>878.4</v>
      </c>
      <c r="L130" s="259">
        <v>853.1</v>
      </c>
      <c r="M130" s="259">
        <v>0.69186000000000003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402.65</v>
      </c>
      <c r="D131" s="260">
        <v>398.76666666666671</v>
      </c>
      <c r="E131" s="260">
        <v>393.23333333333341</v>
      </c>
      <c r="F131" s="260">
        <v>383.81666666666672</v>
      </c>
      <c r="G131" s="260">
        <v>378.28333333333342</v>
      </c>
      <c r="H131" s="260">
        <v>408.18333333333339</v>
      </c>
      <c r="I131" s="260">
        <v>413.7166666666667</v>
      </c>
      <c r="J131" s="260">
        <v>423.13333333333338</v>
      </c>
      <c r="K131" s="259">
        <v>404.3</v>
      </c>
      <c r="L131" s="259">
        <v>389.35</v>
      </c>
      <c r="M131" s="259">
        <v>87.339669999999998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588.35</v>
      </c>
      <c r="D132" s="260">
        <v>590.98333333333335</v>
      </c>
      <c r="E132" s="260">
        <v>583.06666666666672</v>
      </c>
      <c r="F132" s="260">
        <v>577.78333333333342</v>
      </c>
      <c r="G132" s="260">
        <v>569.86666666666679</v>
      </c>
      <c r="H132" s="260">
        <v>596.26666666666665</v>
      </c>
      <c r="I132" s="260">
        <v>604.18333333333317</v>
      </c>
      <c r="J132" s="260">
        <v>609.46666666666658</v>
      </c>
      <c r="K132" s="259">
        <v>598.9</v>
      </c>
      <c r="L132" s="259">
        <v>585.70000000000005</v>
      </c>
      <c r="M132" s="259">
        <v>68.001829999999998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1820.7</v>
      </c>
      <c r="D133" s="260">
        <v>1802.9333333333332</v>
      </c>
      <c r="E133" s="260">
        <v>1779.8666666666663</v>
      </c>
      <c r="F133" s="260">
        <v>1739.0333333333331</v>
      </c>
      <c r="G133" s="260">
        <v>1715.9666666666662</v>
      </c>
      <c r="H133" s="260">
        <v>1843.7666666666664</v>
      </c>
      <c r="I133" s="260">
        <v>1866.8333333333335</v>
      </c>
      <c r="J133" s="260">
        <v>1907.6666666666665</v>
      </c>
      <c r="K133" s="259">
        <v>1826</v>
      </c>
      <c r="L133" s="259">
        <v>1762.1</v>
      </c>
      <c r="M133" s="259">
        <v>5.8115699999999997</v>
      </c>
      <c r="N133" s="1"/>
      <c r="O133" s="1"/>
    </row>
    <row r="134" spans="1:15" ht="12.75" customHeight="1">
      <c r="A134" s="30">
        <v>124</v>
      </c>
      <c r="B134" s="269" t="s">
        <v>869</v>
      </c>
      <c r="C134" s="259">
        <v>804.4</v>
      </c>
      <c r="D134" s="260">
        <v>804.80000000000007</v>
      </c>
      <c r="E134" s="260">
        <v>790.70000000000016</v>
      </c>
      <c r="F134" s="260">
        <v>777.00000000000011</v>
      </c>
      <c r="G134" s="260">
        <v>762.9000000000002</v>
      </c>
      <c r="H134" s="260">
        <v>818.50000000000011</v>
      </c>
      <c r="I134" s="260">
        <v>832.6</v>
      </c>
      <c r="J134" s="260">
        <v>846.30000000000007</v>
      </c>
      <c r="K134" s="259">
        <v>818.9</v>
      </c>
      <c r="L134" s="259">
        <v>791.1</v>
      </c>
      <c r="M134" s="259">
        <v>7.9975899999999998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2175.5500000000002</v>
      </c>
      <c r="D135" s="260">
        <v>2174.3666666666663</v>
      </c>
      <c r="E135" s="260">
        <v>2163.6333333333328</v>
      </c>
      <c r="F135" s="260">
        <v>2151.7166666666662</v>
      </c>
      <c r="G135" s="260">
        <v>2140.9833333333327</v>
      </c>
      <c r="H135" s="260">
        <v>2186.2833333333328</v>
      </c>
      <c r="I135" s="260">
        <v>2197.0166666666664</v>
      </c>
      <c r="J135" s="260">
        <v>2208.9333333333329</v>
      </c>
      <c r="K135" s="259">
        <v>2185.1</v>
      </c>
      <c r="L135" s="259">
        <v>2162.4499999999998</v>
      </c>
      <c r="M135" s="259">
        <v>2.91269</v>
      </c>
      <c r="N135" s="1"/>
      <c r="O135" s="1"/>
    </row>
    <row r="136" spans="1:15" ht="12.75" customHeight="1">
      <c r="A136" s="30">
        <v>126</v>
      </c>
      <c r="B136" s="269" t="s">
        <v>862</v>
      </c>
      <c r="C136" s="259">
        <v>335.45</v>
      </c>
      <c r="D136" s="260">
        <v>335.81666666666666</v>
      </c>
      <c r="E136" s="260">
        <v>331.63333333333333</v>
      </c>
      <c r="F136" s="260">
        <v>327.81666666666666</v>
      </c>
      <c r="G136" s="260">
        <v>323.63333333333333</v>
      </c>
      <c r="H136" s="260">
        <v>339.63333333333333</v>
      </c>
      <c r="I136" s="260">
        <v>343.81666666666661</v>
      </c>
      <c r="J136" s="260">
        <v>347.63333333333333</v>
      </c>
      <c r="K136" s="259">
        <v>340</v>
      </c>
      <c r="L136" s="259">
        <v>332</v>
      </c>
      <c r="M136" s="259">
        <v>22.276589999999999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227.45</v>
      </c>
      <c r="D137" s="260">
        <v>227.48333333333335</v>
      </c>
      <c r="E137" s="260">
        <v>225.01666666666671</v>
      </c>
      <c r="F137" s="260">
        <v>222.58333333333337</v>
      </c>
      <c r="G137" s="260">
        <v>220.11666666666673</v>
      </c>
      <c r="H137" s="260">
        <v>229.91666666666669</v>
      </c>
      <c r="I137" s="260">
        <v>232.38333333333333</v>
      </c>
      <c r="J137" s="260">
        <v>234.81666666666666</v>
      </c>
      <c r="K137" s="259">
        <v>229.95</v>
      </c>
      <c r="L137" s="259">
        <v>225.05</v>
      </c>
      <c r="M137" s="259">
        <v>17.966930000000001</v>
      </c>
      <c r="N137" s="1"/>
      <c r="O137" s="1"/>
    </row>
    <row r="138" spans="1:15" ht="12.75" customHeight="1">
      <c r="A138" s="30">
        <v>128</v>
      </c>
      <c r="B138" s="269" t="s">
        <v>821</v>
      </c>
      <c r="C138" s="259">
        <v>188.45</v>
      </c>
      <c r="D138" s="260">
        <v>187.83333333333334</v>
      </c>
      <c r="E138" s="260">
        <v>186.01666666666668</v>
      </c>
      <c r="F138" s="260">
        <v>183.58333333333334</v>
      </c>
      <c r="G138" s="260">
        <v>181.76666666666668</v>
      </c>
      <c r="H138" s="260">
        <v>190.26666666666668</v>
      </c>
      <c r="I138" s="260">
        <v>192.08333333333334</v>
      </c>
      <c r="J138" s="260">
        <v>194.51666666666668</v>
      </c>
      <c r="K138" s="259">
        <v>189.65</v>
      </c>
      <c r="L138" s="259">
        <v>185.4</v>
      </c>
      <c r="M138" s="259">
        <v>23.480429999999998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47.1</v>
      </c>
      <c r="D139" s="260">
        <v>47.333333333333336</v>
      </c>
      <c r="E139" s="260">
        <v>46.266666666666673</v>
      </c>
      <c r="F139" s="260">
        <v>45.433333333333337</v>
      </c>
      <c r="G139" s="260">
        <v>44.366666666666674</v>
      </c>
      <c r="H139" s="260">
        <v>48.166666666666671</v>
      </c>
      <c r="I139" s="260">
        <v>49.233333333333334</v>
      </c>
      <c r="J139" s="260">
        <v>50.06666666666667</v>
      </c>
      <c r="K139" s="259">
        <v>48.4</v>
      </c>
      <c r="L139" s="259">
        <v>46.5</v>
      </c>
      <c r="M139" s="259">
        <v>17.884799999999998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235.05</v>
      </c>
      <c r="D140" s="260">
        <v>235.16666666666666</v>
      </c>
      <c r="E140" s="260">
        <v>231.93333333333331</v>
      </c>
      <c r="F140" s="260">
        <v>228.81666666666666</v>
      </c>
      <c r="G140" s="260">
        <v>225.58333333333331</v>
      </c>
      <c r="H140" s="260">
        <v>238.2833333333333</v>
      </c>
      <c r="I140" s="260">
        <v>241.51666666666665</v>
      </c>
      <c r="J140" s="260">
        <v>244.6333333333333</v>
      </c>
      <c r="K140" s="259">
        <v>238.4</v>
      </c>
      <c r="L140" s="259">
        <v>232.05</v>
      </c>
      <c r="M140" s="259">
        <v>1.98333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3404.7</v>
      </c>
      <c r="D141" s="260">
        <v>3390.35</v>
      </c>
      <c r="E141" s="260">
        <v>3360.7</v>
      </c>
      <c r="F141" s="260">
        <v>3316.7</v>
      </c>
      <c r="G141" s="260">
        <v>3287.0499999999997</v>
      </c>
      <c r="H141" s="260">
        <v>3434.35</v>
      </c>
      <c r="I141" s="260">
        <v>3464.0000000000005</v>
      </c>
      <c r="J141" s="260">
        <v>3508</v>
      </c>
      <c r="K141" s="259">
        <v>3420</v>
      </c>
      <c r="L141" s="259">
        <v>3346.35</v>
      </c>
      <c r="M141" s="259">
        <v>10.28382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4251.8999999999996</v>
      </c>
      <c r="D142" s="260">
        <v>4257.4333333333334</v>
      </c>
      <c r="E142" s="260">
        <v>4201.4666666666672</v>
      </c>
      <c r="F142" s="260">
        <v>4151.0333333333338</v>
      </c>
      <c r="G142" s="260">
        <v>4095.0666666666675</v>
      </c>
      <c r="H142" s="260">
        <v>4307.8666666666668</v>
      </c>
      <c r="I142" s="260">
        <v>4363.8333333333321</v>
      </c>
      <c r="J142" s="260">
        <v>4414.2666666666664</v>
      </c>
      <c r="K142" s="259">
        <v>4313.3999999999996</v>
      </c>
      <c r="L142" s="259">
        <v>4207</v>
      </c>
      <c r="M142" s="259">
        <v>2.59144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2445.6</v>
      </c>
      <c r="D143" s="260">
        <v>2441.85</v>
      </c>
      <c r="E143" s="260">
        <v>2408.6999999999998</v>
      </c>
      <c r="F143" s="260">
        <v>2371.7999999999997</v>
      </c>
      <c r="G143" s="260">
        <v>2338.6499999999996</v>
      </c>
      <c r="H143" s="260">
        <v>2478.75</v>
      </c>
      <c r="I143" s="260">
        <v>2511.9000000000005</v>
      </c>
      <c r="J143" s="260">
        <v>2548.8000000000002</v>
      </c>
      <c r="K143" s="259">
        <v>2475</v>
      </c>
      <c r="L143" s="259">
        <v>2404.9499999999998</v>
      </c>
      <c r="M143" s="259">
        <v>2.0991599999999999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4487.1499999999996</v>
      </c>
      <c r="D144" s="260">
        <v>4482.0333333333328</v>
      </c>
      <c r="E144" s="260">
        <v>4446.1166666666659</v>
      </c>
      <c r="F144" s="260">
        <v>4405.083333333333</v>
      </c>
      <c r="G144" s="260">
        <v>4369.1666666666661</v>
      </c>
      <c r="H144" s="260">
        <v>4523.0666666666657</v>
      </c>
      <c r="I144" s="260">
        <v>4558.9833333333336</v>
      </c>
      <c r="J144" s="260">
        <v>4600.0166666666655</v>
      </c>
      <c r="K144" s="259">
        <v>4517.95</v>
      </c>
      <c r="L144" s="259">
        <v>4441</v>
      </c>
      <c r="M144" s="259">
        <v>8.5136800000000008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602.4</v>
      </c>
      <c r="D145" s="260">
        <v>598.13333333333333</v>
      </c>
      <c r="E145" s="260">
        <v>590.26666666666665</v>
      </c>
      <c r="F145" s="260">
        <v>578.13333333333333</v>
      </c>
      <c r="G145" s="260">
        <v>570.26666666666665</v>
      </c>
      <c r="H145" s="260">
        <v>610.26666666666665</v>
      </c>
      <c r="I145" s="260">
        <v>618.13333333333321</v>
      </c>
      <c r="J145" s="260">
        <v>630.26666666666665</v>
      </c>
      <c r="K145" s="259">
        <v>606</v>
      </c>
      <c r="L145" s="259">
        <v>586</v>
      </c>
      <c r="M145" s="259">
        <v>3.5808399999999998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178.9</v>
      </c>
      <c r="D146" s="260">
        <v>177.79999999999998</v>
      </c>
      <c r="E146" s="260">
        <v>174.94999999999996</v>
      </c>
      <c r="F146" s="260">
        <v>170.99999999999997</v>
      </c>
      <c r="G146" s="260">
        <v>168.14999999999995</v>
      </c>
      <c r="H146" s="260">
        <v>181.74999999999997</v>
      </c>
      <c r="I146" s="260">
        <v>184.6</v>
      </c>
      <c r="J146" s="260">
        <v>188.54999999999998</v>
      </c>
      <c r="K146" s="259">
        <v>180.65</v>
      </c>
      <c r="L146" s="259">
        <v>173.85</v>
      </c>
      <c r="M146" s="259">
        <v>11.27989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162.55000000000001</v>
      </c>
      <c r="D147" s="260">
        <v>162.29999999999998</v>
      </c>
      <c r="E147" s="260">
        <v>161.14999999999998</v>
      </c>
      <c r="F147" s="260">
        <v>159.75</v>
      </c>
      <c r="G147" s="260">
        <v>158.6</v>
      </c>
      <c r="H147" s="260">
        <v>163.69999999999996</v>
      </c>
      <c r="I147" s="260">
        <v>164.85</v>
      </c>
      <c r="J147" s="260">
        <v>166.24999999999994</v>
      </c>
      <c r="K147" s="259">
        <v>163.44999999999999</v>
      </c>
      <c r="L147" s="259">
        <v>160.9</v>
      </c>
      <c r="M147" s="259">
        <v>1.26004</v>
      </c>
      <c r="N147" s="1"/>
      <c r="O147" s="1"/>
    </row>
    <row r="148" spans="1:15" ht="12.75" customHeight="1">
      <c r="A148" s="30">
        <v>138</v>
      </c>
      <c r="B148" s="269" t="s">
        <v>822</v>
      </c>
      <c r="C148" s="259">
        <v>62.8</v>
      </c>
      <c r="D148" s="260">
        <v>63.966666666666661</v>
      </c>
      <c r="E148" s="260">
        <v>60.033333333333317</v>
      </c>
      <c r="F148" s="260">
        <v>57.266666666666659</v>
      </c>
      <c r="G148" s="260">
        <v>53.333333333333314</v>
      </c>
      <c r="H148" s="260">
        <v>66.73333333333332</v>
      </c>
      <c r="I148" s="260">
        <v>70.666666666666671</v>
      </c>
      <c r="J148" s="260">
        <v>73.433333333333323</v>
      </c>
      <c r="K148" s="259">
        <v>67.900000000000006</v>
      </c>
      <c r="L148" s="259">
        <v>61.2</v>
      </c>
      <c r="M148" s="259">
        <v>251.97425999999999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66.75</v>
      </c>
      <c r="D149" s="260">
        <v>67.3</v>
      </c>
      <c r="E149" s="260">
        <v>65.649999999999991</v>
      </c>
      <c r="F149" s="260">
        <v>64.55</v>
      </c>
      <c r="G149" s="260">
        <v>62.899999999999991</v>
      </c>
      <c r="H149" s="260">
        <v>68.399999999999991</v>
      </c>
      <c r="I149" s="260">
        <v>70.05</v>
      </c>
      <c r="J149" s="260">
        <v>71.149999999999991</v>
      </c>
      <c r="K149" s="259">
        <v>68.95</v>
      </c>
      <c r="L149" s="259">
        <v>66.2</v>
      </c>
      <c r="M149" s="259">
        <v>15.200699999999999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3484.5</v>
      </c>
      <c r="D150" s="260">
        <v>3468.6833333333329</v>
      </c>
      <c r="E150" s="260">
        <v>3432.8666666666659</v>
      </c>
      <c r="F150" s="260">
        <v>3381.2333333333331</v>
      </c>
      <c r="G150" s="260">
        <v>3345.4166666666661</v>
      </c>
      <c r="H150" s="260">
        <v>3520.3166666666657</v>
      </c>
      <c r="I150" s="260">
        <v>3556.1333333333323</v>
      </c>
      <c r="J150" s="260">
        <v>3607.7666666666655</v>
      </c>
      <c r="K150" s="259">
        <v>3504.5</v>
      </c>
      <c r="L150" s="259">
        <v>3417.05</v>
      </c>
      <c r="M150" s="259">
        <v>11.517720000000001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475</v>
      </c>
      <c r="D151" s="260">
        <v>475.90000000000003</v>
      </c>
      <c r="E151" s="260">
        <v>467.45000000000005</v>
      </c>
      <c r="F151" s="260">
        <v>459.90000000000003</v>
      </c>
      <c r="G151" s="260">
        <v>451.45000000000005</v>
      </c>
      <c r="H151" s="260">
        <v>483.45000000000005</v>
      </c>
      <c r="I151" s="260">
        <v>491.9</v>
      </c>
      <c r="J151" s="260">
        <v>499.45000000000005</v>
      </c>
      <c r="K151" s="259">
        <v>484.35</v>
      </c>
      <c r="L151" s="259">
        <v>468.35</v>
      </c>
      <c r="M151" s="259">
        <v>45.116570000000003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478.75</v>
      </c>
      <c r="D152" s="260">
        <v>476.81666666666666</v>
      </c>
      <c r="E152" s="260">
        <v>473.0333333333333</v>
      </c>
      <c r="F152" s="260">
        <v>467.31666666666666</v>
      </c>
      <c r="G152" s="260">
        <v>463.5333333333333</v>
      </c>
      <c r="H152" s="260">
        <v>482.5333333333333</v>
      </c>
      <c r="I152" s="260">
        <v>486.31666666666672</v>
      </c>
      <c r="J152" s="260">
        <v>492.0333333333333</v>
      </c>
      <c r="K152" s="259">
        <v>480.6</v>
      </c>
      <c r="L152" s="259">
        <v>471.1</v>
      </c>
      <c r="M152" s="259">
        <v>3.1535799999999998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1527.85</v>
      </c>
      <c r="D153" s="260">
        <v>1524.0666666666666</v>
      </c>
      <c r="E153" s="260">
        <v>1508.3333333333333</v>
      </c>
      <c r="F153" s="260">
        <v>1488.8166666666666</v>
      </c>
      <c r="G153" s="260">
        <v>1473.0833333333333</v>
      </c>
      <c r="H153" s="260">
        <v>1543.5833333333333</v>
      </c>
      <c r="I153" s="260">
        <v>1559.3166666666668</v>
      </c>
      <c r="J153" s="260">
        <v>1578.8333333333333</v>
      </c>
      <c r="K153" s="259">
        <v>1539.8</v>
      </c>
      <c r="L153" s="259">
        <v>1504.55</v>
      </c>
      <c r="M153" s="259">
        <v>0.23436999999999999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80.25</v>
      </c>
      <c r="D154" s="260">
        <v>81.016666666666666</v>
      </c>
      <c r="E154" s="260">
        <v>79.333333333333329</v>
      </c>
      <c r="F154" s="260">
        <v>78.416666666666657</v>
      </c>
      <c r="G154" s="260">
        <v>76.73333333333332</v>
      </c>
      <c r="H154" s="260">
        <v>81.933333333333337</v>
      </c>
      <c r="I154" s="260">
        <v>83.616666666666674</v>
      </c>
      <c r="J154" s="260">
        <v>84.533333333333346</v>
      </c>
      <c r="K154" s="259">
        <v>82.7</v>
      </c>
      <c r="L154" s="259">
        <v>80.099999999999994</v>
      </c>
      <c r="M154" s="259">
        <v>34.417180000000002</v>
      </c>
      <c r="N154" s="1"/>
      <c r="O154" s="1"/>
    </row>
    <row r="155" spans="1:15" ht="12.75" customHeight="1">
      <c r="A155" s="30">
        <v>145</v>
      </c>
      <c r="B155" s="269" t="s">
        <v>777</v>
      </c>
      <c r="C155" s="259">
        <v>57.15</v>
      </c>
      <c r="D155" s="260">
        <v>56.283333333333331</v>
      </c>
      <c r="E155" s="260">
        <v>54.666666666666664</v>
      </c>
      <c r="F155" s="260">
        <v>52.18333333333333</v>
      </c>
      <c r="G155" s="260">
        <v>50.566666666666663</v>
      </c>
      <c r="H155" s="260">
        <v>58.766666666666666</v>
      </c>
      <c r="I155" s="260">
        <v>60.38333333333334</v>
      </c>
      <c r="J155" s="260">
        <v>62.866666666666667</v>
      </c>
      <c r="K155" s="259">
        <v>57.9</v>
      </c>
      <c r="L155" s="259">
        <v>53.8</v>
      </c>
      <c r="M155" s="259">
        <v>81.372039999999998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2286.5</v>
      </c>
      <c r="D156" s="260">
        <v>2276.5666666666666</v>
      </c>
      <c r="E156" s="260">
        <v>2263.1333333333332</v>
      </c>
      <c r="F156" s="260">
        <v>2239.7666666666664</v>
      </c>
      <c r="G156" s="260">
        <v>2226.333333333333</v>
      </c>
      <c r="H156" s="260">
        <v>2299.9333333333334</v>
      </c>
      <c r="I156" s="260">
        <v>2313.3666666666668</v>
      </c>
      <c r="J156" s="260">
        <v>2336.7333333333336</v>
      </c>
      <c r="K156" s="259">
        <v>2290</v>
      </c>
      <c r="L156" s="259">
        <v>2253.1999999999998</v>
      </c>
      <c r="M156" s="259">
        <v>2.2295400000000001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188.85</v>
      </c>
      <c r="D157" s="260">
        <v>188.25</v>
      </c>
      <c r="E157" s="260">
        <v>186.15</v>
      </c>
      <c r="F157" s="260">
        <v>183.45000000000002</v>
      </c>
      <c r="G157" s="260">
        <v>181.35000000000002</v>
      </c>
      <c r="H157" s="260">
        <v>190.95</v>
      </c>
      <c r="I157" s="260">
        <v>193.05</v>
      </c>
      <c r="J157" s="260">
        <v>195.74999999999997</v>
      </c>
      <c r="K157" s="259">
        <v>190.35</v>
      </c>
      <c r="L157" s="259">
        <v>185.55</v>
      </c>
      <c r="M157" s="259">
        <v>53.491950000000003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285.05</v>
      </c>
      <c r="D158" s="260">
        <v>286.2</v>
      </c>
      <c r="E158" s="260">
        <v>283.25</v>
      </c>
      <c r="F158" s="260">
        <v>281.45</v>
      </c>
      <c r="G158" s="260">
        <v>278.5</v>
      </c>
      <c r="H158" s="260">
        <v>288</v>
      </c>
      <c r="I158" s="260">
        <v>290.94999999999993</v>
      </c>
      <c r="J158" s="260">
        <v>292.75</v>
      </c>
      <c r="K158" s="259">
        <v>289.14999999999998</v>
      </c>
      <c r="L158" s="259">
        <v>284.39999999999998</v>
      </c>
      <c r="M158" s="259">
        <v>0.4839</v>
      </c>
      <c r="N158" s="1"/>
      <c r="O158" s="1"/>
    </row>
    <row r="159" spans="1:15" ht="12.75" customHeight="1">
      <c r="A159" s="30">
        <v>149</v>
      </c>
      <c r="B159" s="269" t="s">
        <v>811</v>
      </c>
      <c r="C159" s="259">
        <v>172.3</v>
      </c>
      <c r="D159" s="260">
        <v>173.85</v>
      </c>
      <c r="E159" s="260">
        <v>170.45</v>
      </c>
      <c r="F159" s="260">
        <v>168.6</v>
      </c>
      <c r="G159" s="260">
        <v>165.2</v>
      </c>
      <c r="H159" s="260">
        <v>175.7</v>
      </c>
      <c r="I159" s="260">
        <v>179.10000000000002</v>
      </c>
      <c r="J159" s="260">
        <v>180.95</v>
      </c>
      <c r="K159" s="259">
        <v>177.25</v>
      </c>
      <c r="L159" s="259">
        <v>172</v>
      </c>
      <c r="M159" s="259">
        <v>90.728719999999996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131.44999999999999</v>
      </c>
      <c r="D160" s="260">
        <v>131.93333333333331</v>
      </c>
      <c r="E160" s="260">
        <v>130.51666666666662</v>
      </c>
      <c r="F160" s="260">
        <v>129.58333333333331</v>
      </c>
      <c r="G160" s="260">
        <v>128.16666666666663</v>
      </c>
      <c r="H160" s="260">
        <v>132.86666666666662</v>
      </c>
      <c r="I160" s="260">
        <v>134.2833333333333</v>
      </c>
      <c r="J160" s="260">
        <v>135.21666666666661</v>
      </c>
      <c r="K160" s="259">
        <v>133.35</v>
      </c>
      <c r="L160" s="259">
        <v>131</v>
      </c>
      <c r="M160" s="259">
        <v>63.263710000000003</v>
      </c>
      <c r="N160" s="1"/>
      <c r="O160" s="1"/>
    </row>
    <row r="161" spans="1:15" ht="12.75" customHeight="1">
      <c r="A161" s="30">
        <v>151</v>
      </c>
      <c r="B161" s="269" t="s">
        <v>778</v>
      </c>
      <c r="C161" s="259">
        <v>145.94999999999999</v>
      </c>
      <c r="D161" s="260">
        <v>146.81666666666669</v>
      </c>
      <c r="E161" s="260">
        <v>143.23333333333338</v>
      </c>
      <c r="F161" s="260">
        <v>140.51666666666668</v>
      </c>
      <c r="G161" s="260">
        <v>136.93333333333337</v>
      </c>
      <c r="H161" s="260">
        <v>149.53333333333339</v>
      </c>
      <c r="I161" s="260">
        <v>153.1166666666667</v>
      </c>
      <c r="J161" s="260">
        <v>155.8333333333334</v>
      </c>
      <c r="K161" s="259">
        <v>150.4</v>
      </c>
      <c r="L161" s="259">
        <v>144.1</v>
      </c>
      <c r="M161" s="259">
        <v>2.9721700000000002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6244.15</v>
      </c>
      <c r="D162" s="260">
        <v>6205.416666666667</v>
      </c>
      <c r="E162" s="260">
        <v>6088.8333333333339</v>
      </c>
      <c r="F162" s="260">
        <v>5933.5166666666673</v>
      </c>
      <c r="G162" s="260">
        <v>5816.9333333333343</v>
      </c>
      <c r="H162" s="260">
        <v>6360.7333333333336</v>
      </c>
      <c r="I162" s="260">
        <v>6477.3166666666675</v>
      </c>
      <c r="J162" s="260">
        <v>6632.6333333333332</v>
      </c>
      <c r="K162" s="259">
        <v>6322</v>
      </c>
      <c r="L162" s="259">
        <v>6050.1</v>
      </c>
      <c r="M162" s="259">
        <v>0.55120999999999998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552.6</v>
      </c>
      <c r="D163" s="260">
        <v>564.23333333333335</v>
      </c>
      <c r="E163" s="260">
        <v>534.56666666666672</v>
      </c>
      <c r="F163" s="260">
        <v>516.53333333333342</v>
      </c>
      <c r="G163" s="260">
        <v>486.86666666666679</v>
      </c>
      <c r="H163" s="260">
        <v>582.26666666666665</v>
      </c>
      <c r="I163" s="260">
        <v>611.93333333333317</v>
      </c>
      <c r="J163" s="260">
        <v>629.96666666666658</v>
      </c>
      <c r="K163" s="259">
        <v>593.9</v>
      </c>
      <c r="L163" s="259">
        <v>546.20000000000005</v>
      </c>
      <c r="M163" s="259">
        <v>8.1484199999999998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157.55000000000001</v>
      </c>
      <c r="D164" s="260">
        <v>156.43333333333337</v>
      </c>
      <c r="E164" s="260">
        <v>154.21666666666673</v>
      </c>
      <c r="F164" s="260">
        <v>150.88333333333335</v>
      </c>
      <c r="G164" s="260">
        <v>148.66666666666671</v>
      </c>
      <c r="H164" s="260">
        <v>159.76666666666674</v>
      </c>
      <c r="I164" s="260">
        <v>161.98333333333338</v>
      </c>
      <c r="J164" s="260">
        <v>165.31666666666675</v>
      </c>
      <c r="K164" s="259">
        <v>158.65</v>
      </c>
      <c r="L164" s="259">
        <v>153.1</v>
      </c>
      <c r="M164" s="259">
        <v>6.0575900000000003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109.9</v>
      </c>
      <c r="D165" s="260">
        <v>109.41666666666667</v>
      </c>
      <c r="E165" s="260">
        <v>108.58333333333334</v>
      </c>
      <c r="F165" s="260">
        <v>107.26666666666667</v>
      </c>
      <c r="G165" s="260">
        <v>106.43333333333334</v>
      </c>
      <c r="H165" s="260">
        <v>110.73333333333335</v>
      </c>
      <c r="I165" s="260">
        <v>111.56666666666669</v>
      </c>
      <c r="J165" s="260">
        <v>112.88333333333335</v>
      </c>
      <c r="K165" s="259">
        <v>110.25</v>
      </c>
      <c r="L165" s="259">
        <v>108.1</v>
      </c>
      <c r="M165" s="259">
        <v>14.999180000000001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290.10000000000002</v>
      </c>
      <c r="D166" s="260">
        <v>290.66666666666669</v>
      </c>
      <c r="E166" s="260">
        <v>285.53333333333336</v>
      </c>
      <c r="F166" s="260">
        <v>280.9666666666667</v>
      </c>
      <c r="G166" s="260">
        <v>275.83333333333337</v>
      </c>
      <c r="H166" s="260">
        <v>295.23333333333335</v>
      </c>
      <c r="I166" s="260">
        <v>300.36666666666667</v>
      </c>
      <c r="J166" s="260">
        <v>304.93333333333334</v>
      </c>
      <c r="K166" s="259">
        <v>295.8</v>
      </c>
      <c r="L166" s="259">
        <v>286.10000000000002</v>
      </c>
      <c r="M166" s="259">
        <v>8.2281700000000004</v>
      </c>
      <c r="N166" s="1"/>
      <c r="O166" s="1"/>
    </row>
    <row r="167" spans="1:15" ht="12.75" customHeight="1">
      <c r="A167" s="30">
        <v>157</v>
      </c>
      <c r="B167" s="269" t="s">
        <v>823</v>
      </c>
      <c r="C167" s="259">
        <v>1207.8499999999999</v>
      </c>
      <c r="D167" s="260">
        <v>1174.25</v>
      </c>
      <c r="E167" s="260">
        <v>1123.5999999999999</v>
      </c>
      <c r="F167" s="260">
        <v>1039.3499999999999</v>
      </c>
      <c r="G167" s="260">
        <v>988.69999999999982</v>
      </c>
      <c r="H167" s="260">
        <v>1258.5</v>
      </c>
      <c r="I167" s="260">
        <v>1309.1500000000001</v>
      </c>
      <c r="J167" s="260">
        <v>1393.4</v>
      </c>
      <c r="K167" s="259">
        <v>1224.9000000000001</v>
      </c>
      <c r="L167" s="259">
        <v>1090</v>
      </c>
      <c r="M167" s="259">
        <v>0.48759000000000002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94.75</v>
      </c>
      <c r="D168" s="260">
        <v>94.5</v>
      </c>
      <c r="E168" s="260">
        <v>94.05</v>
      </c>
      <c r="F168" s="260">
        <v>93.35</v>
      </c>
      <c r="G168" s="260">
        <v>92.899999999999991</v>
      </c>
      <c r="H168" s="260">
        <v>95.2</v>
      </c>
      <c r="I168" s="260">
        <v>95.649999999999991</v>
      </c>
      <c r="J168" s="260">
        <v>96.350000000000009</v>
      </c>
      <c r="K168" s="259">
        <v>94.95</v>
      </c>
      <c r="L168" s="259">
        <v>93.8</v>
      </c>
      <c r="M168" s="259">
        <v>185.01716999999999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1951.65</v>
      </c>
      <c r="D169" s="260">
        <v>1937.3166666666666</v>
      </c>
      <c r="E169" s="260">
        <v>1905.3333333333333</v>
      </c>
      <c r="F169" s="260">
        <v>1859.0166666666667</v>
      </c>
      <c r="G169" s="260">
        <v>1827.0333333333333</v>
      </c>
      <c r="H169" s="260">
        <v>1983.6333333333332</v>
      </c>
      <c r="I169" s="260">
        <v>2015.6166666666668</v>
      </c>
      <c r="J169" s="260">
        <v>2061.9333333333334</v>
      </c>
      <c r="K169" s="259">
        <v>1969.3</v>
      </c>
      <c r="L169" s="259">
        <v>1891</v>
      </c>
      <c r="M169" s="259">
        <v>1.6124499999999999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42.9</v>
      </c>
      <c r="D170" s="260">
        <v>42.199999999999996</v>
      </c>
      <c r="E170" s="260">
        <v>41.199999999999989</v>
      </c>
      <c r="F170" s="260">
        <v>39.499999999999993</v>
      </c>
      <c r="G170" s="260">
        <v>38.499999999999986</v>
      </c>
      <c r="H170" s="260">
        <v>43.899999999999991</v>
      </c>
      <c r="I170" s="260">
        <v>44.900000000000006</v>
      </c>
      <c r="J170" s="260">
        <v>46.599999999999994</v>
      </c>
      <c r="K170" s="259">
        <v>43.2</v>
      </c>
      <c r="L170" s="259">
        <v>40.5</v>
      </c>
      <c r="M170" s="259">
        <v>452.31360000000001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2799.5</v>
      </c>
      <c r="D171" s="260">
        <v>2789.2000000000003</v>
      </c>
      <c r="E171" s="260">
        <v>2772.4000000000005</v>
      </c>
      <c r="F171" s="260">
        <v>2745.3</v>
      </c>
      <c r="G171" s="260">
        <v>2728.5000000000005</v>
      </c>
      <c r="H171" s="260">
        <v>2816.3000000000006</v>
      </c>
      <c r="I171" s="260">
        <v>2833.1000000000008</v>
      </c>
      <c r="J171" s="260">
        <v>2860.2000000000007</v>
      </c>
      <c r="K171" s="259">
        <v>2806</v>
      </c>
      <c r="L171" s="259">
        <v>2762.1</v>
      </c>
      <c r="M171" s="259">
        <v>9.5479999999999995E-2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3398.5</v>
      </c>
      <c r="D172" s="260">
        <v>3376.4</v>
      </c>
      <c r="E172" s="260">
        <v>3323.1000000000004</v>
      </c>
      <c r="F172" s="260">
        <v>3247.7000000000003</v>
      </c>
      <c r="G172" s="260">
        <v>3194.4000000000005</v>
      </c>
      <c r="H172" s="260">
        <v>3451.8</v>
      </c>
      <c r="I172" s="260">
        <v>3505.1000000000004</v>
      </c>
      <c r="J172" s="260">
        <v>3580.5</v>
      </c>
      <c r="K172" s="259">
        <v>3429.7</v>
      </c>
      <c r="L172" s="259">
        <v>3301</v>
      </c>
      <c r="M172" s="259">
        <v>8.7730000000000002E-2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148.94999999999999</v>
      </c>
      <c r="D173" s="260">
        <v>148.61666666666665</v>
      </c>
      <c r="E173" s="260">
        <v>147.6333333333333</v>
      </c>
      <c r="F173" s="260">
        <v>146.31666666666666</v>
      </c>
      <c r="G173" s="260">
        <v>145.33333333333331</v>
      </c>
      <c r="H173" s="260">
        <v>149.93333333333328</v>
      </c>
      <c r="I173" s="260">
        <v>150.91666666666663</v>
      </c>
      <c r="J173" s="260">
        <v>152.23333333333326</v>
      </c>
      <c r="K173" s="259">
        <v>149.6</v>
      </c>
      <c r="L173" s="259">
        <v>147.30000000000001</v>
      </c>
      <c r="M173" s="259">
        <v>7.5632299999999999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1779.65</v>
      </c>
      <c r="D174" s="260">
        <v>1814.2166666666665</v>
      </c>
      <c r="E174" s="260">
        <v>1730.4333333333329</v>
      </c>
      <c r="F174" s="260">
        <v>1681.2166666666665</v>
      </c>
      <c r="G174" s="260">
        <v>1597.4333333333329</v>
      </c>
      <c r="H174" s="260">
        <v>1863.4333333333329</v>
      </c>
      <c r="I174" s="260">
        <v>1947.2166666666662</v>
      </c>
      <c r="J174" s="260">
        <v>1996.4333333333329</v>
      </c>
      <c r="K174" s="259">
        <v>1898</v>
      </c>
      <c r="L174" s="259">
        <v>1765</v>
      </c>
      <c r="M174" s="259">
        <v>16.89301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1337.15</v>
      </c>
      <c r="D175" s="260">
        <v>1335.7</v>
      </c>
      <c r="E175" s="260">
        <v>1328.4</v>
      </c>
      <c r="F175" s="260">
        <v>1319.65</v>
      </c>
      <c r="G175" s="260">
        <v>1312.3500000000001</v>
      </c>
      <c r="H175" s="260">
        <v>1344.45</v>
      </c>
      <c r="I175" s="260">
        <v>1351.7499999999998</v>
      </c>
      <c r="J175" s="260">
        <v>1360.5</v>
      </c>
      <c r="K175" s="259">
        <v>1343</v>
      </c>
      <c r="L175" s="259">
        <v>1326.95</v>
      </c>
      <c r="M175" s="259">
        <v>0.42152000000000001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430.7</v>
      </c>
      <c r="D176" s="260">
        <v>433.2</v>
      </c>
      <c r="E176" s="260">
        <v>424.84999999999997</v>
      </c>
      <c r="F176" s="260">
        <v>419</v>
      </c>
      <c r="G176" s="260">
        <v>410.65</v>
      </c>
      <c r="H176" s="260">
        <v>439.04999999999995</v>
      </c>
      <c r="I176" s="260">
        <v>447.4</v>
      </c>
      <c r="J176" s="260">
        <v>453.24999999999994</v>
      </c>
      <c r="K176" s="259">
        <v>441.55</v>
      </c>
      <c r="L176" s="259">
        <v>427.35</v>
      </c>
      <c r="M176" s="259">
        <v>8.1678499999999996</v>
      </c>
      <c r="N176" s="1"/>
      <c r="O176" s="1"/>
    </row>
    <row r="177" spans="1:15" ht="12.75" customHeight="1">
      <c r="A177" s="30">
        <v>167</v>
      </c>
      <c r="B177" s="269" t="s">
        <v>824</v>
      </c>
      <c r="C177" s="259">
        <v>1222.5999999999999</v>
      </c>
      <c r="D177" s="260">
        <v>1233.1333333333334</v>
      </c>
      <c r="E177" s="260">
        <v>1113.0666666666668</v>
      </c>
      <c r="F177" s="260">
        <v>1003.5333333333333</v>
      </c>
      <c r="G177" s="260">
        <v>883.4666666666667</v>
      </c>
      <c r="H177" s="260">
        <v>1342.666666666667</v>
      </c>
      <c r="I177" s="260">
        <v>1462.7333333333336</v>
      </c>
      <c r="J177" s="260">
        <v>1572.2666666666671</v>
      </c>
      <c r="K177" s="259">
        <v>1353.2</v>
      </c>
      <c r="L177" s="259">
        <v>1123.5999999999999</v>
      </c>
      <c r="M177" s="259">
        <v>2.37805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1804.95</v>
      </c>
      <c r="D178" s="260">
        <v>1812</v>
      </c>
      <c r="E178" s="260">
        <v>1774.05</v>
      </c>
      <c r="F178" s="260">
        <v>1743.1499999999999</v>
      </c>
      <c r="G178" s="260">
        <v>1705.1999999999998</v>
      </c>
      <c r="H178" s="260">
        <v>1842.9</v>
      </c>
      <c r="I178" s="260">
        <v>1880.85</v>
      </c>
      <c r="J178" s="260">
        <v>1911.7500000000002</v>
      </c>
      <c r="K178" s="259">
        <v>1849.95</v>
      </c>
      <c r="L178" s="259">
        <v>1781.1</v>
      </c>
      <c r="M178" s="259">
        <v>1.5688200000000001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478.6</v>
      </c>
      <c r="D179" s="260">
        <v>478.41666666666669</v>
      </c>
      <c r="E179" s="260">
        <v>474.83333333333337</v>
      </c>
      <c r="F179" s="260">
        <v>471.06666666666666</v>
      </c>
      <c r="G179" s="260">
        <v>467.48333333333335</v>
      </c>
      <c r="H179" s="260">
        <v>482.18333333333339</v>
      </c>
      <c r="I179" s="260">
        <v>485.76666666666677</v>
      </c>
      <c r="J179" s="260">
        <v>489.53333333333342</v>
      </c>
      <c r="K179" s="259">
        <v>482</v>
      </c>
      <c r="L179" s="259">
        <v>474.65</v>
      </c>
      <c r="M179" s="259">
        <v>0.57732000000000006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881.45</v>
      </c>
      <c r="D180" s="260">
        <v>879.15</v>
      </c>
      <c r="E180" s="260">
        <v>869.4</v>
      </c>
      <c r="F180" s="260">
        <v>857.35</v>
      </c>
      <c r="G180" s="260">
        <v>847.6</v>
      </c>
      <c r="H180" s="260">
        <v>891.19999999999993</v>
      </c>
      <c r="I180" s="260">
        <v>900.94999999999993</v>
      </c>
      <c r="J180" s="260">
        <v>912.99999999999989</v>
      </c>
      <c r="K180" s="259">
        <v>888.9</v>
      </c>
      <c r="L180" s="259">
        <v>867.1</v>
      </c>
      <c r="M180" s="259">
        <v>18.39648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462.45</v>
      </c>
      <c r="D181" s="260">
        <v>461.13333333333327</v>
      </c>
      <c r="E181" s="260">
        <v>456.86666666666656</v>
      </c>
      <c r="F181" s="260">
        <v>451.2833333333333</v>
      </c>
      <c r="G181" s="260">
        <v>447.01666666666659</v>
      </c>
      <c r="H181" s="260">
        <v>466.71666666666653</v>
      </c>
      <c r="I181" s="260">
        <v>470.98333333333329</v>
      </c>
      <c r="J181" s="260">
        <v>476.56666666666649</v>
      </c>
      <c r="K181" s="259">
        <v>465.4</v>
      </c>
      <c r="L181" s="259">
        <v>455.55</v>
      </c>
      <c r="M181" s="259">
        <v>3.2871600000000001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1305.1500000000001</v>
      </c>
      <c r="D182" s="260">
        <v>1299.3833333333334</v>
      </c>
      <c r="E182" s="260">
        <v>1281.8166666666668</v>
      </c>
      <c r="F182" s="260">
        <v>1258.4833333333333</v>
      </c>
      <c r="G182" s="260">
        <v>1240.9166666666667</v>
      </c>
      <c r="H182" s="260">
        <v>1322.7166666666669</v>
      </c>
      <c r="I182" s="260">
        <v>1340.2833333333335</v>
      </c>
      <c r="J182" s="260">
        <v>1363.616666666667</v>
      </c>
      <c r="K182" s="259">
        <v>1316.95</v>
      </c>
      <c r="L182" s="259">
        <v>1276.05</v>
      </c>
      <c r="M182" s="259">
        <v>10.493180000000001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345.95</v>
      </c>
      <c r="D183" s="260">
        <v>346.75</v>
      </c>
      <c r="E183" s="260">
        <v>343.2</v>
      </c>
      <c r="F183" s="260">
        <v>340.45</v>
      </c>
      <c r="G183" s="260">
        <v>336.9</v>
      </c>
      <c r="H183" s="260">
        <v>349.5</v>
      </c>
      <c r="I183" s="260">
        <v>353.04999999999995</v>
      </c>
      <c r="J183" s="260">
        <v>355.8</v>
      </c>
      <c r="K183" s="259">
        <v>350.3</v>
      </c>
      <c r="L183" s="259">
        <v>344</v>
      </c>
      <c r="M183" s="259">
        <v>6.6568100000000001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393.6</v>
      </c>
      <c r="D184" s="260">
        <v>394.8</v>
      </c>
      <c r="E184" s="260">
        <v>390.1</v>
      </c>
      <c r="F184" s="260">
        <v>386.6</v>
      </c>
      <c r="G184" s="260">
        <v>381.90000000000003</v>
      </c>
      <c r="H184" s="260">
        <v>398.3</v>
      </c>
      <c r="I184" s="260">
        <v>402.99999999999994</v>
      </c>
      <c r="J184" s="260">
        <v>406.5</v>
      </c>
      <c r="K184" s="259">
        <v>399.5</v>
      </c>
      <c r="L184" s="259">
        <v>391.3</v>
      </c>
      <c r="M184" s="259">
        <v>7.6333000000000002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1759.75</v>
      </c>
      <c r="D185" s="260">
        <v>1751.1833333333334</v>
      </c>
      <c r="E185" s="260">
        <v>1733.7666666666669</v>
      </c>
      <c r="F185" s="260">
        <v>1707.7833333333335</v>
      </c>
      <c r="G185" s="260">
        <v>1690.366666666667</v>
      </c>
      <c r="H185" s="260">
        <v>1777.1666666666667</v>
      </c>
      <c r="I185" s="260">
        <v>1794.5833333333333</v>
      </c>
      <c r="J185" s="260">
        <v>1820.5666666666666</v>
      </c>
      <c r="K185" s="259">
        <v>1768.6</v>
      </c>
      <c r="L185" s="259">
        <v>1725.2</v>
      </c>
      <c r="M185" s="259">
        <v>11.3325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663.65</v>
      </c>
      <c r="D186" s="260">
        <v>670.38333333333333</v>
      </c>
      <c r="E186" s="260">
        <v>645.76666666666665</v>
      </c>
      <c r="F186" s="260">
        <v>627.88333333333333</v>
      </c>
      <c r="G186" s="260">
        <v>603.26666666666665</v>
      </c>
      <c r="H186" s="260">
        <v>688.26666666666665</v>
      </c>
      <c r="I186" s="260">
        <v>712.88333333333321</v>
      </c>
      <c r="J186" s="260">
        <v>730.76666666666665</v>
      </c>
      <c r="K186" s="259">
        <v>695</v>
      </c>
      <c r="L186" s="259">
        <v>652.5</v>
      </c>
      <c r="M186" s="259">
        <v>4.4297500000000003</v>
      </c>
      <c r="N186" s="1"/>
      <c r="O186" s="1"/>
    </row>
    <row r="187" spans="1:15" ht="12.75" customHeight="1">
      <c r="A187" s="30">
        <v>177</v>
      </c>
      <c r="B187" s="269" t="s">
        <v>870</v>
      </c>
      <c r="C187" s="259">
        <v>386.65</v>
      </c>
      <c r="D187" s="260">
        <v>390.01666666666665</v>
      </c>
      <c r="E187" s="260">
        <v>381.63333333333333</v>
      </c>
      <c r="F187" s="260">
        <v>376.61666666666667</v>
      </c>
      <c r="G187" s="260">
        <v>368.23333333333335</v>
      </c>
      <c r="H187" s="260">
        <v>395.0333333333333</v>
      </c>
      <c r="I187" s="260">
        <v>403.41666666666663</v>
      </c>
      <c r="J187" s="260">
        <v>408.43333333333328</v>
      </c>
      <c r="K187" s="259">
        <v>398.4</v>
      </c>
      <c r="L187" s="259">
        <v>385</v>
      </c>
      <c r="M187" s="259">
        <v>8.8970900000000004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1919.4</v>
      </c>
      <c r="D188" s="260">
        <v>1919.1499999999999</v>
      </c>
      <c r="E188" s="260">
        <v>1903.2999999999997</v>
      </c>
      <c r="F188" s="260">
        <v>1887.1999999999998</v>
      </c>
      <c r="G188" s="260">
        <v>1871.3499999999997</v>
      </c>
      <c r="H188" s="260">
        <v>1935.2499999999998</v>
      </c>
      <c r="I188" s="260">
        <v>1951.0999999999997</v>
      </c>
      <c r="J188" s="260">
        <v>1967.1999999999998</v>
      </c>
      <c r="K188" s="259">
        <v>1935</v>
      </c>
      <c r="L188" s="259">
        <v>1903.05</v>
      </c>
      <c r="M188" s="259">
        <v>0.1807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794.15</v>
      </c>
      <c r="D189" s="260">
        <v>792.80000000000007</v>
      </c>
      <c r="E189" s="260">
        <v>787.35000000000014</v>
      </c>
      <c r="F189" s="260">
        <v>780.55000000000007</v>
      </c>
      <c r="G189" s="260">
        <v>775.10000000000014</v>
      </c>
      <c r="H189" s="260">
        <v>799.60000000000014</v>
      </c>
      <c r="I189" s="260">
        <v>805.05000000000018</v>
      </c>
      <c r="J189" s="260">
        <v>811.85000000000014</v>
      </c>
      <c r="K189" s="259">
        <v>798.25</v>
      </c>
      <c r="L189" s="259">
        <v>786</v>
      </c>
      <c r="M189" s="259">
        <v>0.61387000000000003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228.8</v>
      </c>
      <c r="D190" s="260">
        <v>228.88333333333335</v>
      </c>
      <c r="E190" s="260">
        <v>225.8666666666667</v>
      </c>
      <c r="F190" s="260">
        <v>222.93333333333334</v>
      </c>
      <c r="G190" s="260">
        <v>219.91666666666669</v>
      </c>
      <c r="H190" s="260">
        <v>231.81666666666672</v>
      </c>
      <c r="I190" s="260">
        <v>234.83333333333337</v>
      </c>
      <c r="J190" s="260">
        <v>237.76666666666674</v>
      </c>
      <c r="K190" s="259">
        <v>231.9</v>
      </c>
      <c r="L190" s="259">
        <v>225.95</v>
      </c>
      <c r="M190" s="259">
        <v>1.9534800000000001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3499.5</v>
      </c>
      <c r="D191" s="260">
        <v>3497.6666666666665</v>
      </c>
      <c r="E191" s="260">
        <v>3461.333333333333</v>
      </c>
      <c r="F191" s="260">
        <v>3423.1666666666665</v>
      </c>
      <c r="G191" s="260">
        <v>3386.833333333333</v>
      </c>
      <c r="H191" s="260">
        <v>3535.833333333333</v>
      </c>
      <c r="I191" s="260">
        <v>3572.1666666666661</v>
      </c>
      <c r="J191" s="260">
        <v>3610.333333333333</v>
      </c>
      <c r="K191" s="259">
        <v>3534</v>
      </c>
      <c r="L191" s="259">
        <v>3459.5</v>
      </c>
      <c r="M191" s="259">
        <v>1.43465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498.85</v>
      </c>
      <c r="D192" s="260">
        <v>500.61666666666662</v>
      </c>
      <c r="E192" s="260">
        <v>492.58333333333326</v>
      </c>
      <c r="F192" s="260">
        <v>486.31666666666666</v>
      </c>
      <c r="G192" s="260">
        <v>478.2833333333333</v>
      </c>
      <c r="H192" s="260">
        <v>506.88333333333321</v>
      </c>
      <c r="I192" s="260">
        <v>514.91666666666663</v>
      </c>
      <c r="J192" s="260">
        <v>521.18333333333317</v>
      </c>
      <c r="K192" s="259">
        <v>508.65</v>
      </c>
      <c r="L192" s="259">
        <v>494.35</v>
      </c>
      <c r="M192" s="259">
        <v>17.580249999999999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601.25</v>
      </c>
      <c r="D193" s="260">
        <v>596.88333333333333</v>
      </c>
      <c r="E193" s="260">
        <v>590.86666666666667</v>
      </c>
      <c r="F193" s="260">
        <v>580.48333333333335</v>
      </c>
      <c r="G193" s="260">
        <v>574.4666666666667</v>
      </c>
      <c r="H193" s="260">
        <v>607.26666666666665</v>
      </c>
      <c r="I193" s="260">
        <v>613.2833333333333</v>
      </c>
      <c r="J193" s="260">
        <v>623.66666666666663</v>
      </c>
      <c r="K193" s="259">
        <v>602.9</v>
      </c>
      <c r="L193" s="259">
        <v>586.5</v>
      </c>
      <c r="M193" s="259">
        <v>20.2151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91</v>
      </c>
      <c r="D194" s="260">
        <v>91.2</v>
      </c>
      <c r="E194" s="260">
        <v>90.45</v>
      </c>
      <c r="F194" s="260">
        <v>89.9</v>
      </c>
      <c r="G194" s="260">
        <v>89.15</v>
      </c>
      <c r="H194" s="260">
        <v>91.75</v>
      </c>
      <c r="I194" s="260">
        <v>92.5</v>
      </c>
      <c r="J194" s="260">
        <v>93.05</v>
      </c>
      <c r="K194" s="259">
        <v>91.95</v>
      </c>
      <c r="L194" s="259">
        <v>90.65</v>
      </c>
      <c r="M194" s="259">
        <v>5.4335899999999997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132.55000000000001</v>
      </c>
      <c r="D195" s="260">
        <v>132.1</v>
      </c>
      <c r="E195" s="260">
        <v>131.1</v>
      </c>
      <c r="F195" s="260">
        <v>129.65</v>
      </c>
      <c r="G195" s="260">
        <v>128.65</v>
      </c>
      <c r="H195" s="260">
        <v>133.54999999999998</v>
      </c>
      <c r="I195" s="260">
        <v>134.54999999999998</v>
      </c>
      <c r="J195" s="260">
        <v>135.99999999999997</v>
      </c>
      <c r="K195" s="259">
        <v>133.1</v>
      </c>
      <c r="L195" s="259">
        <v>130.65</v>
      </c>
      <c r="M195" s="259">
        <v>19.094519999999999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269.5</v>
      </c>
      <c r="D196" s="260">
        <v>268.3</v>
      </c>
      <c r="E196" s="260">
        <v>265.60000000000002</v>
      </c>
      <c r="F196" s="260">
        <v>261.7</v>
      </c>
      <c r="G196" s="260">
        <v>259</v>
      </c>
      <c r="H196" s="260">
        <v>272.20000000000005</v>
      </c>
      <c r="I196" s="260">
        <v>274.89999999999998</v>
      </c>
      <c r="J196" s="260">
        <v>278.80000000000007</v>
      </c>
      <c r="K196" s="259">
        <v>271</v>
      </c>
      <c r="L196" s="259">
        <v>264.39999999999998</v>
      </c>
      <c r="M196" s="259">
        <v>12.45538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1067.7</v>
      </c>
      <c r="D197" s="260">
        <v>1070.6500000000001</v>
      </c>
      <c r="E197" s="260">
        <v>1055.1500000000001</v>
      </c>
      <c r="F197" s="260">
        <v>1042.5999999999999</v>
      </c>
      <c r="G197" s="260">
        <v>1027.0999999999999</v>
      </c>
      <c r="H197" s="260">
        <v>1083.2000000000003</v>
      </c>
      <c r="I197" s="260">
        <v>1098.7000000000003</v>
      </c>
      <c r="J197" s="260">
        <v>1111.2500000000005</v>
      </c>
      <c r="K197" s="259">
        <v>1086.1500000000001</v>
      </c>
      <c r="L197" s="259">
        <v>1058.0999999999999</v>
      </c>
      <c r="M197" s="259">
        <v>4.16099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1120.8</v>
      </c>
      <c r="D198" s="260">
        <v>1122.5666666666666</v>
      </c>
      <c r="E198" s="260">
        <v>1115.2333333333331</v>
      </c>
      <c r="F198" s="260">
        <v>1109.6666666666665</v>
      </c>
      <c r="G198" s="260">
        <v>1102.333333333333</v>
      </c>
      <c r="H198" s="260">
        <v>1128.1333333333332</v>
      </c>
      <c r="I198" s="260">
        <v>1135.4666666666667</v>
      </c>
      <c r="J198" s="260">
        <v>1141.0333333333333</v>
      </c>
      <c r="K198" s="259">
        <v>1129.9000000000001</v>
      </c>
      <c r="L198" s="259">
        <v>1117</v>
      </c>
      <c r="M198" s="259">
        <v>60.534880000000001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2187.1</v>
      </c>
      <c r="D199" s="260">
        <v>2179.8000000000002</v>
      </c>
      <c r="E199" s="260">
        <v>2169.6000000000004</v>
      </c>
      <c r="F199" s="260">
        <v>2152.1000000000004</v>
      </c>
      <c r="G199" s="260">
        <v>2141.9000000000005</v>
      </c>
      <c r="H199" s="260">
        <v>2197.3000000000002</v>
      </c>
      <c r="I199" s="260">
        <v>2207.5</v>
      </c>
      <c r="J199" s="260">
        <v>2225</v>
      </c>
      <c r="K199" s="259">
        <v>2190</v>
      </c>
      <c r="L199" s="259">
        <v>2162.3000000000002</v>
      </c>
      <c r="M199" s="259">
        <v>2.93086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1608.45</v>
      </c>
      <c r="D200" s="260">
        <v>1606.1500000000003</v>
      </c>
      <c r="E200" s="260">
        <v>1599.4000000000005</v>
      </c>
      <c r="F200" s="260">
        <v>1590.3500000000001</v>
      </c>
      <c r="G200" s="260">
        <v>1583.6000000000004</v>
      </c>
      <c r="H200" s="260">
        <v>1615.2000000000007</v>
      </c>
      <c r="I200" s="260">
        <v>1621.9500000000003</v>
      </c>
      <c r="J200" s="260">
        <v>1631.0000000000009</v>
      </c>
      <c r="K200" s="259">
        <v>1612.9</v>
      </c>
      <c r="L200" s="259">
        <v>1597.1</v>
      </c>
      <c r="M200" s="259">
        <v>75.924030000000002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590.6</v>
      </c>
      <c r="D201" s="260">
        <v>589.54999999999995</v>
      </c>
      <c r="E201" s="260">
        <v>586.09999999999991</v>
      </c>
      <c r="F201" s="260">
        <v>581.59999999999991</v>
      </c>
      <c r="G201" s="260">
        <v>578.14999999999986</v>
      </c>
      <c r="H201" s="260">
        <v>594.04999999999995</v>
      </c>
      <c r="I201" s="260">
        <v>597.5</v>
      </c>
      <c r="J201" s="260">
        <v>602</v>
      </c>
      <c r="K201" s="259">
        <v>593</v>
      </c>
      <c r="L201" s="259">
        <v>585.04999999999995</v>
      </c>
      <c r="M201" s="259">
        <v>35.029580000000003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79.5</v>
      </c>
      <c r="D202" s="260">
        <v>79.266666666666666</v>
      </c>
      <c r="E202" s="260">
        <v>78.583333333333329</v>
      </c>
      <c r="F202" s="260">
        <v>77.666666666666657</v>
      </c>
      <c r="G202" s="260">
        <v>76.98333333333332</v>
      </c>
      <c r="H202" s="260">
        <v>80.183333333333337</v>
      </c>
      <c r="I202" s="260">
        <v>80.866666666666674</v>
      </c>
      <c r="J202" s="260">
        <v>81.783333333333346</v>
      </c>
      <c r="K202" s="259">
        <v>79.95</v>
      </c>
      <c r="L202" s="259">
        <v>78.349999999999994</v>
      </c>
      <c r="M202" s="259">
        <v>75.156090000000006</v>
      </c>
      <c r="N202" s="1"/>
      <c r="O202" s="1"/>
    </row>
    <row r="203" spans="1:15" ht="12.75" customHeight="1">
      <c r="A203" s="30">
        <v>193</v>
      </c>
      <c r="B203" s="269" t="s">
        <v>825</v>
      </c>
      <c r="C203" s="259">
        <v>636.75</v>
      </c>
      <c r="D203" s="260">
        <v>637.19999999999993</v>
      </c>
      <c r="E203" s="260">
        <v>628.39999999999986</v>
      </c>
      <c r="F203" s="260">
        <v>620.04999999999995</v>
      </c>
      <c r="G203" s="260">
        <v>611.24999999999989</v>
      </c>
      <c r="H203" s="260">
        <v>645.54999999999984</v>
      </c>
      <c r="I203" s="260">
        <v>654.3499999999998</v>
      </c>
      <c r="J203" s="260">
        <v>662.69999999999982</v>
      </c>
      <c r="K203" s="259">
        <v>646</v>
      </c>
      <c r="L203" s="259">
        <v>628.85</v>
      </c>
      <c r="M203" s="259">
        <v>0.21592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947.55</v>
      </c>
      <c r="D204" s="260">
        <v>947.66666666666663</v>
      </c>
      <c r="E204" s="260">
        <v>942.93333333333328</v>
      </c>
      <c r="F204" s="260">
        <v>938.31666666666661</v>
      </c>
      <c r="G204" s="260">
        <v>933.58333333333326</v>
      </c>
      <c r="H204" s="260">
        <v>952.2833333333333</v>
      </c>
      <c r="I204" s="260">
        <v>957.01666666666665</v>
      </c>
      <c r="J204" s="260">
        <v>961.63333333333333</v>
      </c>
      <c r="K204" s="259">
        <v>952.4</v>
      </c>
      <c r="L204" s="259">
        <v>943.05</v>
      </c>
      <c r="M204" s="259">
        <v>1.00786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887.6</v>
      </c>
      <c r="D205" s="260">
        <v>886.03333333333342</v>
      </c>
      <c r="E205" s="260">
        <v>857.11666666666679</v>
      </c>
      <c r="F205" s="260">
        <v>826.63333333333333</v>
      </c>
      <c r="G205" s="260">
        <v>797.7166666666667</v>
      </c>
      <c r="H205" s="260">
        <v>916.51666666666688</v>
      </c>
      <c r="I205" s="260">
        <v>945.43333333333362</v>
      </c>
      <c r="J205" s="260">
        <v>975.91666666666697</v>
      </c>
      <c r="K205" s="259">
        <v>914.95</v>
      </c>
      <c r="L205" s="259">
        <v>855.55</v>
      </c>
      <c r="M205" s="259">
        <v>0.27644000000000002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1253.55</v>
      </c>
      <c r="D206" s="260">
        <v>1243.7166666666665</v>
      </c>
      <c r="E206" s="260">
        <v>1226.083333333333</v>
      </c>
      <c r="F206" s="260">
        <v>1198.6166666666666</v>
      </c>
      <c r="G206" s="260">
        <v>1180.9833333333331</v>
      </c>
      <c r="H206" s="260">
        <v>1271.1833333333329</v>
      </c>
      <c r="I206" s="260">
        <v>1288.8166666666666</v>
      </c>
      <c r="J206" s="260">
        <v>1316.2833333333328</v>
      </c>
      <c r="K206" s="259">
        <v>1261.3499999999999</v>
      </c>
      <c r="L206" s="259">
        <v>1216.25</v>
      </c>
      <c r="M206" s="259">
        <v>19.317329999999998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2851.9</v>
      </c>
      <c r="D207" s="260">
        <v>2844.3333333333335</v>
      </c>
      <c r="E207" s="260">
        <v>2827.666666666667</v>
      </c>
      <c r="F207" s="260">
        <v>2803.4333333333334</v>
      </c>
      <c r="G207" s="260">
        <v>2786.7666666666669</v>
      </c>
      <c r="H207" s="260">
        <v>2868.5666666666671</v>
      </c>
      <c r="I207" s="260">
        <v>2885.233333333334</v>
      </c>
      <c r="J207" s="260">
        <v>2909.4666666666672</v>
      </c>
      <c r="K207" s="259">
        <v>2861</v>
      </c>
      <c r="L207" s="259">
        <v>2820.1</v>
      </c>
      <c r="M207" s="259">
        <v>13.792249999999999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338.65</v>
      </c>
      <c r="D208" s="260">
        <v>339.09999999999997</v>
      </c>
      <c r="E208" s="260">
        <v>335.09999999999991</v>
      </c>
      <c r="F208" s="260">
        <v>331.54999999999995</v>
      </c>
      <c r="G208" s="260">
        <v>327.5499999999999</v>
      </c>
      <c r="H208" s="260">
        <v>342.64999999999992</v>
      </c>
      <c r="I208" s="260">
        <v>346.65000000000003</v>
      </c>
      <c r="J208" s="260">
        <v>350.19999999999993</v>
      </c>
      <c r="K208" s="259">
        <v>343.1</v>
      </c>
      <c r="L208" s="259">
        <v>335.55</v>
      </c>
      <c r="M208" s="259">
        <v>1.85283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450.7</v>
      </c>
      <c r="D209" s="260">
        <v>446.93333333333334</v>
      </c>
      <c r="E209" s="260">
        <v>441.91666666666669</v>
      </c>
      <c r="F209" s="260">
        <v>433.13333333333333</v>
      </c>
      <c r="G209" s="260">
        <v>428.11666666666667</v>
      </c>
      <c r="H209" s="260">
        <v>455.7166666666667</v>
      </c>
      <c r="I209" s="260">
        <v>460.73333333333335</v>
      </c>
      <c r="J209" s="260">
        <v>469.51666666666671</v>
      </c>
      <c r="K209" s="259">
        <v>451.95</v>
      </c>
      <c r="L209" s="259">
        <v>438.15</v>
      </c>
      <c r="M209" s="259">
        <v>139.21394000000001</v>
      </c>
      <c r="N209" s="1"/>
      <c r="O209" s="1"/>
    </row>
    <row r="210" spans="1:15" ht="12.75" customHeight="1">
      <c r="A210" s="30">
        <v>200</v>
      </c>
      <c r="B210" s="269" t="s">
        <v>779</v>
      </c>
      <c r="C210" s="259">
        <v>1282</v>
      </c>
      <c r="D210" s="260">
        <v>1274.6833333333334</v>
      </c>
      <c r="E210" s="260">
        <v>1227.3166666666668</v>
      </c>
      <c r="F210" s="260">
        <v>1172.6333333333334</v>
      </c>
      <c r="G210" s="260">
        <v>1125.2666666666669</v>
      </c>
      <c r="H210" s="260">
        <v>1329.3666666666668</v>
      </c>
      <c r="I210" s="260">
        <v>1376.7333333333336</v>
      </c>
      <c r="J210" s="260">
        <v>1431.4166666666667</v>
      </c>
      <c r="K210" s="259">
        <v>1322.05</v>
      </c>
      <c r="L210" s="259">
        <v>1220</v>
      </c>
      <c r="M210" s="259">
        <v>2.6995100000000001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2754.05</v>
      </c>
      <c r="D211" s="260">
        <v>2748.1833333333329</v>
      </c>
      <c r="E211" s="260">
        <v>2727.4166666666661</v>
      </c>
      <c r="F211" s="260">
        <v>2700.7833333333333</v>
      </c>
      <c r="G211" s="260">
        <v>2680.0166666666664</v>
      </c>
      <c r="H211" s="260">
        <v>2774.8166666666657</v>
      </c>
      <c r="I211" s="260">
        <v>2795.583333333333</v>
      </c>
      <c r="J211" s="260">
        <v>2822.2166666666653</v>
      </c>
      <c r="K211" s="259">
        <v>2768.95</v>
      </c>
      <c r="L211" s="259">
        <v>2721.55</v>
      </c>
      <c r="M211" s="259">
        <v>4.8112899999999996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117.3</v>
      </c>
      <c r="D212" s="260">
        <v>117.33333333333333</v>
      </c>
      <c r="E212" s="260">
        <v>114.96666666666665</v>
      </c>
      <c r="F212" s="260">
        <v>112.63333333333333</v>
      </c>
      <c r="G212" s="260">
        <v>110.26666666666665</v>
      </c>
      <c r="H212" s="260">
        <v>119.66666666666666</v>
      </c>
      <c r="I212" s="260">
        <v>122.03333333333333</v>
      </c>
      <c r="J212" s="260">
        <v>124.36666666666666</v>
      </c>
      <c r="K212" s="259">
        <v>119.7</v>
      </c>
      <c r="L212" s="259">
        <v>115</v>
      </c>
      <c r="M212" s="259">
        <v>75.814210000000003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239.1</v>
      </c>
      <c r="D213" s="260">
        <v>238.48333333333335</v>
      </c>
      <c r="E213" s="260">
        <v>235.4666666666667</v>
      </c>
      <c r="F213" s="260">
        <v>231.83333333333334</v>
      </c>
      <c r="G213" s="260">
        <v>228.81666666666669</v>
      </c>
      <c r="H213" s="260">
        <v>242.1166666666667</v>
      </c>
      <c r="I213" s="260">
        <v>245.13333333333335</v>
      </c>
      <c r="J213" s="260">
        <v>248.76666666666671</v>
      </c>
      <c r="K213" s="259">
        <v>241.5</v>
      </c>
      <c r="L213" s="259">
        <v>234.85</v>
      </c>
      <c r="M213" s="259">
        <v>46.408709999999999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2684.35</v>
      </c>
      <c r="D214" s="260">
        <v>2668.4500000000003</v>
      </c>
      <c r="E214" s="260">
        <v>2638.9000000000005</v>
      </c>
      <c r="F214" s="260">
        <v>2593.4500000000003</v>
      </c>
      <c r="G214" s="260">
        <v>2563.9000000000005</v>
      </c>
      <c r="H214" s="260">
        <v>2713.9000000000005</v>
      </c>
      <c r="I214" s="260">
        <v>2743.4500000000007</v>
      </c>
      <c r="J214" s="260">
        <v>2788.9000000000005</v>
      </c>
      <c r="K214" s="259">
        <v>2698</v>
      </c>
      <c r="L214" s="259">
        <v>2623</v>
      </c>
      <c r="M214" s="259">
        <v>36.982700000000001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307.25</v>
      </c>
      <c r="D215" s="260">
        <v>305.45</v>
      </c>
      <c r="E215" s="260">
        <v>303.29999999999995</v>
      </c>
      <c r="F215" s="260">
        <v>299.34999999999997</v>
      </c>
      <c r="G215" s="260">
        <v>297.19999999999993</v>
      </c>
      <c r="H215" s="260">
        <v>309.39999999999998</v>
      </c>
      <c r="I215" s="260">
        <v>311.54999999999995</v>
      </c>
      <c r="J215" s="260">
        <v>315.5</v>
      </c>
      <c r="K215" s="259">
        <v>307.60000000000002</v>
      </c>
      <c r="L215" s="259">
        <v>301.5</v>
      </c>
      <c r="M215" s="259">
        <v>4.9592200000000002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2953.25</v>
      </c>
      <c r="D216" s="260">
        <v>2967.6833333333329</v>
      </c>
      <c r="E216" s="260">
        <v>2925.7166666666658</v>
      </c>
      <c r="F216" s="260">
        <v>2898.1833333333329</v>
      </c>
      <c r="G216" s="260">
        <v>2856.2166666666658</v>
      </c>
      <c r="H216" s="260">
        <v>2995.2166666666658</v>
      </c>
      <c r="I216" s="260">
        <v>3037.1833333333329</v>
      </c>
      <c r="J216" s="260">
        <v>3064.7166666666658</v>
      </c>
      <c r="K216" s="259">
        <v>3009.65</v>
      </c>
      <c r="L216" s="259">
        <v>2940.15</v>
      </c>
      <c r="M216" s="259">
        <v>0.22922000000000001</v>
      </c>
      <c r="N216" s="1"/>
      <c r="O216" s="1"/>
    </row>
    <row r="217" spans="1:15" ht="12.75" customHeight="1">
      <c r="A217" s="30">
        <v>207</v>
      </c>
      <c r="B217" s="269" t="s">
        <v>780</v>
      </c>
      <c r="C217" s="259">
        <v>733.7</v>
      </c>
      <c r="D217" s="260">
        <v>736.33333333333337</v>
      </c>
      <c r="E217" s="260">
        <v>723.66666666666674</v>
      </c>
      <c r="F217" s="260">
        <v>713.63333333333333</v>
      </c>
      <c r="G217" s="260">
        <v>700.9666666666667</v>
      </c>
      <c r="H217" s="260">
        <v>746.36666666666679</v>
      </c>
      <c r="I217" s="260">
        <v>759.03333333333353</v>
      </c>
      <c r="J217" s="260">
        <v>769.06666666666683</v>
      </c>
      <c r="K217" s="259">
        <v>749</v>
      </c>
      <c r="L217" s="259">
        <v>726.3</v>
      </c>
      <c r="M217" s="259">
        <v>1.0443899999999999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41715.599999999999</v>
      </c>
      <c r="D218" s="260">
        <v>41497.200000000004</v>
      </c>
      <c r="E218" s="260">
        <v>41098.400000000009</v>
      </c>
      <c r="F218" s="260">
        <v>40481.200000000004</v>
      </c>
      <c r="G218" s="260">
        <v>40082.400000000009</v>
      </c>
      <c r="H218" s="260">
        <v>42114.400000000009</v>
      </c>
      <c r="I218" s="260">
        <v>42513.200000000012</v>
      </c>
      <c r="J218" s="260">
        <v>43130.400000000009</v>
      </c>
      <c r="K218" s="259">
        <v>41896</v>
      </c>
      <c r="L218" s="259">
        <v>40880</v>
      </c>
      <c r="M218" s="259">
        <v>5.314E-2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53.3</v>
      </c>
      <c r="D219" s="260">
        <v>52.5</v>
      </c>
      <c r="E219" s="260">
        <v>49.8</v>
      </c>
      <c r="F219" s="260">
        <v>46.3</v>
      </c>
      <c r="G219" s="260">
        <v>43.599999999999994</v>
      </c>
      <c r="H219" s="260">
        <v>56</v>
      </c>
      <c r="I219" s="260">
        <v>58.7</v>
      </c>
      <c r="J219" s="260">
        <v>62.2</v>
      </c>
      <c r="K219" s="259">
        <v>55.2</v>
      </c>
      <c r="L219" s="259">
        <v>49</v>
      </c>
      <c r="M219" s="259">
        <v>802.35506999999996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2692.55</v>
      </c>
      <c r="D220" s="260">
        <v>2686.2999999999997</v>
      </c>
      <c r="E220" s="260">
        <v>2672.5999999999995</v>
      </c>
      <c r="F220" s="260">
        <v>2652.6499999999996</v>
      </c>
      <c r="G220" s="260">
        <v>2638.9499999999994</v>
      </c>
      <c r="H220" s="260">
        <v>2706.2499999999995</v>
      </c>
      <c r="I220" s="260">
        <v>2719.9499999999994</v>
      </c>
      <c r="J220" s="260">
        <v>2739.8999999999996</v>
      </c>
      <c r="K220" s="259">
        <v>2700</v>
      </c>
      <c r="L220" s="259">
        <v>2666.35</v>
      </c>
      <c r="M220" s="259">
        <v>54.913049999999998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952.9</v>
      </c>
      <c r="D221" s="260">
        <v>950.69999999999993</v>
      </c>
      <c r="E221" s="260">
        <v>943.19999999999982</v>
      </c>
      <c r="F221" s="260">
        <v>933.49999999999989</v>
      </c>
      <c r="G221" s="260">
        <v>925.99999999999977</v>
      </c>
      <c r="H221" s="260">
        <v>960.39999999999986</v>
      </c>
      <c r="I221" s="260">
        <v>967.90000000000009</v>
      </c>
      <c r="J221" s="260">
        <v>977.59999999999991</v>
      </c>
      <c r="K221" s="259">
        <v>958.2</v>
      </c>
      <c r="L221" s="259">
        <v>941</v>
      </c>
      <c r="M221" s="259">
        <v>208.58573000000001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1211.1500000000001</v>
      </c>
      <c r="D222" s="260">
        <v>1200.1333333333334</v>
      </c>
      <c r="E222" s="260">
        <v>1187.0666666666668</v>
      </c>
      <c r="F222" s="260">
        <v>1162.9833333333333</v>
      </c>
      <c r="G222" s="260">
        <v>1149.9166666666667</v>
      </c>
      <c r="H222" s="260">
        <v>1224.2166666666669</v>
      </c>
      <c r="I222" s="260">
        <v>1237.2833333333335</v>
      </c>
      <c r="J222" s="260">
        <v>1261.366666666667</v>
      </c>
      <c r="K222" s="259">
        <v>1213.2</v>
      </c>
      <c r="L222" s="259">
        <v>1176.05</v>
      </c>
      <c r="M222" s="259">
        <v>14.0036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476.2</v>
      </c>
      <c r="D223" s="260">
        <v>475.23333333333335</v>
      </c>
      <c r="E223" s="260">
        <v>471.51666666666671</v>
      </c>
      <c r="F223" s="260">
        <v>466.83333333333337</v>
      </c>
      <c r="G223" s="260">
        <v>463.11666666666673</v>
      </c>
      <c r="H223" s="260">
        <v>479.91666666666669</v>
      </c>
      <c r="I223" s="260">
        <v>483.63333333333338</v>
      </c>
      <c r="J223" s="260">
        <v>488.31666666666666</v>
      </c>
      <c r="K223" s="259">
        <v>478.95</v>
      </c>
      <c r="L223" s="259">
        <v>470.55</v>
      </c>
      <c r="M223" s="259">
        <v>37.86647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527.45000000000005</v>
      </c>
      <c r="D224" s="260">
        <v>526.06666666666661</v>
      </c>
      <c r="E224" s="260">
        <v>521.48333333333323</v>
      </c>
      <c r="F224" s="260">
        <v>515.51666666666665</v>
      </c>
      <c r="G224" s="260">
        <v>510.93333333333328</v>
      </c>
      <c r="H224" s="260">
        <v>532.03333333333319</v>
      </c>
      <c r="I224" s="260">
        <v>536.61666666666667</v>
      </c>
      <c r="J224" s="260">
        <v>542.58333333333314</v>
      </c>
      <c r="K224" s="259">
        <v>530.65</v>
      </c>
      <c r="L224" s="259">
        <v>520.1</v>
      </c>
      <c r="M224" s="259">
        <v>2.2936399999999999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53.45</v>
      </c>
      <c r="D225" s="260">
        <v>53.666666666666664</v>
      </c>
      <c r="E225" s="260">
        <v>52.533333333333331</v>
      </c>
      <c r="F225" s="260">
        <v>51.616666666666667</v>
      </c>
      <c r="G225" s="260">
        <v>50.483333333333334</v>
      </c>
      <c r="H225" s="260">
        <v>54.583333333333329</v>
      </c>
      <c r="I225" s="260">
        <v>55.716666666666669</v>
      </c>
      <c r="J225" s="260">
        <v>56.633333333333326</v>
      </c>
      <c r="K225" s="259">
        <v>54.8</v>
      </c>
      <c r="L225" s="259">
        <v>52.75</v>
      </c>
      <c r="M225" s="259">
        <v>196.22074000000001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58.6</v>
      </c>
      <c r="D226" s="260">
        <v>58.400000000000006</v>
      </c>
      <c r="E226" s="260">
        <v>58.100000000000009</v>
      </c>
      <c r="F226" s="260">
        <v>57.6</v>
      </c>
      <c r="G226" s="260">
        <v>57.300000000000004</v>
      </c>
      <c r="H226" s="260">
        <v>58.900000000000013</v>
      </c>
      <c r="I226" s="260">
        <v>59.20000000000001</v>
      </c>
      <c r="J226" s="260">
        <v>59.700000000000017</v>
      </c>
      <c r="K226" s="259">
        <v>58.7</v>
      </c>
      <c r="L226" s="259">
        <v>57.9</v>
      </c>
      <c r="M226" s="259">
        <v>202.10615000000001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81.95</v>
      </c>
      <c r="D227" s="260">
        <v>82.05</v>
      </c>
      <c r="E227" s="260">
        <v>81.099999999999994</v>
      </c>
      <c r="F227" s="260">
        <v>80.25</v>
      </c>
      <c r="G227" s="260">
        <v>79.3</v>
      </c>
      <c r="H227" s="260">
        <v>82.899999999999991</v>
      </c>
      <c r="I227" s="260">
        <v>83.850000000000009</v>
      </c>
      <c r="J227" s="260">
        <v>84.699999999999989</v>
      </c>
      <c r="K227" s="259">
        <v>83</v>
      </c>
      <c r="L227" s="259">
        <v>81.2</v>
      </c>
      <c r="M227" s="259">
        <v>84.570279999999997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930</v>
      </c>
      <c r="D228" s="260">
        <v>940.83333333333337</v>
      </c>
      <c r="E228" s="260">
        <v>914.16666666666674</v>
      </c>
      <c r="F228" s="260">
        <v>898.33333333333337</v>
      </c>
      <c r="G228" s="260">
        <v>871.66666666666674</v>
      </c>
      <c r="H228" s="260">
        <v>956.66666666666674</v>
      </c>
      <c r="I228" s="260">
        <v>983.33333333333348</v>
      </c>
      <c r="J228" s="260">
        <v>999.16666666666674</v>
      </c>
      <c r="K228" s="259">
        <v>967.5</v>
      </c>
      <c r="L228" s="259">
        <v>925</v>
      </c>
      <c r="M228" s="259">
        <v>0.55054000000000003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466.6</v>
      </c>
      <c r="D229" s="260">
        <v>461.83333333333331</v>
      </c>
      <c r="E229" s="260">
        <v>452.36666666666662</v>
      </c>
      <c r="F229" s="260">
        <v>438.13333333333333</v>
      </c>
      <c r="G229" s="260">
        <v>428.66666666666663</v>
      </c>
      <c r="H229" s="260">
        <v>476.06666666666661</v>
      </c>
      <c r="I229" s="260">
        <v>485.5333333333333</v>
      </c>
      <c r="J229" s="260">
        <v>499.76666666666659</v>
      </c>
      <c r="K229" s="259">
        <v>471.3</v>
      </c>
      <c r="L229" s="259">
        <v>447.6</v>
      </c>
      <c r="M229" s="259">
        <v>5.5837599999999998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1828.55</v>
      </c>
      <c r="D230" s="260">
        <v>1848.7666666666667</v>
      </c>
      <c r="E230" s="260">
        <v>1781.5833333333333</v>
      </c>
      <c r="F230" s="260">
        <v>1734.6166666666666</v>
      </c>
      <c r="G230" s="260">
        <v>1667.4333333333332</v>
      </c>
      <c r="H230" s="260">
        <v>1895.7333333333333</v>
      </c>
      <c r="I230" s="260">
        <v>1962.9166666666667</v>
      </c>
      <c r="J230" s="260">
        <v>2009.8833333333334</v>
      </c>
      <c r="K230" s="259">
        <v>1915.95</v>
      </c>
      <c r="L230" s="259">
        <v>1801.8</v>
      </c>
      <c r="M230" s="259">
        <v>5.6663800000000002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280.25</v>
      </c>
      <c r="D231" s="260">
        <v>280.75</v>
      </c>
      <c r="E231" s="260">
        <v>273.89999999999998</v>
      </c>
      <c r="F231" s="260">
        <v>267.54999999999995</v>
      </c>
      <c r="G231" s="260">
        <v>260.69999999999993</v>
      </c>
      <c r="H231" s="260">
        <v>287.10000000000002</v>
      </c>
      <c r="I231" s="260">
        <v>293.95000000000005</v>
      </c>
      <c r="J231" s="260">
        <v>300.30000000000007</v>
      </c>
      <c r="K231" s="259">
        <v>287.60000000000002</v>
      </c>
      <c r="L231" s="259">
        <v>274.39999999999998</v>
      </c>
      <c r="M231" s="259">
        <v>87.672349999999994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340</v>
      </c>
      <c r="D232" s="260">
        <v>341.05</v>
      </c>
      <c r="E232" s="260">
        <v>337.95000000000005</v>
      </c>
      <c r="F232" s="260">
        <v>335.90000000000003</v>
      </c>
      <c r="G232" s="260">
        <v>332.80000000000007</v>
      </c>
      <c r="H232" s="260">
        <v>343.1</v>
      </c>
      <c r="I232" s="260">
        <v>346.20000000000005</v>
      </c>
      <c r="J232" s="260">
        <v>348.25</v>
      </c>
      <c r="K232" s="259">
        <v>344.15</v>
      </c>
      <c r="L232" s="259">
        <v>339</v>
      </c>
      <c r="M232" s="259">
        <v>225.56502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114.15</v>
      </c>
      <c r="D233" s="260">
        <v>114.33333333333333</v>
      </c>
      <c r="E233" s="260">
        <v>113.51666666666665</v>
      </c>
      <c r="F233" s="260">
        <v>112.88333333333333</v>
      </c>
      <c r="G233" s="260">
        <v>112.06666666666665</v>
      </c>
      <c r="H233" s="260">
        <v>114.96666666666665</v>
      </c>
      <c r="I233" s="260">
        <v>115.78333333333335</v>
      </c>
      <c r="J233" s="260">
        <v>116.41666666666666</v>
      </c>
      <c r="K233" s="259">
        <v>115.15</v>
      </c>
      <c r="L233" s="259">
        <v>113.7</v>
      </c>
      <c r="M233" s="259">
        <v>3.3009499999999998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240</v>
      </c>
      <c r="D234" s="260">
        <v>240.19999999999996</v>
      </c>
      <c r="E234" s="260">
        <v>236.49999999999991</v>
      </c>
      <c r="F234" s="260">
        <v>232.99999999999994</v>
      </c>
      <c r="G234" s="260">
        <v>229.2999999999999</v>
      </c>
      <c r="H234" s="260">
        <v>243.69999999999993</v>
      </c>
      <c r="I234" s="260">
        <v>247.39999999999998</v>
      </c>
      <c r="J234" s="260">
        <v>250.89999999999995</v>
      </c>
      <c r="K234" s="259">
        <v>243.9</v>
      </c>
      <c r="L234" s="259">
        <v>236.7</v>
      </c>
      <c r="M234" s="259">
        <v>21.69445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142.19999999999999</v>
      </c>
      <c r="D235" s="260">
        <v>142.71666666666667</v>
      </c>
      <c r="E235" s="260">
        <v>140.58333333333334</v>
      </c>
      <c r="F235" s="260">
        <v>138.96666666666667</v>
      </c>
      <c r="G235" s="260">
        <v>136.83333333333334</v>
      </c>
      <c r="H235" s="260">
        <v>144.33333333333334</v>
      </c>
      <c r="I235" s="260">
        <v>146.46666666666667</v>
      </c>
      <c r="J235" s="260">
        <v>148.08333333333334</v>
      </c>
      <c r="K235" s="259">
        <v>144.85</v>
      </c>
      <c r="L235" s="259">
        <v>141.1</v>
      </c>
      <c r="M235" s="259">
        <v>70.281289999999998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83.3</v>
      </c>
      <c r="D236" s="260">
        <v>84.016666666666666</v>
      </c>
      <c r="E236" s="260">
        <v>82.133333333333326</v>
      </c>
      <c r="F236" s="260">
        <v>80.966666666666654</v>
      </c>
      <c r="G236" s="260">
        <v>79.083333333333314</v>
      </c>
      <c r="H236" s="260">
        <v>85.183333333333337</v>
      </c>
      <c r="I236" s="260">
        <v>87.066666666666691</v>
      </c>
      <c r="J236" s="260">
        <v>88.233333333333348</v>
      </c>
      <c r="K236" s="259">
        <v>85.9</v>
      </c>
      <c r="L236" s="259">
        <v>82.85</v>
      </c>
      <c r="M236" s="259">
        <v>68.930859999999996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4383.6000000000004</v>
      </c>
      <c r="D237" s="260">
        <v>4390.2</v>
      </c>
      <c r="E237" s="260">
        <v>4353.3999999999996</v>
      </c>
      <c r="F237" s="260">
        <v>4323.2</v>
      </c>
      <c r="G237" s="260">
        <v>4286.3999999999996</v>
      </c>
      <c r="H237" s="260">
        <v>4420.3999999999996</v>
      </c>
      <c r="I237" s="260">
        <v>4457.2000000000007</v>
      </c>
      <c r="J237" s="260">
        <v>4487.3999999999996</v>
      </c>
      <c r="K237" s="259">
        <v>4427</v>
      </c>
      <c r="L237" s="259">
        <v>4360</v>
      </c>
      <c r="M237" s="259">
        <v>0.33183000000000001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266.89999999999998</v>
      </c>
      <c r="D238" s="260">
        <v>267.91666666666663</v>
      </c>
      <c r="E238" s="260">
        <v>263.38333333333327</v>
      </c>
      <c r="F238" s="260">
        <v>259.86666666666662</v>
      </c>
      <c r="G238" s="260">
        <v>255.33333333333326</v>
      </c>
      <c r="H238" s="260">
        <v>271.43333333333328</v>
      </c>
      <c r="I238" s="260">
        <v>275.96666666666658</v>
      </c>
      <c r="J238" s="260">
        <v>279.48333333333329</v>
      </c>
      <c r="K238" s="259">
        <v>272.45</v>
      </c>
      <c r="L238" s="259">
        <v>264.39999999999998</v>
      </c>
      <c r="M238" s="259">
        <v>25.16018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147.85</v>
      </c>
      <c r="D239" s="260">
        <v>147.96666666666667</v>
      </c>
      <c r="E239" s="260">
        <v>147.18333333333334</v>
      </c>
      <c r="F239" s="260">
        <v>146.51666666666668</v>
      </c>
      <c r="G239" s="260">
        <v>145.73333333333335</v>
      </c>
      <c r="H239" s="260">
        <v>148.63333333333333</v>
      </c>
      <c r="I239" s="260">
        <v>149.41666666666669</v>
      </c>
      <c r="J239" s="260">
        <v>150.08333333333331</v>
      </c>
      <c r="K239" s="259">
        <v>148.75</v>
      </c>
      <c r="L239" s="259">
        <v>147.30000000000001</v>
      </c>
      <c r="M239" s="259">
        <v>31.170020000000001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321.64999999999998</v>
      </c>
      <c r="D240" s="260">
        <v>321.04999999999995</v>
      </c>
      <c r="E240" s="260">
        <v>316.89999999999992</v>
      </c>
      <c r="F240" s="260">
        <v>312.14999999999998</v>
      </c>
      <c r="G240" s="260">
        <v>307.99999999999994</v>
      </c>
      <c r="H240" s="260">
        <v>325.7999999999999</v>
      </c>
      <c r="I240" s="260">
        <v>329.95</v>
      </c>
      <c r="J240" s="260">
        <v>334.69999999999987</v>
      </c>
      <c r="K240" s="259">
        <v>325.2</v>
      </c>
      <c r="L240" s="259">
        <v>316.3</v>
      </c>
      <c r="M240" s="259">
        <v>1163.61726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76.650000000000006</v>
      </c>
      <c r="D241" s="260">
        <v>76.033333333333346</v>
      </c>
      <c r="E241" s="260">
        <v>75.066666666666691</v>
      </c>
      <c r="F241" s="260">
        <v>73.483333333333348</v>
      </c>
      <c r="G241" s="260">
        <v>72.516666666666694</v>
      </c>
      <c r="H241" s="260">
        <v>77.616666666666688</v>
      </c>
      <c r="I241" s="260">
        <v>78.583333333333357</v>
      </c>
      <c r="J241" s="260">
        <v>80.166666666666686</v>
      </c>
      <c r="K241" s="259">
        <v>77</v>
      </c>
      <c r="L241" s="259">
        <v>74.45</v>
      </c>
      <c r="M241" s="259">
        <v>291.22442000000001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22.1</v>
      </c>
      <c r="D242" s="260">
        <v>22.3</v>
      </c>
      <c r="E242" s="260">
        <v>21.8</v>
      </c>
      <c r="F242" s="260">
        <v>21.5</v>
      </c>
      <c r="G242" s="260">
        <v>21</v>
      </c>
      <c r="H242" s="260">
        <v>22.6</v>
      </c>
      <c r="I242" s="260">
        <v>23.1</v>
      </c>
      <c r="J242" s="260">
        <v>23.400000000000002</v>
      </c>
      <c r="K242" s="259">
        <v>22.8</v>
      </c>
      <c r="L242" s="259">
        <v>22</v>
      </c>
      <c r="M242" s="259">
        <v>86.614419999999996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736.2</v>
      </c>
      <c r="D243" s="260">
        <v>733.86666666666667</v>
      </c>
      <c r="E243" s="260">
        <v>728.33333333333337</v>
      </c>
      <c r="F243" s="260">
        <v>720.4666666666667</v>
      </c>
      <c r="G243" s="260">
        <v>714.93333333333339</v>
      </c>
      <c r="H243" s="260">
        <v>741.73333333333335</v>
      </c>
      <c r="I243" s="260">
        <v>747.26666666666665</v>
      </c>
      <c r="J243" s="260">
        <v>755.13333333333333</v>
      </c>
      <c r="K243" s="259">
        <v>739.4</v>
      </c>
      <c r="L243" s="259">
        <v>726</v>
      </c>
      <c r="M243" s="259">
        <v>26.43749</v>
      </c>
      <c r="N243" s="1"/>
      <c r="O243" s="1"/>
    </row>
    <row r="244" spans="1:15" ht="12.75" customHeight="1">
      <c r="A244" s="30">
        <v>234</v>
      </c>
      <c r="B244" s="269" t="s">
        <v>775</v>
      </c>
      <c r="C244" s="259">
        <v>32.799999999999997</v>
      </c>
      <c r="D244" s="260">
        <v>34.133333333333333</v>
      </c>
      <c r="E244" s="260">
        <v>31.166666666666664</v>
      </c>
      <c r="F244" s="260">
        <v>29.533333333333331</v>
      </c>
      <c r="G244" s="260">
        <v>26.566666666666663</v>
      </c>
      <c r="H244" s="260">
        <v>35.766666666666666</v>
      </c>
      <c r="I244" s="260">
        <v>38.733333333333334</v>
      </c>
      <c r="J244" s="260">
        <v>40.366666666666667</v>
      </c>
      <c r="K244" s="259">
        <v>37.1</v>
      </c>
      <c r="L244" s="259">
        <v>32.5</v>
      </c>
      <c r="M244" s="259">
        <v>3563.6610300000002</v>
      </c>
      <c r="N244" s="1"/>
      <c r="O244" s="1"/>
    </row>
    <row r="245" spans="1:15" ht="12.75" customHeight="1">
      <c r="A245" s="30">
        <v>235</v>
      </c>
      <c r="B245" s="269" t="s">
        <v>781</v>
      </c>
      <c r="C245" s="259">
        <v>1342.25</v>
      </c>
      <c r="D245" s="260">
        <v>1340.0333333333333</v>
      </c>
      <c r="E245" s="260">
        <v>1327.3166666666666</v>
      </c>
      <c r="F245" s="260">
        <v>1312.3833333333332</v>
      </c>
      <c r="G245" s="260">
        <v>1299.6666666666665</v>
      </c>
      <c r="H245" s="260">
        <v>1354.9666666666667</v>
      </c>
      <c r="I245" s="260">
        <v>1367.6833333333334</v>
      </c>
      <c r="J245" s="260">
        <v>1382.6166666666668</v>
      </c>
      <c r="K245" s="259">
        <v>1352.75</v>
      </c>
      <c r="L245" s="259">
        <v>1325.1</v>
      </c>
      <c r="M245" s="259">
        <v>1.2150399999999999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397.65</v>
      </c>
      <c r="D246" s="260">
        <v>394.2833333333333</v>
      </c>
      <c r="E246" s="260">
        <v>387.56666666666661</v>
      </c>
      <c r="F246" s="260">
        <v>377.48333333333329</v>
      </c>
      <c r="G246" s="260">
        <v>370.76666666666659</v>
      </c>
      <c r="H246" s="260">
        <v>404.36666666666662</v>
      </c>
      <c r="I246" s="260">
        <v>411.08333333333331</v>
      </c>
      <c r="J246" s="260">
        <v>421.16666666666663</v>
      </c>
      <c r="K246" s="259">
        <v>401</v>
      </c>
      <c r="L246" s="259">
        <v>384.2</v>
      </c>
      <c r="M246" s="259">
        <v>1.0178499999999999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442.6</v>
      </c>
      <c r="D247" s="260">
        <v>442.63333333333338</v>
      </c>
      <c r="E247" s="260">
        <v>433.26666666666677</v>
      </c>
      <c r="F247" s="260">
        <v>423.93333333333339</v>
      </c>
      <c r="G247" s="260">
        <v>414.56666666666678</v>
      </c>
      <c r="H247" s="260">
        <v>451.96666666666675</v>
      </c>
      <c r="I247" s="260">
        <v>461.33333333333343</v>
      </c>
      <c r="J247" s="260">
        <v>470.66666666666674</v>
      </c>
      <c r="K247" s="259">
        <v>452</v>
      </c>
      <c r="L247" s="259">
        <v>433.3</v>
      </c>
      <c r="M247" s="259">
        <v>80.143780000000007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200.4</v>
      </c>
      <c r="D248" s="260">
        <v>200.4666666666667</v>
      </c>
      <c r="E248" s="260">
        <v>197.48333333333341</v>
      </c>
      <c r="F248" s="260">
        <v>194.56666666666672</v>
      </c>
      <c r="G248" s="260">
        <v>191.58333333333343</v>
      </c>
      <c r="H248" s="260">
        <v>203.38333333333338</v>
      </c>
      <c r="I248" s="260">
        <v>206.36666666666667</v>
      </c>
      <c r="J248" s="260">
        <v>209.28333333333336</v>
      </c>
      <c r="K248" s="259">
        <v>203.45</v>
      </c>
      <c r="L248" s="259">
        <v>197.55</v>
      </c>
      <c r="M248" s="259">
        <v>49.619729999999997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1167.8</v>
      </c>
      <c r="D249" s="260">
        <v>1171.5</v>
      </c>
      <c r="E249" s="260">
        <v>1159.3</v>
      </c>
      <c r="F249" s="260">
        <v>1150.8</v>
      </c>
      <c r="G249" s="260">
        <v>1138.5999999999999</v>
      </c>
      <c r="H249" s="260">
        <v>1180</v>
      </c>
      <c r="I249" s="260">
        <v>1192.1999999999998</v>
      </c>
      <c r="J249" s="260">
        <v>1200.7</v>
      </c>
      <c r="K249" s="259">
        <v>1183.7</v>
      </c>
      <c r="L249" s="259">
        <v>1163</v>
      </c>
      <c r="M249" s="259">
        <v>24.219380000000001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16.100000000000001</v>
      </c>
      <c r="D250" s="260">
        <v>16.2</v>
      </c>
      <c r="E250" s="260">
        <v>15.95</v>
      </c>
      <c r="F250" s="260">
        <v>15.8</v>
      </c>
      <c r="G250" s="260">
        <v>15.55</v>
      </c>
      <c r="H250" s="260">
        <v>16.349999999999998</v>
      </c>
      <c r="I250" s="260">
        <v>16.599999999999998</v>
      </c>
      <c r="J250" s="260">
        <v>16.749999999999996</v>
      </c>
      <c r="K250" s="259">
        <v>16.45</v>
      </c>
      <c r="L250" s="259">
        <v>16.05</v>
      </c>
      <c r="M250" s="259">
        <v>21.600739999999998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3993.6</v>
      </c>
      <c r="D251" s="260">
        <v>3968.5333333333333</v>
      </c>
      <c r="E251" s="260">
        <v>3938.0666666666666</v>
      </c>
      <c r="F251" s="260">
        <v>3882.5333333333333</v>
      </c>
      <c r="G251" s="260">
        <v>3852.0666666666666</v>
      </c>
      <c r="H251" s="260">
        <v>4024.0666666666666</v>
      </c>
      <c r="I251" s="260">
        <v>4054.5333333333328</v>
      </c>
      <c r="J251" s="260">
        <v>4110.0666666666666</v>
      </c>
      <c r="K251" s="259">
        <v>3999</v>
      </c>
      <c r="L251" s="259">
        <v>3913</v>
      </c>
      <c r="M251" s="259">
        <v>5.0381999999999998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1634.95</v>
      </c>
      <c r="D252" s="260">
        <v>1631.2833333333335</v>
      </c>
      <c r="E252" s="260">
        <v>1616.8166666666671</v>
      </c>
      <c r="F252" s="260">
        <v>1598.6833333333336</v>
      </c>
      <c r="G252" s="260">
        <v>1584.2166666666672</v>
      </c>
      <c r="H252" s="260">
        <v>1649.416666666667</v>
      </c>
      <c r="I252" s="260">
        <v>1663.8833333333337</v>
      </c>
      <c r="J252" s="260">
        <v>1682.0166666666669</v>
      </c>
      <c r="K252" s="259">
        <v>1645.75</v>
      </c>
      <c r="L252" s="259">
        <v>1613.15</v>
      </c>
      <c r="M252" s="259">
        <v>118.68134000000001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539.5</v>
      </c>
      <c r="D253" s="260">
        <v>539.81666666666672</v>
      </c>
      <c r="E253" s="260">
        <v>535.48333333333346</v>
      </c>
      <c r="F253" s="260">
        <v>531.4666666666667</v>
      </c>
      <c r="G253" s="260">
        <v>527.13333333333344</v>
      </c>
      <c r="H253" s="260">
        <v>543.83333333333348</v>
      </c>
      <c r="I253" s="260">
        <v>548.16666666666674</v>
      </c>
      <c r="J253" s="260">
        <v>552.18333333333351</v>
      </c>
      <c r="K253" s="259">
        <v>544.15</v>
      </c>
      <c r="L253" s="259">
        <v>535.79999999999995</v>
      </c>
      <c r="M253" s="259">
        <v>1.72861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459.45</v>
      </c>
      <c r="D254" s="260">
        <v>456.90000000000003</v>
      </c>
      <c r="E254" s="260">
        <v>451.55000000000007</v>
      </c>
      <c r="F254" s="260">
        <v>443.65000000000003</v>
      </c>
      <c r="G254" s="260">
        <v>438.30000000000007</v>
      </c>
      <c r="H254" s="260">
        <v>464.80000000000007</v>
      </c>
      <c r="I254" s="260">
        <v>470.15000000000009</v>
      </c>
      <c r="J254" s="260">
        <v>478.05000000000007</v>
      </c>
      <c r="K254" s="259">
        <v>462.25</v>
      </c>
      <c r="L254" s="259">
        <v>449</v>
      </c>
      <c r="M254" s="259">
        <v>5.3348500000000003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1937.45</v>
      </c>
      <c r="D255" s="260">
        <v>1922.5666666666668</v>
      </c>
      <c r="E255" s="260">
        <v>1903.4833333333336</v>
      </c>
      <c r="F255" s="260">
        <v>1869.5166666666667</v>
      </c>
      <c r="G255" s="260">
        <v>1850.4333333333334</v>
      </c>
      <c r="H255" s="260">
        <v>1956.5333333333338</v>
      </c>
      <c r="I255" s="260">
        <v>1975.6166666666672</v>
      </c>
      <c r="J255" s="260">
        <v>2009.5833333333339</v>
      </c>
      <c r="K255" s="259">
        <v>1941.65</v>
      </c>
      <c r="L255" s="259">
        <v>1888.6</v>
      </c>
      <c r="M255" s="259">
        <v>7.4990399999999999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868</v>
      </c>
      <c r="D256" s="260">
        <v>869.76666666666677</v>
      </c>
      <c r="E256" s="260">
        <v>863.23333333333358</v>
      </c>
      <c r="F256" s="260">
        <v>858.46666666666681</v>
      </c>
      <c r="G256" s="260">
        <v>851.93333333333362</v>
      </c>
      <c r="H256" s="260">
        <v>874.53333333333353</v>
      </c>
      <c r="I256" s="260">
        <v>881.06666666666661</v>
      </c>
      <c r="J256" s="260">
        <v>885.83333333333348</v>
      </c>
      <c r="K256" s="259">
        <v>876.3</v>
      </c>
      <c r="L256" s="259">
        <v>865</v>
      </c>
      <c r="M256" s="259">
        <v>3.10446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2018.2</v>
      </c>
      <c r="D257" s="260">
        <v>2020.8333333333333</v>
      </c>
      <c r="E257" s="260">
        <v>2007.9166666666665</v>
      </c>
      <c r="F257" s="260">
        <v>1997.6333333333332</v>
      </c>
      <c r="G257" s="260">
        <v>1984.7166666666665</v>
      </c>
      <c r="H257" s="260">
        <v>2031.1166666666666</v>
      </c>
      <c r="I257" s="260">
        <v>2044.0333333333331</v>
      </c>
      <c r="J257" s="260">
        <v>2054.3166666666666</v>
      </c>
      <c r="K257" s="259">
        <v>2033.75</v>
      </c>
      <c r="L257" s="259">
        <v>2010.55</v>
      </c>
      <c r="M257" s="259">
        <v>0.57765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3079.7</v>
      </c>
      <c r="D258" s="260">
        <v>3064.85</v>
      </c>
      <c r="E258" s="260">
        <v>3036.85</v>
      </c>
      <c r="F258" s="260">
        <v>2994</v>
      </c>
      <c r="G258" s="260">
        <v>2966</v>
      </c>
      <c r="H258" s="260">
        <v>3107.7</v>
      </c>
      <c r="I258" s="260">
        <v>3135.7</v>
      </c>
      <c r="J258" s="260">
        <v>3178.5499999999997</v>
      </c>
      <c r="K258" s="259">
        <v>3092.85</v>
      </c>
      <c r="L258" s="259">
        <v>3022</v>
      </c>
      <c r="M258" s="259">
        <v>0.75958999999999999</v>
      </c>
      <c r="N258" s="1"/>
      <c r="O258" s="1"/>
    </row>
    <row r="259" spans="1:15" ht="12.75" customHeight="1">
      <c r="A259" s="30">
        <v>249</v>
      </c>
      <c r="B259" s="269" t="s">
        <v>871</v>
      </c>
      <c r="C259" s="259">
        <v>427.95</v>
      </c>
      <c r="D259" s="260">
        <v>428.68333333333334</v>
      </c>
      <c r="E259" s="260">
        <v>420.26666666666665</v>
      </c>
      <c r="F259" s="260">
        <v>412.58333333333331</v>
      </c>
      <c r="G259" s="260">
        <v>404.16666666666663</v>
      </c>
      <c r="H259" s="260">
        <v>436.36666666666667</v>
      </c>
      <c r="I259" s="260">
        <v>444.7833333333333</v>
      </c>
      <c r="J259" s="260">
        <v>452.4666666666667</v>
      </c>
      <c r="K259" s="259">
        <v>437.1</v>
      </c>
      <c r="L259" s="259">
        <v>421</v>
      </c>
      <c r="M259" s="259">
        <v>1.0961700000000001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712.55</v>
      </c>
      <c r="D260" s="260">
        <v>706.9666666666667</v>
      </c>
      <c r="E260" s="260">
        <v>694.83333333333337</v>
      </c>
      <c r="F260" s="260">
        <v>677.11666666666667</v>
      </c>
      <c r="G260" s="260">
        <v>664.98333333333335</v>
      </c>
      <c r="H260" s="260">
        <v>724.68333333333339</v>
      </c>
      <c r="I260" s="260">
        <v>736.81666666666661</v>
      </c>
      <c r="J260" s="260">
        <v>754.53333333333342</v>
      </c>
      <c r="K260" s="259">
        <v>719.1</v>
      </c>
      <c r="L260" s="259">
        <v>689.25</v>
      </c>
      <c r="M260" s="259">
        <v>10.917619999999999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420.65</v>
      </c>
      <c r="D261" s="260">
        <v>419.58333333333331</v>
      </c>
      <c r="E261" s="260">
        <v>414.26666666666665</v>
      </c>
      <c r="F261" s="260">
        <v>407.88333333333333</v>
      </c>
      <c r="G261" s="260">
        <v>402.56666666666666</v>
      </c>
      <c r="H261" s="260">
        <v>425.96666666666664</v>
      </c>
      <c r="I261" s="260">
        <v>431.28333333333336</v>
      </c>
      <c r="J261" s="260">
        <v>437.66666666666663</v>
      </c>
      <c r="K261" s="259">
        <v>424.9</v>
      </c>
      <c r="L261" s="259">
        <v>413.2</v>
      </c>
      <c r="M261" s="259">
        <v>15.637449999999999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74.349999999999994</v>
      </c>
      <c r="D262" s="260">
        <v>74.850000000000009</v>
      </c>
      <c r="E262" s="260">
        <v>73.550000000000011</v>
      </c>
      <c r="F262" s="260">
        <v>72.75</v>
      </c>
      <c r="G262" s="260">
        <v>71.45</v>
      </c>
      <c r="H262" s="260">
        <v>75.65000000000002</v>
      </c>
      <c r="I262" s="260">
        <v>76.95</v>
      </c>
      <c r="J262" s="260">
        <v>77.750000000000028</v>
      </c>
      <c r="K262" s="259">
        <v>76.150000000000006</v>
      </c>
      <c r="L262" s="259">
        <v>74.05</v>
      </c>
      <c r="M262" s="259">
        <v>19.036529999999999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308.14999999999998</v>
      </c>
      <c r="D263" s="260">
        <v>308.41666666666669</v>
      </c>
      <c r="E263" s="260">
        <v>306.08333333333337</v>
      </c>
      <c r="F263" s="260">
        <v>304.01666666666671</v>
      </c>
      <c r="G263" s="260">
        <v>301.68333333333339</v>
      </c>
      <c r="H263" s="260">
        <v>310.48333333333335</v>
      </c>
      <c r="I263" s="260">
        <v>312.81666666666672</v>
      </c>
      <c r="J263" s="260">
        <v>314.88333333333333</v>
      </c>
      <c r="K263" s="259">
        <v>310.75</v>
      </c>
      <c r="L263" s="259">
        <v>306.35000000000002</v>
      </c>
      <c r="M263" s="259">
        <v>4.13774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743.4</v>
      </c>
      <c r="D264" s="260">
        <v>740.05000000000007</v>
      </c>
      <c r="E264" s="260">
        <v>734.45000000000016</v>
      </c>
      <c r="F264" s="260">
        <v>725.50000000000011</v>
      </c>
      <c r="G264" s="260">
        <v>719.9000000000002</v>
      </c>
      <c r="H264" s="260">
        <v>749.00000000000011</v>
      </c>
      <c r="I264" s="260">
        <v>754.6</v>
      </c>
      <c r="J264" s="260">
        <v>763.55000000000007</v>
      </c>
      <c r="K264" s="259">
        <v>745.65</v>
      </c>
      <c r="L264" s="259">
        <v>731.1</v>
      </c>
      <c r="M264" s="259">
        <v>39.625720000000001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108.4</v>
      </c>
      <c r="D265" s="260">
        <v>107.93333333333334</v>
      </c>
      <c r="E265" s="260">
        <v>106.46666666666667</v>
      </c>
      <c r="F265" s="260">
        <v>104.53333333333333</v>
      </c>
      <c r="G265" s="260">
        <v>103.06666666666666</v>
      </c>
      <c r="H265" s="260">
        <v>109.86666666666667</v>
      </c>
      <c r="I265" s="260">
        <v>111.33333333333334</v>
      </c>
      <c r="J265" s="260">
        <v>113.26666666666668</v>
      </c>
      <c r="K265" s="259">
        <v>109.4</v>
      </c>
      <c r="L265" s="259">
        <v>106</v>
      </c>
      <c r="M265" s="259">
        <v>8.1712799999999994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173.7</v>
      </c>
      <c r="D266" s="260">
        <v>173.4</v>
      </c>
      <c r="E266" s="260">
        <v>170.4</v>
      </c>
      <c r="F266" s="260">
        <v>167.1</v>
      </c>
      <c r="G266" s="260">
        <v>164.1</v>
      </c>
      <c r="H266" s="260">
        <v>176.70000000000002</v>
      </c>
      <c r="I266" s="260">
        <v>179.70000000000002</v>
      </c>
      <c r="J266" s="260">
        <v>183.00000000000003</v>
      </c>
      <c r="K266" s="259">
        <v>176.4</v>
      </c>
      <c r="L266" s="259">
        <v>170.1</v>
      </c>
      <c r="M266" s="259">
        <v>8.7820800000000006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535.75</v>
      </c>
      <c r="D267" s="260">
        <v>530.08333333333337</v>
      </c>
      <c r="E267" s="260">
        <v>520.66666666666674</v>
      </c>
      <c r="F267" s="260">
        <v>505.58333333333337</v>
      </c>
      <c r="G267" s="260">
        <v>496.16666666666674</v>
      </c>
      <c r="H267" s="260">
        <v>545.16666666666674</v>
      </c>
      <c r="I267" s="260">
        <v>554.58333333333348</v>
      </c>
      <c r="J267" s="260">
        <v>569.66666666666674</v>
      </c>
      <c r="K267" s="259">
        <v>539.5</v>
      </c>
      <c r="L267" s="259">
        <v>515</v>
      </c>
      <c r="M267" s="259">
        <v>95.854969999999994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546.85</v>
      </c>
      <c r="D268" s="260">
        <v>545.51666666666665</v>
      </c>
      <c r="E268" s="260">
        <v>541.0333333333333</v>
      </c>
      <c r="F268" s="260">
        <v>535.2166666666667</v>
      </c>
      <c r="G268" s="260">
        <v>530.73333333333335</v>
      </c>
      <c r="H268" s="260">
        <v>551.33333333333326</v>
      </c>
      <c r="I268" s="260">
        <v>555.81666666666661</v>
      </c>
      <c r="J268" s="260">
        <v>561.63333333333321</v>
      </c>
      <c r="K268" s="259">
        <v>550</v>
      </c>
      <c r="L268" s="259">
        <v>539.70000000000005</v>
      </c>
      <c r="M268" s="259">
        <v>36.649039999999999</v>
      </c>
      <c r="N268" s="1"/>
      <c r="O268" s="1"/>
    </row>
    <row r="269" spans="1:15" ht="12.75" customHeight="1">
      <c r="A269" s="30">
        <v>259</v>
      </c>
      <c r="B269" s="269" t="s">
        <v>782</v>
      </c>
      <c r="C269" s="259">
        <v>537.4</v>
      </c>
      <c r="D269" s="260">
        <v>535.13333333333333</v>
      </c>
      <c r="E269" s="260">
        <v>529.26666666666665</v>
      </c>
      <c r="F269" s="260">
        <v>521.13333333333333</v>
      </c>
      <c r="G269" s="260">
        <v>515.26666666666665</v>
      </c>
      <c r="H269" s="260">
        <v>543.26666666666665</v>
      </c>
      <c r="I269" s="260">
        <v>549.13333333333321</v>
      </c>
      <c r="J269" s="260">
        <v>557.26666666666665</v>
      </c>
      <c r="K269" s="259">
        <v>541</v>
      </c>
      <c r="L269" s="259">
        <v>527</v>
      </c>
      <c r="M269" s="259">
        <v>3.0714600000000001</v>
      </c>
      <c r="N269" s="1"/>
      <c r="O269" s="1"/>
    </row>
    <row r="270" spans="1:15" ht="12.75" customHeight="1">
      <c r="A270" s="30">
        <v>260</v>
      </c>
      <c r="B270" s="269" t="s">
        <v>783</v>
      </c>
      <c r="C270" s="259">
        <v>391.55</v>
      </c>
      <c r="D270" s="260">
        <v>389.08333333333331</v>
      </c>
      <c r="E270" s="260">
        <v>382.51666666666665</v>
      </c>
      <c r="F270" s="260">
        <v>373.48333333333335</v>
      </c>
      <c r="G270" s="260">
        <v>366.91666666666669</v>
      </c>
      <c r="H270" s="260">
        <v>398.11666666666662</v>
      </c>
      <c r="I270" s="260">
        <v>404.68333333333334</v>
      </c>
      <c r="J270" s="260">
        <v>413.71666666666658</v>
      </c>
      <c r="K270" s="259">
        <v>395.65</v>
      </c>
      <c r="L270" s="259">
        <v>380.05</v>
      </c>
      <c r="M270" s="259">
        <v>1.60463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597.4</v>
      </c>
      <c r="D271" s="260">
        <v>594.98333333333335</v>
      </c>
      <c r="E271" s="260">
        <v>590.9666666666667</v>
      </c>
      <c r="F271" s="260">
        <v>584.5333333333333</v>
      </c>
      <c r="G271" s="260">
        <v>580.51666666666665</v>
      </c>
      <c r="H271" s="260">
        <v>601.41666666666674</v>
      </c>
      <c r="I271" s="260">
        <v>605.43333333333339</v>
      </c>
      <c r="J271" s="260">
        <v>611.86666666666679</v>
      </c>
      <c r="K271" s="259">
        <v>599</v>
      </c>
      <c r="L271" s="259">
        <v>588.54999999999995</v>
      </c>
      <c r="M271" s="259">
        <v>1.86205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203</v>
      </c>
      <c r="D272" s="260">
        <v>202.35</v>
      </c>
      <c r="E272" s="260">
        <v>198.85</v>
      </c>
      <c r="F272" s="260">
        <v>194.7</v>
      </c>
      <c r="G272" s="260">
        <v>191.2</v>
      </c>
      <c r="H272" s="260">
        <v>206.5</v>
      </c>
      <c r="I272" s="260">
        <v>210</v>
      </c>
      <c r="J272" s="260">
        <v>214.15</v>
      </c>
      <c r="K272" s="259">
        <v>205.85</v>
      </c>
      <c r="L272" s="259">
        <v>198.2</v>
      </c>
      <c r="M272" s="259">
        <v>11.845689999999999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557.1</v>
      </c>
      <c r="D273" s="260">
        <v>563</v>
      </c>
      <c r="E273" s="260">
        <v>549.1</v>
      </c>
      <c r="F273" s="260">
        <v>541.1</v>
      </c>
      <c r="G273" s="260">
        <v>527.20000000000005</v>
      </c>
      <c r="H273" s="260">
        <v>571</v>
      </c>
      <c r="I273" s="260">
        <v>584.90000000000009</v>
      </c>
      <c r="J273" s="260">
        <v>592.9</v>
      </c>
      <c r="K273" s="259">
        <v>576.9</v>
      </c>
      <c r="L273" s="259">
        <v>555</v>
      </c>
      <c r="M273" s="259">
        <v>2.2783699999999998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1527.3</v>
      </c>
      <c r="D274" s="260">
        <v>1542.0166666666667</v>
      </c>
      <c r="E274" s="260">
        <v>1488.2833333333333</v>
      </c>
      <c r="F274" s="260">
        <v>1449.2666666666667</v>
      </c>
      <c r="G274" s="260">
        <v>1395.5333333333333</v>
      </c>
      <c r="H274" s="260">
        <v>1581.0333333333333</v>
      </c>
      <c r="I274" s="260">
        <v>1634.7666666666664</v>
      </c>
      <c r="J274" s="260">
        <v>1673.7833333333333</v>
      </c>
      <c r="K274" s="259">
        <v>1595.75</v>
      </c>
      <c r="L274" s="259">
        <v>1503</v>
      </c>
      <c r="M274" s="259">
        <v>3.7809599999999999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261.75</v>
      </c>
      <c r="D275" s="260">
        <v>261.01666666666671</v>
      </c>
      <c r="E275" s="260">
        <v>259.33333333333343</v>
      </c>
      <c r="F275" s="260">
        <v>256.91666666666674</v>
      </c>
      <c r="G275" s="260">
        <v>255.23333333333346</v>
      </c>
      <c r="H275" s="260">
        <v>263.43333333333339</v>
      </c>
      <c r="I275" s="260">
        <v>265.11666666666667</v>
      </c>
      <c r="J275" s="260">
        <v>267.53333333333336</v>
      </c>
      <c r="K275" s="259">
        <v>262.7</v>
      </c>
      <c r="L275" s="259">
        <v>258.60000000000002</v>
      </c>
      <c r="M275" s="259">
        <v>1.5866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714.85</v>
      </c>
      <c r="D276" s="260">
        <v>717.26666666666677</v>
      </c>
      <c r="E276" s="260">
        <v>710.13333333333355</v>
      </c>
      <c r="F276" s="260">
        <v>705.41666666666674</v>
      </c>
      <c r="G276" s="260">
        <v>698.28333333333353</v>
      </c>
      <c r="H276" s="260">
        <v>721.98333333333358</v>
      </c>
      <c r="I276" s="260">
        <v>729.11666666666679</v>
      </c>
      <c r="J276" s="260">
        <v>733.8333333333336</v>
      </c>
      <c r="K276" s="259">
        <v>724.4</v>
      </c>
      <c r="L276" s="259">
        <v>712.55</v>
      </c>
      <c r="M276" s="259">
        <v>8.5215499999999995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412.55</v>
      </c>
      <c r="D277" s="260">
        <v>408.9666666666667</v>
      </c>
      <c r="E277" s="260">
        <v>403.68333333333339</v>
      </c>
      <c r="F277" s="260">
        <v>394.81666666666672</v>
      </c>
      <c r="G277" s="260">
        <v>389.53333333333342</v>
      </c>
      <c r="H277" s="260">
        <v>417.83333333333337</v>
      </c>
      <c r="I277" s="260">
        <v>423.11666666666667</v>
      </c>
      <c r="J277" s="260">
        <v>431.98333333333335</v>
      </c>
      <c r="K277" s="259">
        <v>414.25</v>
      </c>
      <c r="L277" s="259">
        <v>400.1</v>
      </c>
      <c r="M277" s="259">
        <v>20.73995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1151.3</v>
      </c>
      <c r="D278" s="260">
        <v>1154.1000000000001</v>
      </c>
      <c r="E278" s="260">
        <v>1138.2500000000002</v>
      </c>
      <c r="F278" s="260">
        <v>1125.2</v>
      </c>
      <c r="G278" s="260">
        <v>1109.3500000000001</v>
      </c>
      <c r="H278" s="260">
        <v>1167.1500000000003</v>
      </c>
      <c r="I278" s="260">
        <v>1183.0000000000002</v>
      </c>
      <c r="J278" s="260">
        <v>1196.0500000000004</v>
      </c>
      <c r="K278" s="259">
        <v>1169.95</v>
      </c>
      <c r="L278" s="259">
        <v>1141.05</v>
      </c>
      <c r="M278" s="259">
        <v>0.98595999999999995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507.15</v>
      </c>
      <c r="D279" s="260">
        <v>511.18333333333334</v>
      </c>
      <c r="E279" s="260">
        <v>501.4666666666667</v>
      </c>
      <c r="F279" s="260">
        <v>495.78333333333336</v>
      </c>
      <c r="G279" s="260">
        <v>486.06666666666672</v>
      </c>
      <c r="H279" s="260">
        <v>516.86666666666667</v>
      </c>
      <c r="I279" s="260">
        <v>526.58333333333326</v>
      </c>
      <c r="J279" s="260">
        <v>532.26666666666665</v>
      </c>
      <c r="K279" s="259">
        <v>520.9</v>
      </c>
      <c r="L279" s="259">
        <v>505.5</v>
      </c>
      <c r="M279" s="259">
        <v>1.2286699999999999</v>
      </c>
      <c r="N279" s="1"/>
      <c r="O279" s="1"/>
    </row>
    <row r="280" spans="1:15" ht="12.75" customHeight="1">
      <c r="A280" s="30">
        <v>270</v>
      </c>
      <c r="B280" s="269" t="s">
        <v>784</v>
      </c>
      <c r="C280" s="259">
        <v>105.9</v>
      </c>
      <c r="D280" s="260">
        <v>105</v>
      </c>
      <c r="E280" s="260">
        <v>100.9</v>
      </c>
      <c r="F280" s="260">
        <v>95.9</v>
      </c>
      <c r="G280" s="260">
        <v>91.800000000000011</v>
      </c>
      <c r="H280" s="260">
        <v>110</v>
      </c>
      <c r="I280" s="260">
        <v>114.1</v>
      </c>
      <c r="J280" s="260">
        <v>119.1</v>
      </c>
      <c r="K280" s="259">
        <v>109.1</v>
      </c>
      <c r="L280" s="259">
        <v>100</v>
      </c>
      <c r="M280" s="259">
        <v>225.88468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448.4</v>
      </c>
      <c r="D281" s="260">
        <v>449.40000000000003</v>
      </c>
      <c r="E281" s="260">
        <v>444.50000000000006</v>
      </c>
      <c r="F281" s="260">
        <v>440.6</v>
      </c>
      <c r="G281" s="260">
        <v>435.70000000000005</v>
      </c>
      <c r="H281" s="260">
        <v>453.30000000000007</v>
      </c>
      <c r="I281" s="260">
        <v>458.20000000000005</v>
      </c>
      <c r="J281" s="260">
        <v>462.10000000000008</v>
      </c>
      <c r="K281" s="259">
        <v>454.3</v>
      </c>
      <c r="L281" s="259">
        <v>445.5</v>
      </c>
      <c r="M281" s="259">
        <v>0.79637999999999998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100.15</v>
      </c>
      <c r="D282" s="260">
        <v>100.21666666666665</v>
      </c>
      <c r="E282" s="260">
        <v>98.183333333333309</v>
      </c>
      <c r="F282" s="260">
        <v>96.216666666666654</v>
      </c>
      <c r="G282" s="260">
        <v>94.183333333333309</v>
      </c>
      <c r="H282" s="260">
        <v>102.18333333333331</v>
      </c>
      <c r="I282" s="260">
        <v>104.21666666666664</v>
      </c>
      <c r="J282" s="260">
        <v>106.18333333333331</v>
      </c>
      <c r="K282" s="259">
        <v>102.25</v>
      </c>
      <c r="L282" s="259">
        <v>98.25</v>
      </c>
      <c r="M282" s="259">
        <v>54.69455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417.8</v>
      </c>
      <c r="D283" s="260">
        <v>417.06666666666661</v>
      </c>
      <c r="E283" s="260">
        <v>414.63333333333321</v>
      </c>
      <c r="F283" s="260">
        <v>411.46666666666658</v>
      </c>
      <c r="G283" s="260">
        <v>409.03333333333319</v>
      </c>
      <c r="H283" s="260">
        <v>420.23333333333323</v>
      </c>
      <c r="I283" s="260">
        <v>422.66666666666663</v>
      </c>
      <c r="J283" s="260">
        <v>425.83333333333326</v>
      </c>
      <c r="K283" s="259">
        <v>419.5</v>
      </c>
      <c r="L283" s="259">
        <v>413.9</v>
      </c>
      <c r="M283" s="259">
        <v>2.4283700000000001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1947.05</v>
      </c>
      <c r="D284" s="260">
        <v>1939.3500000000001</v>
      </c>
      <c r="E284" s="260">
        <v>1923.7000000000003</v>
      </c>
      <c r="F284" s="260">
        <v>1900.3500000000001</v>
      </c>
      <c r="G284" s="260">
        <v>1884.7000000000003</v>
      </c>
      <c r="H284" s="260">
        <v>1962.7000000000003</v>
      </c>
      <c r="I284" s="260">
        <v>1978.3500000000004</v>
      </c>
      <c r="J284" s="260">
        <v>2001.7000000000003</v>
      </c>
      <c r="K284" s="259">
        <v>1955</v>
      </c>
      <c r="L284" s="259">
        <v>1916</v>
      </c>
      <c r="M284" s="259">
        <v>29.507339999999999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1497.45</v>
      </c>
      <c r="D285" s="260">
        <v>1504.6499999999999</v>
      </c>
      <c r="E285" s="260">
        <v>1480.2999999999997</v>
      </c>
      <c r="F285" s="260">
        <v>1463.1499999999999</v>
      </c>
      <c r="G285" s="260">
        <v>1438.7999999999997</v>
      </c>
      <c r="H285" s="260">
        <v>1521.7999999999997</v>
      </c>
      <c r="I285" s="260">
        <v>1546.1499999999996</v>
      </c>
      <c r="J285" s="260">
        <v>1563.2999999999997</v>
      </c>
      <c r="K285" s="259">
        <v>1529</v>
      </c>
      <c r="L285" s="259">
        <v>1487.5</v>
      </c>
      <c r="M285" s="259">
        <v>0.37391000000000002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87</v>
      </c>
      <c r="D286" s="260">
        <v>87.316666666666677</v>
      </c>
      <c r="E286" s="260">
        <v>86.333333333333357</v>
      </c>
      <c r="F286" s="260">
        <v>85.666666666666686</v>
      </c>
      <c r="G286" s="260">
        <v>84.683333333333366</v>
      </c>
      <c r="H286" s="260">
        <v>87.983333333333348</v>
      </c>
      <c r="I286" s="260">
        <v>88.966666666666669</v>
      </c>
      <c r="J286" s="260">
        <v>89.63333333333334</v>
      </c>
      <c r="K286" s="259">
        <v>88.3</v>
      </c>
      <c r="L286" s="259">
        <v>86.65</v>
      </c>
      <c r="M286" s="259">
        <v>64.077600000000004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3814.85</v>
      </c>
      <c r="D287" s="260">
        <v>3827.9500000000003</v>
      </c>
      <c r="E287" s="260">
        <v>3791.9000000000005</v>
      </c>
      <c r="F287" s="260">
        <v>3768.9500000000003</v>
      </c>
      <c r="G287" s="260">
        <v>3732.9000000000005</v>
      </c>
      <c r="H287" s="260">
        <v>3850.9000000000005</v>
      </c>
      <c r="I287" s="260">
        <v>3886.9500000000007</v>
      </c>
      <c r="J287" s="260">
        <v>3909.9000000000005</v>
      </c>
      <c r="K287" s="259">
        <v>3864</v>
      </c>
      <c r="L287" s="259">
        <v>3805</v>
      </c>
      <c r="M287" s="259">
        <v>1.7487600000000001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386.6</v>
      </c>
      <c r="D288" s="260">
        <v>386.7</v>
      </c>
      <c r="E288" s="260">
        <v>383.5</v>
      </c>
      <c r="F288" s="260">
        <v>380.40000000000003</v>
      </c>
      <c r="G288" s="260">
        <v>377.20000000000005</v>
      </c>
      <c r="H288" s="260">
        <v>389.79999999999995</v>
      </c>
      <c r="I288" s="260">
        <v>392.99999999999989</v>
      </c>
      <c r="J288" s="260">
        <v>396.09999999999991</v>
      </c>
      <c r="K288" s="259">
        <v>389.9</v>
      </c>
      <c r="L288" s="259">
        <v>383.6</v>
      </c>
      <c r="M288" s="259">
        <v>7.0013800000000002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13253.7</v>
      </c>
      <c r="D289" s="260">
        <v>13224.25</v>
      </c>
      <c r="E289" s="260">
        <v>13099.5</v>
      </c>
      <c r="F289" s="260">
        <v>12945.3</v>
      </c>
      <c r="G289" s="260">
        <v>12820.55</v>
      </c>
      <c r="H289" s="260">
        <v>13378.45</v>
      </c>
      <c r="I289" s="260">
        <v>13503.2</v>
      </c>
      <c r="J289" s="260">
        <v>13657.400000000001</v>
      </c>
      <c r="K289" s="259">
        <v>13349</v>
      </c>
      <c r="L289" s="259">
        <v>13070.05</v>
      </c>
      <c r="M289" s="259">
        <v>5.092E-2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4838.55</v>
      </c>
      <c r="D290" s="260">
        <v>4865.5166666666664</v>
      </c>
      <c r="E290" s="260">
        <v>4793.0333333333328</v>
      </c>
      <c r="F290" s="260">
        <v>4747.5166666666664</v>
      </c>
      <c r="G290" s="260">
        <v>4675.0333333333328</v>
      </c>
      <c r="H290" s="260">
        <v>4911.0333333333328</v>
      </c>
      <c r="I290" s="260">
        <v>4983.5166666666664</v>
      </c>
      <c r="J290" s="260">
        <v>5029.0333333333328</v>
      </c>
      <c r="K290" s="259">
        <v>4938</v>
      </c>
      <c r="L290" s="259">
        <v>4820</v>
      </c>
      <c r="M290" s="259">
        <v>6.4738899999999999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2074.85</v>
      </c>
      <c r="D291" s="260">
        <v>2068.6166666666668</v>
      </c>
      <c r="E291" s="260">
        <v>2051.2333333333336</v>
      </c>
      <c r="F291" s="260">
        <v>2027.6166666666668</v>
      </c>
      <c r="G291" s="260">
        <v>2010.2333333333336</v>
      </c>
      <c r="H291" s="260">
        <v>2092.2333333333336</v>
      </c>
      <c r="I291" s="260">
        <v>2109.6166666666668</v>
      </c>
      <c r="J291" s="260">
        <v>2133.2333333333336</v>
      </c>
      <c r="K291" s="259">
        <v>2086</v>
      </c>
      <c r="L291" s="259">
        <v>2045</v>
      </c>
      <c r="M291" s="259">
        <v>21.045500000000001</v>
      </c>
      <c r="N291" s="1"/>
      <c r="O291" s="1"/>
    </row>
    <row r="292" spans="1:15" ht="12.75" customHeight="1">
      <c r="A292" s="30">
        <v>282</v>
      </c>
      <c r="B292" s="269" t="s">
        <v>826</v>
      </c>
      <c r="C292" s="259">
        <v>373.95</v>
      </c>
      <c r="D292" s="260">
        <v>375.13333333333338</v>
      </c>
      <c r="E292" s="260">
        <v>371.06666666666678</v>
      </c>
      <c r="F292" s="260">
        <v>368.18333333333339</v>
      </c>
      <c r="G292" s="260">
        <v>364.11666666666679</v>
      </c>
      <c r="H292" s="260">
        <v>378.01666666666677</v>
      </c>
      <c r="I292" s="260">
        <v>382.08333333333337</v>
      </c>
      <c r="J292" s="260">
        <v>384.96666666666675</v>
      </c>
      <c r="K292" s="259">
        <v>379.2</v>
      </c>
      <c r="L292" s="259">
        <v>372.25</v>
      </c>
      <c r="M292" s="259">
        <v>8.6462299999999992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417.45</v>
      </c>
      <c r="D293" s="260">
        <v>414.38333333333338</v>
      </c>
      <c r="E293" s="260">
        <v>408.26666666666677</v>
      </c>
      <c r="F293" s="260">
        <v>399.08333333333337</v>
      </c>
      <c r="G293" s="260">
        <v>392.96666666666675</v>
      </c>
      <c r="H293" s="260">
        <v>423.56666666666678</v>
      </c>
      <c r="I293" s="260">
        <v>429.68333333333345</v>
      </c>
      <c r="J293" s="260">
        <v>438.86666666666679</v>
      </c>
      <c r="K293" s="259">
        <v>420.5</v>
      </c>
      <c r="L293" s="259">
        <v>405.2</v>
      </c>
      <c r="M293" s="259">
        <v>59.209519999999998</v>
      </c>
      <c r="N293" s="1"/>
      <c r="O293" s="1"/>
    </row>
    <row r="294" spans="1:15" ht="12.75" customHeight="1">
      <c r="A294" s="30">
        <v>284</v>
      </c>
      <c r="B294" s="269" t="s">
        <v>786</v>
      </c>
      <c r="C294" s="259">
        <v>300.3</v>
      </c>
      <c r="D294" s="260">
        <v>300.20000000000005</v>
      </c>
      <c r="E294" s="260">
        <v>298.30000000000007</v>
      </c>
      <c r="F294" s="260">
        <v>296.3</v>
      </c>
      <c r="G294" s="260">
        <v>294.40000000000003</v>
      </c>
      <c r="H294" s="260">
        <v>302.2000000000001</v>
      </c>
      <c r="I294" s="260">
        <v>304.10000000000008</v>
      </c>
      <c r="J294" s="260">
        <v>306.10000000000014</v>
      </c>
      <c r="K294" s="259">
        <v>302.10000000000002</v>
      </c>
      <c r="L294" s="259">
        <v>298.2</v>
      </c>
      <c r="M294" s="259">
        <v>3.1191499999999999</v>
      </c>
      <c r="N294" s="1"/>
      <c r="O294" s="1"/>
    </row>
    <row r="295" spans="1:15" ht="12.75" customHeight="1">
      <c r="A295" s="30">
        <v>285</v>
      </c>
      <c r="B295" s="269" t="s">
        <v>863</v>
      </c>
      <c r="C295" s="259">
        <v>636.29999999999995</v>
      </c>
      <c r="D295" s="260">
        <v>636.36666666666667</v>
      </c>
      <c r="E295" s="260">
        <v>632.93333333333339</v>
      </c>
      <c r="F295" s="260">
        <v>629.56666666666672</v>
      </c>
      <c r="G295" s="260">
        <v>626.13333333333344</v>
      </c>
      <c r="H295" s="260">
        <v>639.73333333333335</v>
      </c>
      <c r="I295" s="260">
        <v>643.16666666666652</v>
      </c>
      <c r="J295" s="260">
        <v>646.5333333333333</v>
      </c>
      <c r="K295" s="259">
        <v>639.79999999999995</v>
      </c>
      <c r="L295" s="259">
        <v>633</v>
      </c>
      <c r="M295" s="259">
        <v>6.4734499999999997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3050.6</v>
      </c>
      <c r="D296" s="260">
        <v>3048.5499999999997</v>
      </c>
      <c r="E296" s="260">
        <v>3027.9999999999995</v>
      </c>
      <c r="F296" s="260">
        <v>3005.3999999999996</v>
      </c>
      <c r="G296" s="260">
        <v>2984.8499999999995</v>
      </c>
      <c r="H296" s="260">
        <v>3071.1499999999996</v>
      </c>
      <c r="I296" s="260">
        <v>3091.7</v>
      </c>
      <c r="J296" s="260">
        <v>3114.2999999999997</v>
      </c>
      <c r="K296" s="259">
        <v>3069.1</v>
      </c>
      <c r="L296" s="259">
        <v>3025.95</v>
      </c>
      <c r="M296" s="259">
        <v>0.26029000000000002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766.1</v>
      </c>
      <c r="D297" s="260">
        <v>760.86666666666667</v>
      </c>
      <c r="E297" s="260">
        <v>752.73333333333335</v>
      </c>
      <c r="F297" s="260">
        <v>739.36666666666667</v>
      </c>
      <c r="G297" s="260">
        <v>731.23333333333335</v>
      </c>
      <c r="H297" s="260">
        <v>774.23333333333335</v>
      </c>
      <c r="I297" s="260">
        <v>782.36666666666679</v>
      </c>
      <c r="J297" s="260">
        <v>795.73333333333335</v>
      </c>
      <c r="K297" s="259">
        <v>769</v>
      </c>
      <c r="L297" s="259">
        <v>747.5</v>
      </c>
      <c r="M297" s="259">
        <v>19.646470000000001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1689.9</v>
      </c>
      <c r="D298" s="260">
        <v>1688.3833333333332</v>
      </c>
      <c r="E298" s="260">
        <v>1682.7666666666664</v>
      </c>
      <c r="F298" s="260">
        <v>1675.6333333333332</v>
      </c>
      <c r="G298" s="260">
        <v>1670.0166666666664</v>
      </c>
      <c r="H298" s="260">
        <v>1695.5166666666664</v>
      </c>
      <c r="I298" s="260">
        <v>1701.1333333333332</v>
      </c>
      <c r="J298" s="260">
        <v>1708.2666666666664</v>
      </c>
      <c r="K298" s="259">
        <v>1694</v>
      </c>
      <c r="L298" s="259">
        <v>1681.25</v>
      </c>
      <c r="M298" s="259">
        <v>0.17380999999999999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41.9</v>
      </c>
      <c r="D299" s="260">
        <v>42.133333333333333</v>
      </c>
      <c r="E299" s="260">
        <v>40.816666666666663</v>
      </c>
      <c r="F299" s="260">
        <v>39.733333333333327</v>
      </c>
      <c r="G299" s="260">
        <v>38.416666666666657</v>
      </c>
      <c r="H299" s="260">
        <v>43.216666666666669</v>
      </c>
      <c r="I299" s="260">
        <v>44.533333333333346</v>
      </c>
      <c r="J299" s="260">
        <v>45.616666666666674</v>
      </c>
      <c r="K299" s="259">
        <v>43.45</v>
      </c>
      <c r="L299" s="259">
        <v>41.05</v>
      </c>
      <c r="M299" s="259">
        <v>157.92397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161</v>
      </c>
      <c r="D300" s="260">
        <v>162.21666666666667</v>
      </c>
      <c r="E300" s="260">
        <v>159.28333333333333</v>
      </c>
      <c r="F300" s="260">
        <v>157.56666666666666</v>
      </c>
      <c r="G300" s="260">
        <v>154.63333333333333</v>
      </c>
      <c r="H300" s="260">
        <v>163.93333333333334</v>
      </c>
      <c r="I300" s="260">
        <v>166.86666666666667</v>
      </c>
      <c r="J300" s="260">
        <v>168.58333333333334</v>
      </c>
      <c r="K300" s="259">
        <v>165.15</v>
      </c>
      <c r="L300" s="259">
        <v>160.5</v>
      </c>
      <c r="M300" s="259">
        <v>2.1846399999999999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93557.55</v>
      </c>
      <c r="D301" s="260">
        <v>93310</v>
      </c>
      <c r="E301" s="260">
        <v>92516.55</v>
      </c>
      <c r="F301" s="260">
        <v>91475.55</v>
      </c>
      <c r="G301" s="260">
        <v>90682.1</v>
      </c>
      <c r="H301" s="260">
        <v>94351</v>
      </c>
      <c r="I301" s="260">
        <v>95144.450000000012</v>
      </c>
      <c r="J301" s="260">
        <v>96185.45</v>
      </c>
      <c r="K301" s="259">
        <v>94103.45</v>
      </c>
      <c r="L301" s="259">
        <v>92269</v>
      </c>
      <c r="M301" s="259">
        <v>0.17299999999999999</v>
      </c>
      <c r="N301" s="1"/>
      <c r="O301" s="1"/>
    </row>
    <row r="302" spans="1:15" ht="12.75" customHeight="1">
      <c r="A302" s="30">
        <v>292</v>
      </c>
      <c r="B302" s="269" t="s">
        <v>827</v>
      </c>
      <c r="C302" s="259">
        <v>1586.65</v>
      </c>
      <c r="D302" s="260">
        <v>1592.5333333333335</v>
      </c>
      <c r="E302" s="260">
        <v>1569.116666666667</v>
      </c>
      <c r="F302" s="260">
        <v>1551.5833333333335</v>
      </c>
      <c r="G302" s="260">
        <v>1528.166666666667</v>
      </c>
      <c r="H302" s="260">
        <v>1610.0666666666671</v>
      </c>
      <c r="I302" s="260">
        <v>1633.4833333333336</v>
      </c>
      <c r="J302" s="260">
        <v>1651.0166666666671</v>
      </c>
      <c r="K302" s="259">
        <v>1615.95</v>
      </c>
      <c r="L302" s="259">
        <v>1575</v>
      </c>
      <c r="M302" s="259">
        <v>1.04636</v>
      </c>
      <c r="N302" s="1"/>
      <c r="O302" s="1"/>
    </row>
    <row r="303" spans="1:15" ht="12.75" customHeight="1">
      <c r="A303" s="30">
        <v>293</v>
      </c>
      <c r="B303" s="269" t="s">
        <v>785</v>
      </c>
      <c r="C303" s="259">
        <v>985.3</v>
      </c>
      <c r="D303" s="260">
        <v>987.06666666666661</v>
      </c>
      <c r="E303" s="260">
        <v>979.33333333333326</v>
      </c>
      <c r="F303" s="260">
        <v>973.36666666666667</v>
      </c>
      <c r="G303" s="260">
        <v>965.63333333333333</v>
      </c>
      <c r="H303" s="260">
        <v>993.03333333333319</v>
      </c>
      <c r="I303" s="260">
        <v>1000.7666666666665</v>
      </c>
      <c r="J303" s="260">
        <v>1006.7333333333331</v>
      </c>
      <c r="K303" s="259">
        <v>994.8</v>
      </c>
      <c r="L303" s="259">
        <v>981.1</v>
      </c>
      <c r="M303" s="259">
        <v>1.0866499999999999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902.75</v>
      </c>
      <c r="D304" s="260">
        <v>906.1</v>
      </c>
      <c r="E304" s="260">
        <v>889.7</v>
      </c>
      <c r="F304" s="260">
        <v>876.65</v>
      </c>
      <c r="G304" s="260">
        <v>860.25</v>
      </c>
      <c r="H304" s="260">
        <v>919.15000000000009</v>
      </c>
      <c r="I304" s="260">
        <v>935.55</v>
      </c>
      <c r="J304" s="260">
        <v>948.60000000000014</v>
      </c>
      <c r="K304" s="259">
        <v>922.5</v>
      </c>
      <c r="L304" s="259">
        <v>893.05</v>
      </c>
      <c r="M304" s="259">
        <v>5.5167000000000002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215</v>
      </c>
      <c r="D305" s="260">
        <v>214.13333333333333</v>
      </c>
      <c r="E305" s="260">
        <v>212.26666666666665</v>
      </c>
      <c r="F305" s="260">
        <v>209.53333333333333</v>
      </c>
      <c r="G305" s="260">
        <v>207.66666666666666</v>
      </c>
      <c r="H305" s="260">
        <v>216.86666666666665</v>
      </c>
      <c r="I305" s="260">
        <v>218.73333333333332</v>
      </c>
      <c r="J305" s="260">
        <v>221.46666666666664</v>
      </c>
      <c r="K305" s="259">
        <v>216</v>
      </c>
      <c r="L305" s="259">
        <v>211.4</v>
      </c>
      <c r="M305" s="259">
        <v>20.409659999999999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1305.5999999999999</v>
      </c>
      <c r="D306" s="260">
        <v>1293.0833333333333</v>
      </c>
      <c r="E306" s="260">
        <v>1270.1666666666665</v>
      </c>
      <c r="F306" s="260">
        <v>1234.7333333333333</v>
      </c>
      <c r="G306" s="260">
        <v>1211.8166666666666</v>
      </c>
      <c r="H306" s="260">
        <v>1328.5166666666664</v>
      </c>
      <c r="I306" s="260">
        <v>1351.4333333333329</v>
      </c>
      <c r="J306" s="260">
        <v>1386.8666666666663</v>
      </c>
      <c r="K306" s="259">
        <v>1316</v>
      </c>
      <c r="L306" s="259">
        <v>1257.6500000000001</v>
      </c>
      <c r="M306" s="259">
        <v>75.366900000000001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284.45</v>
      </c>
      <c r="D307" s="260">
        <v>286.2833333333333</v>
      </c>
      <c r="E307" s="260">
        <v>281.91666666666663</v>
      </c>
      <c r="F307" s="260">
        <v>279.38333333333333</v>
      </c>
      <c r="G307" s="260">
        <v>275.01666666666665</v>
      </c>
      <c r="H307" s="260">
        <v>288.81666666666661</v>
      </c>
      <c r="I307" s="260">
        <v>293.18333333333328</v>
      </c>
      <c r="J307" s="260">
        <v>295.71666666666658</v>
      </c>
      <c r="K307" s="259">
        <v>290.64999999999998</v>
      </c>
      <c r="L307" s="259">
        <v>283.75</v>
      </c>
      <c r="M307" s="259">
        <v>3.1399900000000001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290.2</v>
      </c>
      <c r="D308" s="260">
        <v>285.56666666666666</v>
      </c>
      <c r="E308" s="260">
        <v>278.13333333333333</v>
      </c>
      <c r="F308" s="260">
        <v>266.06666666666666</v>
      </c>
      <c r="G308" s="260">
        <v>258.63333333333333</v>
      </c>
      <c r="H308" s="260">
        <v>297.63333333333333</v>
      </c>
      <c r="I308" s="260">
        <v>305.06666666666661</v>
      </c>
      <c r="J308" s="260">
        <v>317.13333333333333</v>
      </c>
      <c r="K308" s="259">
        <v>293</v>
      </c>
      <c r="L308" s="259">
        <v>273.5</v>
      </c>
      <c r="M308" s="259">
        <v>10.32091</v>
      </c>
      <c r="N308" s="1"/>
      <c r="O308" s="1"/>
    </row>
    <row r="309" spans="1:15" ht="12.75" customHeight="1">
      <c r="A309" s="30">
        <v>299</v>
      </c>
      <c r="B309" s="269" t="s">
        <v>872</v>
      </c>
      <c r="C309" s="259">
        <v>387.45</v>
      </c>
      <c r="D309" s="260">
        <v>387.91666666666669</v>
      </c>
      <c r="E309" s="260">
        <v>381.83333333333337</v>
      </c>
      <c r="F309" s="260">
        <v>376.2166666666667</v>
      </c>
      <c r="G309" s="260">
        <v>370.13333333333338</v>
      </c>
      <c r="H309" s="260">
        <v>393.53333333333336</v>
      </c>
      <c r="I309" s="260">
        <v>399.61666666666673</v>
      </c>
      <c r="J309" s="260">
        <v>405.23333333333335</v>
      </c>
      <c r="K309" s="259">
        <v>394</v>
      </c>
      <c r="L309" s="259">
        <v>382.3</v>
      </c>
      <c r="M309" s="259">
        <v>1.29087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527.6</v>
      </c>
      <c r="D310" s="260">
        <v>522.63333333333333</v>
      </c>
      <c r="E310" s="260">
        <v>499.51666666666665</v>
      </c>
      <c r="F310" s="260">
        <v>471.43333333333334</v>
      </c>
      <c r="G310" s="260">
        <v>448.31666666666666</v>
      </c>
      <c r="H310" s="260">
        <v>550.7166666666667</v>
      </c>
      <c r="I310" s="260">
        <v>573.83333333333326</v>
      </c>
      <c r="J310" s="260">
        <v>601.91666666666663</v>
      </c>
      <c r="K310" s="259">
        <v>545.75</v>
      </c>
      <c r="L310" s="259">
        <v>494.55</v>
      </c>
      <c r="M310" s="259">
        <v>5.1208499999999999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115.15</v>
      </c>
      <c r="D311" s="260">
        <v>114.90000000000002</v>
      </c>
      <c r="E311" s="260">
        <v>113.90000000000003</v>
      </c>
      <c r="F311" s="260">
        <v>112.65000000000002</v>
      </c>
      <c r="G311" s="260">
        <v>111.65000000000003</v>
      </c>
      <c r="H311" s="260">
        <v>116.15000000000003</v>
      </c>
      <c r="I311" s="260">
        <v>117.15</v>
      </c>
      <c r="J311" s="260">
        <v>118.40000000000003</v>
      </c>
      <c r="K311" s="259">
        <v>115.9</v>
      </c>
      <c r="L311" s="259">
        <v>113.65</v>
      </c>
      <c r="M311" s="259">
        <v>58.067410000000002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58.85</v>
      </c>
      <c r="D312" s="260">
        <v>58.483333333333327</v>
      </c>
      <c r="E312" s="260">
        <v>57.416666666666657</v>
      </c>
      <c r="F312" s="260">
        <v>55.983333333333327</v>
      </c>
      <c r="G312" s="260">
        <v>54.916666666666657</v>
      </c>
      <c r="H312" s="260">
        <v>59.916666666666657</v>
      </c>
      <c r="I312" s="260">
        <v>60.983333333333334</v>
      </c>
      <c r="J312" s="260">
        <v>62.416666666666657</v>
      </c>
      <c r="K312" s="259">
        <v>59.55</v>
      </c>
      <c r="L312" s="259">
        <v>57.05</v>
      </c>
      <c r="M312" s="259">
        <v>39.414499999999997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507.35</v>
      </c>
      <c r="D313" s="260">
        <v>505.73333333333329</v>
      </c>
      <c r="E313" s="260">
        <v>502.26666666666659</v>
      </c>
      <c r="F313" s="260">
        <v>497.18333333333328</v>
      </c>
      <c r="G313" s="260">
        <v>493.71666666666658</v>
      </c>
      <c r="H313" s="260">
        <v>510.81666666666661</v>
      </c>
      <c r="I313" s="260">
        <v>514.2833333333333</v>
      </c>
      <c r="J313" s="260">
        <v>519.36666666666656</v>
      </c>
      <c r="K313" s="259">
        <v>509.2</v>
      </c>
      <c r="L313" s="259">
        <v>500.65</v>
      </c>
      <c r="M313" s="259">
        <v>31.410170000000001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8974.15</v>
      </c>
      <c r="D314" s="260">
        <v>8954.7166666666672</v>
      </c>
      <c r="E314" s="260">
        <v>8889.4333333333343</v>
      </c>
      <c r="F314" s="260">
        <v>8804.7166666666672</v>
      </c>
      <c r="G314" s="260">
        <v>8739.4333333333343</v>
      </c>
      <c r="H314" s="260">
        <v>9039.4333333333343</v>
      </c>
      <c r="I314" s="260">
        <v>9104.7166666666672</v>
      </c>
      <c r="J314" s="260">
        <v>9189.4333333333343</v>
      </c>
      <c r="K314" s="259">
        <v>9020</v>
      </c>
      <c r="L314" s="259">
        <v>8870</v>
      </c>
      <c r="M314" s="259">
        <v>10.8765</v>
      </c>
      <c r="N314" s="1"/>
      <c r="O314" s="1"/>
    </row>
    <row r="315" spans="1:15" ht="12.75" customHeight="1">
      <c r="A315" s="30">
        <v>305</v>
      </c>
      <c r="B315" s="269" t="s">
        <v>787</v>
      </c>
      <c r="C315" s="259">
        <v>1709</v>
      </c>
      <c r="D315" s="260">
        <v>1699.1000000000001</v>
      </c>
      <c r="E315" s="260">
        <v>1675.9500000000003</v>
      </c>
      <c r="F315" s="260">
        <v>1642.9</v>
      </c>
      <c r="G315" s="260">
        <v>1619.7500000000002</v>
      </c>
      <c r="H315" s="260">
        <v>1732.1500000000003</v>
      </c>
      <c r="I315" s="260">
        <v>1755.3000000000004</v>
      </c>
      <c r="J315" s="260">
        <v>1788.3500000000004</v>
      </c>
      <c r="K315" s="259">
        <v>1722.25</v>
      </c>
      <c r="L315" s="259">
        <v>1666.05</v>
      </c>
      <c r="M315" s="259">
        <v>0.83862999999999999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705.6</v>
      </c>
      <c r="D316" s="260">
        <v>699.7833333333333</v>
      </c>
      <c r="E316" s="260">
        <v>690.56666666666661</v>
      </c>
      <c r="F316" s="260">
        <v>675.5333333333333</v>
      </c>
      <c r="G316" s="260">
        <v>666.31666666666661</v>
      </c>
      <c r="H316" s="260">
        <v>714.81666666666661</v>
      </c>
      <c r="I316" s="260">
        <v>724.0333333333333</v>
      </c>
      <c r="J316" s="260">
        <v>739.06666666666661</v>
      </c>
      <c r="K316" s="259">
        <v>709</v>
      </c>
      <c r="L316" s="259">
        <v>684.75</v>
      </c>
      <c r="M316" s="259">
        <v>13.25991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450.1</v>
      </c>
      <c r="D317" s="260">
        <v>447.76666666666665</v>
      </c>
      <c r="E317" s="260">
        <v>441.5333333333333</v>
      </c>
      <c r="F317" s="260">
        <v>432.96666666666664</v>
      </c>
      <c r="G317" s="260">
        <v>426.73333333333329</v>
      </c>
      <c r="H317" s="260">
        <v>456.33333333333331</v>
      </c>
      <c r="I317" s="260">
        <v>462.56666666666666</v>
      </c>
      <c r="J317" s="260">
        <v>471.13333333333333</v>
      </c>
      <c r="K317" s="259">
        <v>454</v>
      </c>
      <c r="L317" s="259">
        <v>439.2</v>
      </c>
      <c r="M317" s="259">
        <v>27.76754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908.75</v>
      </c>
      <c r="D318" s="260">
        <v>902.58333333333337</v>
      </c>
      <c r="E318" s="260">
        <v>881.06666666666672</v>
      </c>
      <c r="F318" s="260">
        <v>853.38333333333333</v>
      </c>
      <c r="G318" s="260">
        <v>831.86666666666667</v>
      </c>
      <c r="H318" s="260">
        <v>930.26666666666677</v>
      </c>
      <c r="I318" s="260">
        <v>951.78333333333342</v>
      </c>
      <c r="J318" s="260">
        <v>979.46666666666681</v>
      </c>
      <c r="K318" s="259">
        <v>924.1</v>
      </c>
      <c r="L318" s="259">
        <v>874.9</v>
      </c>
      <c r="M318" s="259">
        <v>97.56026</v>
      </c>
      <c r="N318" s="1"/>
      <c r="O318" s="1"/>
    </row>
    <row r="319" spans="1:15" ht="12.75" customHeight="1">
      <c r="A319" s="30">
        <v>309</v>
      </c>
      <c r="B319" s="269" t="s">
        <v>828</v>
      </c>
      <c r="C319" s="259">
        <v>685.25</v>
      </c>
      <c r="D319" s="260">
        <v>681.76666666666665</v>
      </c>
      <c r="E319" s="260">
        <v>673.5333333333333</v>
      </c>
      <c r="F319" s="260">
        <v>661.81666666666661</v>
      </c>
      <c r="G319" s="260">
        <v>653.58333333333326</v>
      </c>
      <c r="H319" s="260">
        <v>693.48333333333335</v>
      </c>
      <c r="I319" s="260">
        <v>701.7166666666667</v>
      </c>
      <c r="J319" s="260">
        <v>713.43333333333339</v>
      </c>
      <c r="K319" s="259">
        <v>690</v>
      </c>
      <c r="L319" s="259">
        <v>670.05</v>
      </c>
      <c r="M319" s="259">
        <v>0.69662999999999997</v>
      </c>
      <c r="N319" s="1"/>
      <c r="O319" s="1"/>
    </row>
    <row r="320" spans="1:15" ht="12.75" customHeight="1">
      <c r="A320" s="30">
        <v>310</v>
      </c>
      <c r="B320" s="269" t="s">
        <v>829</v>
      </c>
      <c r="C320" s="259">
        <v>831.65</v>
      </c>
      <c r="D320" s="260">
        <v>827.21666666666658</v>
      </c>
      <c r="E320" s="260">
        <v>816.73333333333312</v>
      </c>
      <c r="F320" s="260">
        <v>801.81666666666649</v>
      </c>
      <c r="G320" s="260">
        <v>791.33333333333303</v>
      </c>
      <c r="H320" s="260">
        <v>842.13333333333321</v>
      </c>
      <c r="I320" s="260">
        <v>852.61666666666656</v>
      </c>
      <c r="J320" s="260">
        <v>867.5333333333333</v>
      </c>
      <c r="K320" s="259">
        <v>837.7</v>
      </c>
      <c r="L320" s="259">
        <v>812.3</v>
      </c>
      <c r="M320" s="259">
        <v>2.0409600000000001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1468.2</v>
      </c>
      <c r="D321" s="260">
        <v>1465.75</v>
      </c>
      <c r="E321" s="260">
        <v>1444.55</v>
      </c>
      <c r="F321" s="260">
        <v>1420.8999999999999</v>
      </c>
      <c r="G321" s="260">
        <v>1399.6999999999998</v>
      </c>
      <c r="H321" s="260">
        <v>1489.4</v>
      </c>
      <c r="I321" s="260">
        <v>1510.6</v>
      </c>
      <c r="J321" s="260">
        <v>1534.2500000000002</v>
      </c>
      <c r="K321" s="259">
        <v>1486.95</v>
      </c>
      <c r="L321" s="259">
        <v>1442.1</v>
      </c>
      <c r="M321" s="259">
        <v>0.94813000000000003</v>
      </c>
      <c r="N321" s="1"/>
      <c r="O321" s="1"/>
    </row>
    <row r="322" spans="1:15" ht="12.75" customHeight="1">
      <c r="A322" s="30">
        <v>312</v>
      </c>
      <c r="B322" s="269" t="s">
        <v>864</v>
      </c>
      <c r="C322" s="259">
        <v>61.45</v>
      </c>
      <c r="D322" s="260">
        <v>61.15</v>
      </c>
      <c r="E322" s="260">
        <v>60</v>
      </c>
      <c r="F322" s="260">
        <v>58.550000000000004</v>
      </c>
      <c r="G322" s="260">
        <v>57.400000000000006</v>
      </c>
      <c r="H322" s="260">
        <v>62.599999999999994</v>
      </c>
      <c r="I322" s="260">
        <v>63.749999999999986</v>
      </c>
      <c r="J322" s="260">
        <v>65.199999999999989</v>
      </c>
      <c r="K322" s="259">
        <v>62.3</v>
      </c>
      <c r="L322" s="259">
        <v>59.7</v>
      </c>
      <c r="M322" s="259">
        <v>82.339659999999995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662.7</v>
      </c>
      <c r="D323" s="260">
        <v>664.88333333333333</v>
      </c>
      <c r="E323" s="260">
        <v>658.81666666666661</v>
      </c>
      <c r="F323" s="260">
        <v>654.93333333333328</v>
      </c>
      <c r="G323" s="260">
        <v>648.86666666666656</v>
      </c>
      <c r="H323" s="260">
        <v>668.76666666666665</v>
      </c>
      <c r="I323" s="260">
        <v>674.83333333333348</v>
      </c>
      <c r="J323" s="260">
        <v>678.7166666666667</v>
      </c>
      <c r="K323" s="259">
        <v>670.95</v>
      </c>
      <c r="L323" s="259">
        <v>661</v>
      </c>
      <c r="M323" s="259">
        <v>1.3777600000000001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2017.25</v>
      </c>
      <c r="D324" s="260">
        <v>2008.9333333333334</v>
      </c>
      <c r="E324" s="260">
        <v>1985.3666666666668</v>
      </c>
      <c r="F324" s="260">
        <v>1953.4833333333333</v>
      </c>
      <c r="G324" s="260">
        <v>1929.9166666666667</v>
      </c>
      <c r="H324" s="260">
        <v>2040.8166666666668</v>
      </c>
      <c r="I324" s="260">
        <v>2064.3833333333332</v>
      </c>
      <c r="J324" s="260">
        <v>2096.2666666666669</v>
      </c>
      <c r="K324" s="259">
        <v>2032.5</v>
      </c>
      <c r="L324" s="259">
        <v>1977.05</v>
      </c>
      <c r="M324" s="259">
        <v>6.3817300000000001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1562.35</v>
      </c>
      <c r="D325" s="260">
        <v>1560.3166666666666</v>
      </c>
      <c r="E325" s="260">
        <v>1554.0333333333333</v>
      </c>
      <c r="F325" s="260">
        <v>1545.7166666666667</v>
      </c>
      <c r="G325" s="260">
        <v>1539.4333333333334</v>
      </c>
      <c r="H325" s="260">
        <v>1568.6333333333332</v>
      </c>
      <c r="I325" s="260">
        <v>1574.9166666666665</v>
      </c>
      <c r="J325" s="260">
        <v>1583.2333333333331</v>
      </c>
      <c r="K325" s="259">
        <v>1566.6</v>
      </c>
      <c r="L325" s="259">
        <v>1552</v>
      </c>
      <c r="M325" s="259">
        <v>1.64554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1080.75</v>
      </c>
      <c r="D326" s="260">
        <v>1083.5333333333333</v>
      </c>
      <c r="E326" s="260">
        <v>1072.3166666666666</v>
      </c>
      <c r="F326" s="260">
        <v>1063.8833333333332</v>
      </c>
      <c r="G326" s="260">
        <v>1052.6666666666665</v>
      </c>
      <c r="H326" s="260">
        <v>1091.9666666666667</v>
      </c>
      <c r="I326" s="260">
        <v>1103.1833333333334</v>
      </c>
      <c r="J326" s="260">
        <v>1111.6166666666668</v>
      </c>
      <c r="K326" s="259">
        <v>1094.75</v>
      </c>
      <c r="L326" s="259">
        <v>1075.0999999999999</v>
      </c>
      <c r="M326" s="259">
        <v>7.0005600000000001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560.70000000000005</v>
      </c>
      <c r="D327" s="260">
        <v>561.66666666666663</v>
      </c>
      <c r="E327" s="260">
        <v>557.5333333333333</v>
      </c>
      <c r="F327" s="260">
        <v>554.36666666666667</v>
      </c>
      <c r="G327" s="260">
        <v>550.23333333333335</v>
      </c>
      <c r="H327" s="260">
        <v>564.83333333333326</v>
      </c>
      <c r="I327" s="260">
        <v>568.9666666666667</v>
      </c>
      <c r="J327" s="260">
        <v>572.13333333333321</v>
      </c>
      <c r="K327" s="259">
        <v>565.79999999999995</v>
      </c>
      <c r="L327" s="259">
        <v>558.5</v>
      </c>
      <c r="M327" s="259">
        <v>4.1938599999999999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42.55</v>
      </c>
      <c r="D328" s="260">
        <v>42.449999999999996</v>
      </c>
      <c r="E328" s="260">
        <v>41.149999999999991</v>
      </c>
      <c r="F328" s="260">
        <v>39.749999999999993</v>
      </c>
      <c r="G328" s="260">
        <v>38.449999999999989</v>
      </c>
      <c r="H328" s="260">
        <v>43.849999999999994</v>
      </c>
      <c r="I328" s="260">
        <v>45.149999999999991</v>
      </c>
      <c r="J328" s="260">
        <v>46.55</v>
      </c>
      <c r="K328" s="259">
        <v>43.75</v>
      </c>
      <c r="L328" s="259">
        <v>41.05</v>
      </c>
      <c r="M328" s="259">
        <v>386.34611999999998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82.75</v>
      </c>
      <c r="D329" s="260">
        <v>83.116666666666674</v>
      </c>
      <c r="E329" s="260">
        <v>81.933333333333351</v>
      </c>
      <c r="F329" s="260">
        <v>81.116666666666674</v>
      </c>
      <c r="G329" s="260">
        <v>79.933333333333351</v>
      </c>
      <c r="H329" s="260">
        <v>83.933333333333351</v>
      </c>
      <c r="I329" s="260">
        <v>85.116666666666688</v>
      </c>
      <c r="J329" s="260">
        <v>85.933333333333351</v>
      </c>
      <c r="K329" s="259">
        <v>84.3</v>
      </c>
      <c r="L329" s="259">
        <v>82.3</v>
      </c>
      <c r="M329" s="259">
        <v>39.00788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42.05</v>
      </c>
      <c r="D330" s="260">
        <v>42.4</v>
      </c>
      <c r="E330" s="260">
        <v>41.4</v>
      </c>
      <c r="F330" s="260">
        <v>40.75</v>
      </c>
      <c r="G330" s="260">
        <v>39.75</v>
      </c>
      <c r="H330" s="260">
        <v>43.05</v>
      </c>
      <c r="I330" s="260">
        <v>44.05</v>
      </c>
      <c r="J330" s="260">
        <v>44.699999999999996</v>
      </c>
      <c r="K330" s="259">
        <v>43.4</v>
      </c>
      <c r="L330" s="259">
        <v>41.75</v>
      </c>
      <c r="M330" s="259">
        <v>163.68245999999999</v>
      </c>
      <c r="N330" s="1"/>
      <c r="O330" s="1"/>
    </row>
    <row r="331" spans="1:15" ht="12.75" customHeight="1">
      <c r="A331" s="30">
        <v>321</v>
      </c>
      <c r="B331" s="269" t="s">
        <v>873</v>
      </c>
      <c r="C331" s="259">
        <v>317.3</v>
      </c>
      <c r="D331" s="260">
        <v>315.03333333333336</v>
      </c>
      <c r="E331" s="260">
        <v>311.66666666666674</v>
      </c>
      <c r="F331" s="260">
        <v>306.03333333333336</v>
      </c>
      <c r="G331" s="260">
        <v>302.66666666666674</v>
      </c>
      <c r="H331" s="260">
        <v>320.66666666666674</v>
      </c>
      <c r="I331" s="260">
        <v>324.03333333333342</v>
      </c>
      <c r="J331" s="260">
        <v>329.66666666666674</v>
      </c>
      <c r="K331" s="259">
        <v>318.39999999999998</v>
      </c>
      <c r="L331" s="259">
        <v>309.39999999999998</v>
      </c>
      <c r="M331" s="259">
        <v>2.2703600000000002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84.85</v>
      </c>
      <c r="D332" s="260">
        <v>85.566666666666663</v>
      </c>
      <c r="E332" s="260">
        <v>83.783333333333331</v>
      </c>
      <c r="F332" s="260">
        <v>82.716666666666669</v>
      </c>
      <c r="G332" s="260">
        <v>80.933333333333337</v>
      </c>
      <c r="H332" s="260">
        <v>86.633333333333326</v>
      </c>
      <c r="I332" s="260">
        <v>88.416666666666657</v>
      </c>
      <c r="J332" s="260">
        <v>89.48333333333332</v>
      </c>
      <c r="K332" s="259">
        <v>87.35</v>
      </c>
      <c r="L332" s="259">
        <v>84.5</v>
      </c>
      <c r="M332" s="259">
        <v>33.795999999999999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236.35</v>
      </c>
      <c r="D333" s="260">
        <v>237.16666666666666</v>
      </c>
      <c r="E333" s="260">
        <v>233.73333333333332</v>
      </c>
      <c r="F333" s="260">
        <v>231.11666666666667</v>
      </c>
      <c r="G333" s="260">
        <v>227.68333333333334</v>
      </c>
      <c r="H333" s="260">
        <v>239.7833333333333</v>
      </c>
      <c r="I333" s="260">
        <v>243.21666666666664</v>
      </c>
      <c r="J333" s="260">
        <v>245.83333333333329</v>
      </c>
      <c r="K333" s="259">
        <v>240.6</v>
      </c>
      <c r="L333" s="259">
        <v>234.55</v>
      </c>
      <c r="M333" s="259">
        <v>1.9353800000000001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172.2</v>
      </c>
      <c r="D334" s="260">
        <v>171.6</v>
      </c>
      <c r="E334" s="260">
        <v>170.35</v>
      </c>
      <c r="F334" s="260">
        <v>168.5</v>
      </c>
      <c r="G334" s="260">
        <v>167.25</v>
      </c>
      <c r="H334" s="260">
        <v>173.45</v>
      </c>
      <c r="I334" s="260">
        <v>174.7</v>
      </c>
      <c r="J334" s="260">
        <v>176.54999999999998</v>
      </c>
      <c r="K334" s="259">
        <v>172.85</v>
      </c>
      <c r="L334" s="259">
        <v>169.75</v>
      </c>
      <c r="M334" s="259">
        <v>91.330759999999998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742.7</v>
      </c>
      <c r="D335" s="260">
        <v>747.7833333333333</v>
      </c>
      <c r="E335" s="260">
        <v>731.81666666666661</v>
      </c>
      <c r="F335" s="260">
        <v>720.93333333333328</v>
      </c>
      <c r="G335" s="260">
        <v>704.96666666666658</v>
      </c>
      <c r="H335" s="260">
        <v>758.66666666666663</v>
      </c>
      <c r="I335" s="260">
        <v>774.63333333333333</v>
      </c>
      <c r="J335" s="260">
        <v>785.51666666666665</v>
      </c>
      <c r="K335" s="259">
        <v>763.75</v>
      </c>
      <c r="L335" s="259">
        <v>736.9</v>
      </c>
      <c r="M335" s="259">
        <v>2.9966499999999998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77</v>
      </c>
      <c r="D336" s="260">
        <v>76.533333333333331</v>
      </c>
      <c r="E336" s="260">
        <v>75.86666666666666</v>
      </c>
      <c r="F336" s="260">
        <v>74.733333333333334</v>
      </c>
      <c r="G336" s="260">
        <v>74.066666666666663</v>
      </c>
      <c r="H336" s="260">
        <v>77.666666666666657</v>
      </c>
      <c r="I336" s="260">
        <v>78.333333333333343</v>
      </c>
      <c r="J336" s="260">
        <v>79.466666666666654</v>
      </c>
      <c r="K336" s="259">
        <v>77.2</v>
      </c>
      <c r="L336" s="259">
        <v>75.400000000000006</v>
      </c>
      <c r="M336" s="259">
        <v>140.72369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4342.45</v>
      </c>
      <c r="D337" s="260">
        <v>4331.666666666667</v>
      </c>
      <c r="E337" s="260">
        <v>4294.3833333333341</v>
      </c>
      <c r="F337" s="260">
        <v>4246.3166666666675</v>
      </c>
      <c r="G337" s="260">
        <v>4209.0333333333347</v>
      </c>
      <c r="H337" s="260">
        <v>4379.7333333333336</v>
      </c>
      <c r="I337" s="260">
        <v>4417.0166666666664</v>
      </c>
      <c r="J337" s="260">
        <v>4465.083333333333</v>
      </c>
      <c r="K337" s="259">
        <v>4368.95</v>
      </c>
      <c r="L337" s="259">
        <v>4283.6000000000004</v>
      </c>
      <c r="M337" s="259">
        <v>0.94140000000000001</v>
      </c>
      <c r="N337" s="1"/>
      <c r="O337" s="1"/>
    </row>
    <row r="338" spans="1:15" ht="12.75" customHeight="1">
      <c r="A338" s="30">
        <v>328</v>
      </c>
      <c r="B338" s="269" t="s">
        <v>788</v>
      </c>
      <c r="C338" s="259">
        <v>590.20000000000005</v>
      </c>
      <c r="D338" s="260">
        <v>594.81666666666661</v>
      </c>
      <c r="E338" s="260">
        <v>580.23333333333323</v>
      </c>
      <c r="F338" s="260">
        <v>570.26666666666665</v>
      </c>
      <c r="G338" s="260">
        <v>555.68333333333328</v>
      </c>
      <c r="H338" s="260">
        <v>604.78333333333319</v>
      </c>
      <c r="I338" s="260">
        <v>619.36666666666667</v>
      </c>
      <c r="J338" s="260">
        <v>629.33333333333314</v>
      </c>
      <c r="K338" s="259">
        <v>609.4</v>
      </c>
      <c r="L338" s="259">
        <v>584.85</v>
      </c>
      <c r="M338" s="259">
        <v>2.5755699999999999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20183.849999999999</v>
      </c>
      <c r="D339" s="260">
        <v>20121.083333333332</v>
      </c>
      <c r="E339" s="260">
        <v>19903.166666666664</v>
      </c>
      <c r="F339" s="260">
        <v>19622.483333333334</v>
      </c>
      <c r="G339" s="260">
        <v>19404.566666666666</v>
      </c>
      <c r="H339" s="260">
        <v>20401.766666666663</v>
      </c>
      <c r="I339" s="260">
        <v>20619.683333333327</v>
      </c>
      <c r="J339" s="260">
        <v>20900.366666666661</v>
      </c>
      <c r="K339" s="259">
        <v>20339</v>
      </c>
      <c r="L339" s="259">
        <v>19840.400000000001</v>
      </c>
      <c r="M339" s="259">
        <v>3.1338900000000001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68.05</v>
      </c>
      <c r="D340" s="260">
        <v>67.3</v>
      </c>
      <c r="E340" s="260">
        <v>64.8</v>
      </c>
      <c r="F340" s="260">
        <v>61.55</v>
      </c>
      <c r="G340" s="260">
        <v>59.05</v>
      </c>
      <c r="H340" s="260">
        <v>70.55</v>
      </c>
      <c r="I340" s="260">
        <v>73.05</v>
      </c>
      <c r="J340" s="260">
        <v>76.3</v>
      </c>
      <c r="K340" s="259">
        <v>69.8</v>
      </c>
      <c r="L340" s="259">
        <v>64.05</v>
      </c>
      <c r="M340" s="259">
        <v>25.931429999999999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271.3</v>
      </c>
      <c r="D341" s="260">
        <v>269.05</v>
      </c>
      <c r="E341" s="260">
        <v>266.15000000000003</v>
      </c>
      <c r="F341" s="260">
        <v>261</v>
      </c>
      <c r="G341" s="260">
        <v>258.10000000000002</v>
      </c>
      <c r="H341" s="260">
        <v>274.20000000000005</v>
      </c>
      <c r="I341" s="260">
        <v>277.10000000000002</v>
      </c>
      <c r="J341" s="260">
        <v>282.25000000000006</v>
      </c>
      <c r="K341" s="259">
        <v>271.95</v>
      </c>
      <c r="L341" s="259">
        <v>263.89999999999998</v>
      </c>
      <c r="M341" s="259">
        <v>6.0211399999999999</v>
      </c>
      <c r="N341" s="1"/>
      <c r="O341" s="1"/>
    </row>
    <row r="342" spans="1:15" ht="12.75" customHeight="1">
      <c r="A342" s="30">
        <v>332</v>
      </c>
      <c r="B342" s="269" t="s">
        <v>830</v>
      </c>
      <c r="C342" s="259">
        <v>370.15</v>
      </c>
      <c r="D342" s="260">
        <v>371.7833333333333</v>
      </c>
      <c r="E342" s="260">
        <v>367.16666666666663</v>
      </c>
      <c r="F342" s="260">
        <v>364.18333333333334</v>
      </c>
      <c r="G342" s="260">
        <v>359.56666666666666</v>
      </c>
      <c r="H342" s="260">
        <v>374.76666666666659</v>
      </c>
      <c r="I342" s="260">
        <v>379.38333333333327</v>
      </c>
      <c r="J342" s="260">
        <v>382.36666666666656</v>
      </c>
      <c r="K342" s="259">
        <v>376.4</v>
      </c>
      <c r="L342" s="259">
        <v>368.8</v>
      </c>
      <c r="M342" s="259">
        <v>2.17754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923.9</v>
      </c>
      <c r="D343" s="260">
        <v>922.29999999999984</v>
      </c>
      <c r="E343" s="260">
        <v>903.64999999999964</v>
      </c>
      <c r="F343" s="260">
        <v>883.39999999999975</v>
      </c>
      <c r="G343" s="260">
        <v>864.74999999999955</v>
      </c>
      <c r="H343" s="260">
        <v>942.54999999999973</v>
      </c>
      <c r="I343" s="260">
        <v>961.2</v>
      </c>
      <c r="J343" s="260">
        <v>981.44999999999982</v>
      </c>
      <c r="K343" s="259">
        <v>940.95</v>
      </c>
      <c r="L343" s="259">
        <v>902.05</v>
      </c>
      <c r="M343" s="259">
        <v>13.55158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141.1</v>
      </c>
      <c r="D344" s="260">
        <v>140.83333333333334</v>
      </c>
      <c r="E344" s="260">
        <v>139.86666666666667</v>
      </c>
      <c r="F344" s="260">
        <v>138.63333333333333</v>
      </c>
      <c r="G344" s="260">
        <v>137.66666666666666</v>
      </c>
      <c r="H344" s="260">
        <v>142.06666666666669</v>
      </c>
      <c r="I344" s="260">
        <v>143.03333333333333</v>
      </c>
      <c r="J344" s="260">
        <v>144.26666666666671</v>
      </c>
      <c r="K344" s="259">
        <v>141.80000000000001</v>
      </c>
      <c r="L344" s="259">
        <v>139.6</v>
      </c>
      <c r="M344" s="259">
        <v>177.20938000000001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204.65</v>
      </c>
      <c r="D345" s="260">
        <v>206.79999999999998</v>
      </c>
      <c r="E345" s="260">
        <v>201.59999999999997</v>
      </c>
      <c r="F345" s="260">
        <v>198.54999999999998</v>
      </c>
      <c r="G345" s="260">
        <v>193.34999999999997</v>
      </c>
      <c r="H345" s="260">
        <v>209.84999999999997</v>
      </c>
      <c r="I345" s="260">
        <v>215.04999999999995</v>
      </c>
      <c r="J345" s="260">
        <v>218.09999999999997</v>
      </c>
      <c r="K345" s="259">
        <v>212</v>
      </c>
      <c r="L345" s="259">
        <v>203.75</v>
      </c>
      <c r="M345" s="259">
        <v>22.257159999999999</v>
      </c>
      <c r="N345" s="1"/>
      <c r="O345" s="1"/>
    </row>
    <row r="346" spans="1:15" ht="12.75" customHeight="1">
      <c r="A346" s="30">
        <v>336</v>
      </c>
      <c r="B346" s="269" t="s">
        <v>874</v>
      </c>
      <c r="C346" s="259">
        <v>499.9</v>
      </c>
      <c r="D346" s="260">
        <v>504.4666666666667</v>
      </c>
      <c r="E346" s="260">
        <v>494.43333333333339</v>
      </c>
      <c r="F346" s="260">
        <v>488.9666666666667</v>
      </c>
      <c r="G346" s="260">
        <v>478.93333333333339</v>
      </c>
      <c r="H346" s="260">
        <v>509.93333333333339</v>
      </c>
      <c r="I346" s="260">
        <v>519.9666666666667</v>
      </c>
      <c r="J346" s="260">
        <v>525.43333333333339</v>
      </c>
      <c r="K346" s="259">
        <v>514.5</v>
      </c>
      <c r="L346" s="259">
        <v>499</v>
      </c>
      <c r="M346" s="259">
        <v>1.6898299999999999</v>
      </c>
      <c r="N346" s="1"/>
      <c r="O346" s="1"/>
    </row>
    <row r="347" spans="1:15" ht="12.75" customHeight="1">
      <c r="A347" s="30">
        <v>337</v>
      </c>
      <c r="B347" s="269" t="s">
        <v>812</v>
      </c>
      <c r="C347" s="259">
        <v>481.7</v>
      </c>
      <c r="D347" s="260">
        <v>482.4666666666667</v>
      </c>
      <c r="E347" s="260">
        <v>476.43333333333339</v>
      </c>
      <c r="F347" s="260">
        <v>471.16666666666669</v>
      </c>
      <c r="G347" s="260">
        <v>465.13333333333338</v>
      </c>
      <c r="H347" s="260">
        <v>487.73333333333341</v>
      </c>
      <c r="I347" s="260">
        <v>493.76666666666671</v>
      </c>
      <c r="J347" s="260">
        <v>499.03333333333342</v>
      </c>
      <c r="K347" s="259">
        <v>488.5</v>
      </c>
      <c r="L347" s="259">
        <v>477.2</v>
      </c>
      <c r="M347" s="259">
        <v>70.920339999999996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3107.85</v>
      </c>
      <c r="D348" s="260">
        <v>3113.1166666666668</v>
      </c>
      <c r="E348" s="260">
        <v>3088.2333333333336</v>
      </c>
      <c r="F348" s="260">
        <v>3068.6166666666668</v>
      </c>
      <c r="G348" s="260">
        <v>3043.7333333333336</v>
      </c>
      <c r="H348" s="260">
        <v>3132.7333333333336</v>
      </c>
      <c r="I348" s="260">
        <v>3157.6166666666668</v>
      </c>
      <c r="J348" s="260">
        <v>3177.2333333333336</v>
      </c>
      <c r="K348" s="259">
        <v>3138</v>
      </c>
      <c r="L348" s="259">
        <v>3093.5</v>
      </c>
      <c r="M348" s="259">
        <v>0.73155000000000003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281.89999999999998</v>
      </c>
      <c r="D349" s="260">
        <v>282.63333333333333</v>
      </c>
      <c r="E349" s="260">
        <v>279.26666666666665</v>
      </c>
      <c r="F349" s="260">
        <v>276.63333333333333</v>
      </c>
      <c r="G349" s="260">
        <v>273.26666666666665</v>
      </c>
      <c r="H349" s="260">
        <v>285.26666666666665</v>
      </c>
      <c r="I349" s="260">
        <v>288.63333333333333</v>
      </c>
      <c r="J349" s="260">
        <v>291.26666666666665</v>
      </c>
      <c r="K349" s="259">
        <v>286</v>
      </c>
      <c r="L349" s="259">
        <v>280</v>
      </c>
      <c r="M349" s="259">
        <v>2.3138899999999998</v>
      </c>
      <c r="N349" s="1"/>
      <c r="O349" s="1"/>
    </row>
    <row r="350" spans="1:15" ht="12.75" customHeight="1">
      <c r="A350" s="30">
        <v>340</v>
      </c>
      <c r="B350" s="269" t="s">
        <v>813</v>
      </c>
      <c r="C350" s="259">
        <v>452.75</v>
      </c>
      <c r="D350" s="260">
        <v>455.55</v>
      </c>
      <c r="E350" s="260">
        <v>444.25</v>
      </c>
      <c r="F350" s="260">
        <v>435.75</v>
      </c>
      <c r="G350" s="260">
        <v>424.45</v>
      </c>
      <c r="H350" s="260">
        <v>464.05</v>
      </c>
      <c r="I350" s="260">
        <v>475.35000000000008</v>
      </c>
      <c r="J350" s="260">
        <v>483.85</v>
      </c>
      <c r="K350" s="259">
        <v>466.85</v>
      </c>
      <c r="L350" s="259">
        <v>447.05</v>
      </c>
      <c r="M350" s="259">
        <v>24.365590000000001</v>
      </c>
      <c r="N350" s="1"/>
      <c r="O350" s="1"/>
    </row>
    <row r="351" spans="1:15" ht="12.75" customHeight="1">
      <c r="A351" s="30">
        <v>341</v>
      </c>
      <c r="B351" s="269" t="s">
        <v>802</v>
      </c>
      <c r="C351" s="259">
        <v>142.1</v>
      </c>
      <c r="D351" s="260">
        <v>140.98333333333335</v>
      </c>
      <c r="E351" s="260">
        <v>139.2166666666667</v>
      </c>
      <c r="F351" s="260">
        <v>136.33333333333334</v>
      </c>
      <c r="G351" s="260">
        <v>134.56666666666669</v>
      </c>
      <c r="H351" s="260">
        <v>143.8666666666667</v>
      </c>
      <c r="I351" s="260">
        <v>145.63333333333335</v>
      </c>
      <c r="J351" s="260">
        <v>148.51666666666671</v>
      </c>
      <c r="K351" s="259">
        <v>142.75</v>
      </c>
      <c r="L351" s="259">
        <v>138.1</v>
      </c>
      <c r="M351" s="259">
        <v>23.69135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3492.95</v>
      </c>
      <c r="D352" s="260">
        <v>3463.2666666666664</v>
      </c>
      <c r="E352" s="260">
        <v>3411.5333333333328</v>
      </c>
      <c r="F352" s="260">
        <v>3330.1166666666663</v>
      </c>
      <c r="G352" s="260">
        <v>3278.3833333333328</v>
      </c>
      <c r="H352" s="260">
        <v>3544.6833333333329</v>
      </c>
      <c r="I352" s="260">
        <v>3596.4166666666665</v>
      </c>
      <c r="J352" s="260">
        <v>3677.833333333333</v>
      </c>
      <c r="K352" s="259">
        <v>3515</v>
      </c>
      <c r="L352" s="259">
        <v>3381.85</v>
      </c>
      <c r="M352" s="259">
        <v>6.6169799999999999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447.95</v>
      </c>
      <c r="D353" s="260">
        <v>447.05</v>
      </c>
      <c r="E353" s="260">
        <v>440.1</v>
      </c>
      <c r="F353" s="260">
        <v>432.25</v>
      </c>
      <c r="G353" s="260">
        <v>425.3</v>
      </c>
      <c r="H353" s="260">
        <v>454.90000000000003</v>
      </c>
      <c r="I353" s="260">
        <v>461.84999999999997</v>
      </c>
      <c r="J353" s="260">
        <v>469.70000000000005</v>
      </c>
      <c r="K353" s="259">
        <v>454</v>
      </c>
      <c r="L353" s="259">
        <v>439.2</v>
      </c>
      <c r="M353" s="259">
        <v>8.1716300000000004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275.45</v>
      </c>
      <c r="D354" s="260">
        <v>273.66666666666669</v>
      </c>
      <c r="E354" s="260">
        <v>270.03333333333336</v>
      </c>
      <c r="F354" s="260">
        <v>264.61666666666667</v>
      </c>
      <c r="G354" s="260">
        <v>260.98333333333335</v>
      </c>
      <c r="H354" s="260">
        <v>279.08333333333337</v>
      </c>
      <c r="I354" s="260">
        <v>282.7166666666667</v>
      </c>
      <c r="J354" s="260">
        <v>288.13333333333338</v>
      </c>
      <c r="K354" s="259">
        <v>277.3</v>
      </c>
      <c r="L354" s="259">
        <v>268.25</v>
      </c>
      <c r="M354" s="259">
        <v>3.8750300000000002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1849.4</v>
      </c>
      <c r="D355" s="260">
        <v>1851.4666666666665</v>
      </c>
      <c r="E355" s="260">
        <v>1835.9333333333329</v>
      </c>
      <c r="F355" s="260">
        <v>1822.4666666666665</v>
      </c>
      <c r="G355" s="260">
        <v>1806.9333333333329</v>
      </c>
      <c r="H355" s="260">
        <v>1864.9333333333329</v>
      </c>
      <c r="I355" s="260">
        <v>1880.4666666666662</v>
      </c>
      <c r="J355" s="260">
        <v>1893.9333333333329</v>
      </c>
      <c r="K355" s="259">
        <v>1867</v>
      </c>
      <c r="L355" s="259">
        <v>1838</v>
      </c>
      <c r="M355" s="259">
        <v>7.4707499999999998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47416.65</v>
      </c>
      <c r="D356" s="260">
        <v>47194.216666666667</v>
      </c>
      <c r="E356" s="260">
        <v>46888.433333333334</v>
      </c>
      <c r="F356" s="260">
        <v>46360.216666666667</v>
      </c>
      <c r="G356" s="260">
        <v>46054.433333333334</v>
      </c>
      <c r="H356" s="260">
        <v>47722.433333333334</v>
      </c>
      <c r="I356" s="260">
        <v>48028.216666666674</v>
      </c>
      <c r="J356" s="260">
        <v>48556.433333333334</v>
      </c>
      <c r="K356" s="259">
        <v>47500</v>
      </c>
      <c r="L356" s="259">
        <v>46666</v>
      </c>
      <c r="M356" s="259">
        <v>0.30007</v>
      </c>
      <c r="N356" s="1"/>
      <c r="O356" s="1"/>
    </row>
    <row r="357" spans="1:15" ht="12.75" customHeight="1">
      <c r="A357" s="30">
        <v>347</v>
      </c>
      <c r="B357" s="269" t="s">
        <v>865</v>
      </c>
      <c r="C357" s="259">
        <v>1260.95</v>
      </c>
      <c r="D357" s="260">
        <v>1255.6499999999999</v>
      </c>
      <c r="E357" s="260">
        <v>1236.2999999999997</v>
      </c>
      <c r="F357" s="260">
        <v>1211.6499999999999</v>
      </c>
      <c r="G357" s="260">
        <v>1192.2999999999997</v>
      </c>
      <c r="H357" s="260">
        <v>1280.2999999999997</v>
      </c>
      <c r="I357" s="260">
        <v>1299.6499999999996</v>
      </c>
      <c r="J357" s="260">
        <v>1324.2999999999997</v>
      </c>
      <c r="K357" s="259">
        <v>1275</v>
      </c>
      <c r="L357" s="259">
        <v>1231</v>
      </c>
      <c r="M357" s="259">
        <v>2.7897500000000002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4154.7</v>
      </c>
      <c r="D358" s="260">
        <v>4119.75</v>
      </c>
      <c r="E358" s="260">
        <v>4067.5</v>
      </c>
      <c r="F358" s="260">
        <v>3980.3</v>
      </c>
      <c r="G358" s="260">
        <v>3928.05</v>
      </c>
      <c r="H358" s="260">
        <v>4206.95</v>
      </c>
      <c r="I358" s="260">
        <v>4259.2</v>
      </c>
      <c r="J358" s="260">
        <v>4346.3999999999996</v>
      </c>
      <c r="K358" s="259">
        <v>4172</v>
      </c>
      <c r="L358" s="259">
        <v>4032.55</v>
      </c>
      <c r="M358" s="259">
        <v>4.1383999999999999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212.65</v>
      </c>
      <c r="D359" s="260">
        <v>212.81666666666669</v>
      </c>
      <c r="E359" s="260">
        <v>211.28333333333339</v>
      </c>
      <c r="F359" s="260">
        <v>209.91666666666669</v>
      </c>
      <c r="G359" s="260">
        <v>208.38333333333338</v>
      </c>
      <c r="H359" s="260">
        <v>214.18333333333339</v>
      </c>
      <c r="I359" s="260">
        <v>215.7166666666667</v>
      </c>
      <c r="J359" s="260">
        <v>217.0833333333334</v>
      </c>
      <c r="K359" s="259">
        <v>214.35</v>
      </c>
      <c r="L359" s="259">
        <v>211.45</v>
      </c>
      <c r="M359" s="259">
        <v>25.02692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4599.3999999999996</v>
      </c>
      <c r="D360" s="260">
        <v>4587.1333333333332</v>
      </c>
      <c r="E360" s="260">
        <v>4549.2666666666664</v>
      </c>
      <c r="F360" s="260">
        <v>4499.1333333333332</v>
      </c>
      <c r="G360" s="260">
        <v>4461.2666666666664</v>
      </c>
      <c r="H360" s="260">
        <v>4637.2666666666664</v>
      </c>
      <c r="I360" s="260">
        <v>4675.1333333333332</v>
      </c>
      <c r="J360" s="260">
        <v>4725.2666666666664</v>
      </c>
      <c r="K360" s="259">
        <v>4625</v>
      </c>
      <c r="L360" s="259">
        <v>4537</v>
      </c>
      <c r="M360" s="259">
        <v>0.16056999999999999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1458.45</v>
      </c>
      <c r="D361" s="260">
        <v>1456.8</v>
      </c>
      <c r="E361" s="260">
        <v>1441.8</v>
      </c>
      <c r="F361" s="260">
        <v>1425.15</v>
      </c>
      <c r="G361" s="260">
        <v>1410.15</v>
      </c>
      <c r="H361" s="260">
        <v>1473.4499999999998</v>
      </c>
      <c r="I361" s="260">
        <v>1488.4499999999998</v>
      </c>
      <c r="J361" s="260">
        <v>1505.0999999999997</v>
      </c>
      <c r="K361" s="259">
        <v>1471.8</v>
      </c>
      <c r="L361" s="259">
        <v>1440.15</v>
      </c>
      <c r="M361" s="259">
        <v>1.6586000000000001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2748.7</v>
      </c>
      <c r="D362" s="260">
        <v>2746.9500000000003</v>
      </c>
      <c r="E362" s="260">
        <v>2706.4000000000005</v>
      </c>
      <c r="F362" s="260">
        <v>2664.1000000000004</v>
      </c>
      <c r="G362" s="260">
        <v>2623.5500000000006</v>
      </c>
      <c r="H362" s="260">
        <v>2789.2500000000005</v>
      </c>
      <c r="I362" s="260">
        <v>2829.8000000000006</v>
      </c>
      <c r="J362" s="260">
        <v>2872.1000000000004</v>
      </c>
      <c r="K362" s="259">
        <v>2787.5</v>
      </c>
      <c r="L362" s="259">
        <v>2704.65</v>
      </c>
      <c r="M362" s="259">
        <v>13.12335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977.7</v>
      </c>
      <c r="D363" s="260">
        <v>972.9</v>
      </c>
      <c r="E363" s="260">
        <v>961.84999999999991</v>
      </c>
      <c r="F363" s="260">
        <v>945.99999999999989</v>
      </c>
      <c r="G363" s="260">
        <v>934.94999999999982</v>
      </c>
      <c r="H363" s="260">
        <v>988.75</v>
      </c>
      <c r="I363" s="260">
        <v>999.8</v>
      </c>
      <c r="J363" s="260">
        <v>1015.6500000000001</v>
      </c>
      <c r="K363" s="259">
        <v>983.95</v>
      </c>
      <c r="L363" s="259">
        <v>957.05</v>
      </c>
      <c r="M363" s="259">
        <v>0.26778999999999997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2565</v>
      </c>
      <c r="D364" s="260">
        <v>2553.6666666666665</v>
      </c>
      <c r="E364" s="260">
        <v>2533.333333333333</v>
      </c>
      <c r="F364" s="260">
        <v>2501.6666666666665</v>
      </c>
      <c r="G364" s="260">
        <v>2481.333333333333</v>
      </c>
      <c r="H364" s="260">
        <v>2585.333333333333</v>
      </c>
      <c r="I364" s="260">
        <v>2605.6666666666661</v>
      </c>
      <c r="J364" s="260">
        <v>2637.333333333333</v>
      </c>
      <c r="K364" s="259">
        <v>2574</v>
      </c>
      <c r="L364" s="259">
        <v>2522</v>
      </c>
      <c r="M364" s="259">
        <v>2.0878100000000002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1794.65</v>
      </c>
      <c r="D365" s="260">
        <v>1786.2333333333333</v>
      </c>
      <c r="E365" s="260">
        <v>1770.4166666666667</v>
      </c>
      <c r="F365" s="260">
        <v>1746.1833333333334</v>
      </c>
      <c r="G365" s="260">
        <v>1730.3666666666668</v>
      </c>
      <c r="H365" s="260">
        <v>1810.4666666666667</v>
      </c>
      <c r="I365" s="260">
        <v>1826.2833333333333</v>
      </c>
      <c r="J365" s="260">
        <v>1850.5166666666667</v>
      </c>
      <c r="K365" s="259">
        <v>1802.05</v>
      </c>
      <c r="L365" s="259">
        <v>1762</v>
      </c>
      <c r="M365" s="259">
        <v>0.83301000000000003</v>
      </c>
      <c r="N365" s="1"/>
      <c r="O365" s="1"/>
    </row>
    <row r="366" spans="1:15" ht="12.75" customHeight="1">
      <c r="A366" s="30">
        <v>356</v>
      </c>
      <c r="B366" s="269" t="s">
        <v>789</v>
      </c>
      <c r="C366" s="259">
        <v>311.05</v>
      </c>
      <c r="D366" s="260">
        <v>312.05</v>
      </c>
      <c r="E366" s="260">
        <v>309.15000000000003</v>
      </c>
      <c r="F366" s="260">
        <v>307.25</v>
      </c>
      <c r="G366" s="260">
        <v>304.35000000000002</v>
      </c>
      <c r="H366" s="260">
        <v>313.95000000000005</v>
      </c>
      <c r="I366" s="260">
        <v>316.85000000000002</v>
      </c>
      <c r="J366" s="260">
        <v>318.75000000000006</v>
      </c>
      <c r="K366" s="259">
        <v>314.95</v>
      </c>
      <c r="L366" s="259">
        <v>310.14999999999998</v>
      </c>
      <c r="M366" s="259">
        <v>16.493449999999999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135.9</v>
      </c>
      <c r="D367" s="260">
        <v>135.46666666666667</v>
      </c>
      <c r="E367" s="260">
        <v>134.53333333333333</v>
      </c>
      <c r="F367" s="260">
        <v>133.16666666666666</v>
      </c>
      <c r="G367" s="260">
        <v>132.23333333333332</v>
      </c>
      <c r="H367" s="260">
        <v>136.83333333333334</v>
      </c>
      <c r="I367" s="260">
        <v>137.76666666666668</v>
      </c>
      <c r="J367" s="260">
        <v>139.13333333333335</v>
      </c>
      <c r="K367" s="259">
        <v>136.4</v>
      </c>
      <c r="L367" s="259">
        <v>134.1</v>
      </c>
      <c r="M367" s="259">
        <v>61.002659999999999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224</v>
      </c>
      <c r="D368" s="260">
        <v>222.20000000000002</v>
      </c>
      <c r="E368" s="260">
        <v>219.45000000000005</v>
      </c>
      <c r="F368" s="260">
        <v>214.90000000000003</v>
      </c>
      <c r="G368" s="260">
        <v>212.15000000000006</v>
      </c>
      <c r="H368" s="260">
        <v>226.75000000000003</v>
      </c>
      <c r="I368" s="260">
        <v>229.49999999999997</v>
      </c>
      <c r="J368" s="260">
        <v>234.05</v>
      </c>
      <c r="K368" s="259">
        <v>224.95</v>
      </c>
      <c r="L368" s="259">
        <v>217.65</v>
      </c>
      <c r="M368" s="259">
        <v>129.88463999999999</v>
      </c>
      <c r="N368" s="1"/>
      <c r="O368" s="1"/>
    </row>
    <row r="369" spans="1:15" ht="12.75" customHeight="1">
      <c r="A369" s="30">
        <v>359</v>
      </c>
      <c r="B369" s="269" t="s">
        <v>790</v>
      </c>
      <c r="C369" s="259">
        <v>391.8</v>
      </c>
      <c r="D369" s="260">
        <v>390.84999999999997</v>
      </c>
      <c r="E369" s="260">
        <v>388.19999999999993</v>
      </c>
      <c r="F369" s="260">
        <v>384.59999999999997</v>
      </c>
      <c r="G369" s="260">
        <v>381.94999999999993</v>
      </c>
      <c r="H369" s="260">
        <v>394.44999999999993</v>
      </c>
      <c r="I369" s="260">
        <v>397.09999999999991</v>
      </c>
      <c r="J369" s="260">
        <v>400.69999999999993</v>
      </c>
      <c r="K369" s="259">
        <v>393.5</v>
      </c>
      <c r="L369" s="259">
        <v>387.25</v>
      </c>
      <c r="M369" s="259">
        <v>6.1134000000000004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474.7</v>
      </c>
      <c r="D370" s="260">
        <v>471.61666666666662</v>
      </c>
      <c r="E370" s="260">
        <v>465.23333333333323</v>
      </c>
      <c r="F370" s="260">
        <v>455.76666666666659</v>
      </c>
      <c r="G370" s="260">
        <v>449.38333333333321</v>
      </c>
      <c r="H370" s="260">
        <v>481.08333333333326</v>
      </c>
      <c r="I370" s="260">
        <v>487.46666666666658</v>
      </c>
      <c r="J370" s="260">
        <v>496.93333333333328</v>
      </c>
      <c r="K370" s="259">
        <v>478</v>
      </c>
      <c r="L370" s="259">
        <v>462.15</v>
      </c>
      <c r="M370" s="259">
        <v>3.76247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555.45000000000005</v>
      </c>
      <c r="D371" s="260">
        <v>556.6</v>
      </c>
      <c r="E371" s="260">
        <v>550.55000000000007</v>
      </c>
      <c r="F371" s="260">
        <v>545.65000000000009</v>
      </c>
      <c r="G371" s="260">
        <v>539.60000000000014</v>
      </c>
      <c r="H371" s="260">
        <v>561.5</v>
      </c>
      <c r="I371" s="260">
        <v>567.54999999999995</v>
      </c>
      <c r="J371" s="260">
        <v>572.44999999999993</v>
      </c>
      <c r="K371" s="259">
        <v>562.65</v>
      </c>
      <c r="L371" s="259">
        <v>551.70000000000005</v>
      </c>
      <c r="M371" s="259">
        <v>0.44390000000000002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131.85</v>
      </c>
      <c r="D372" s="260">
        <v>130.66666666666666</v>
      </c>
      <c r="E372" s="260">
        <v>127.68333333333331</v>
      </c>
      <c r="F372" s="260">
        <v>123.51666666666665</v>
      </c>
      <c r="G372" s="260">
        <v>120.5333333333333</v>
      </c>
      <c r="H372" s="260">
        <v>134.83333333333331</v>
      </c>
      <c r="I372" s="260">
        <v>137.81666666666666</v>
      </c>
      <c r="J372" s="260">
        <v>141.98333333333332</v>
      </c>
      <c r="K372" s="259">
        <v>133.65</v>
      </c>
      <c r="L372" s="259">
        <v>126.5</v>
      </c>
      <c r="M372" s="259">
        <v>13.75386</v>
      </c>
      <c r="N372" s="1"/>
      <c r="O372" s="1"/>
    </row>
    <row r="373" spans="1:15" ht="12.75" customHeight="1">
      <c r="A373" s="30">
        <v>363</v>
      </c>
      <c r="B373" s="269" t="s">
        <v>831</v>
      </c>
      <c r="C373" s="259">
        <v>1252.0999999999999</v>
      </c>
      <c r="D373" s="260">
        <v>1243.3666666666666</v>
      </c>
      <c r="E373" s="260">
        <v>1191.7333333333331</v>
      </c>
      <c r="F373" s="260">
        <v>1131.3666666666666</v>
      </c>
      <c r="G373" s="260">
        <v>1079.7333333333331</v>
      </c>
      <c r="H373" s="260">
        <v>1303.7333333333331</v>
      </c>
      <c r="I373" s="260">
        <v>1355.3666666666668</v>
      </c>
      <c r="J373" s="260">
        <v>1415.7333333333331</v>
      </c>
      <c r="K373" s="259">
        <v>1295</v>
      </c>
      <c r="L373" s="259">
        <v>1183</v>
      </c>
      <c r="M373" s="259">
        <v>0.48007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4164</v>
      </c>
      <c r="D374" s="260">
        <v>4140.3499999999995</v>
      </c>
      <c r="E374" s="260">
        <v>4088.6999999999989</v>
      </c>
      <c r="F374" s="260">
        <v>4013.3999999999996</v>
      </c>
      <c r="G374" s="260">
        <v>3961.7499999999991</v>
      </c>
      <c r="H374" s="260">
        <v>4215.6499999999987</v>
      </c>
      <c r="I374" s="260">
        <v>4267.2999999999984</v>
      </c>
      <c r="J374" s="260">
        <v>4342.5999999999985</v>
      </c>
      <c r="K374" s="259">
        <v>4192</v>
      </c>
      <c r="L374" s="259">
        <v>4065.05</v>
      </c>
      <c r="M374" s="259">
        <v>0.59921000000000002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14187.65</v>
      </c>
      <c r="D375" s="260">
        <v>14155.133333333333</v>
      </c>
      <c r="E375" s="260">
        <v>14110.266666666666</v>
      </c>
      <c r="F375" s="260">
        <v>14032.883333333333</v>
      </c>
      <c r="G375" s="260">
        <v>13988.016666666666</v>
      </c>
      <c r="H375" s="260">
        <v>14232.516666666666</v>
      </c>
      <c r="I375" s="260">
        <v>14277.383333333331</v>
      </c>
      <c r="J375" s="260">
        <v>14354.766666666666</v>
      </c>
      <c r="K375" s="259">
        <v>14200</v>
      </c>
      <c r="L375" s="259">
        <v>14077.75</v>
      </c>
      <c r="M375" s="259">
        <v>5.339E-2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51.3</v>
      </c>
      <c r="D376" s="260">
        <v>51.699999999999996</v>
      </c>
      <c r="E376" s="260">
        <v>50.499999999999993</v>
      </c>
      <c r="F376" s="260">
        <v>49.699999999999996</v>
      </c>
      <c r="G376" s="260">
        <v>48.499999999999993</v>
      </c>
      <c r="H376" s="260">
        <v>52.499999999999993</v>
      </c>
      <c r="I376" s="260">
        <v>53.699999999999996</v>
      </c>
      <c r="J376" s="260">
        <v>54.499999999999993</v>
      </c>
      <c r="K376" s="259">
        <v>52.9</v>
      </c>
      <c r="L376" s="259">
        <v>50.9</v>
      </c>
      <c r="M376" s="259">
        <v>727.20109000000002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437.6</v>
      </c>
      <c r="D377" s="260">
        <v>441.65000000000003</v>
      </c>
      <c r="E377" s="260">
        <v>431.45000000000005</v>
      </c>
      <c r="F377" s="260">
        <v>425.3</v>
      </c>
      <c r="G377" s="260">
        <v>415.1</v>
      </c>
      <c r="H377" s="260">
        <v>447.80000000000007</v>
      </c>
      <c r="I377" s="260">
        <v>458</v>
      </c>
      <c r="J377" s="260">
        <v>464.15000000000009</v>
      </c>
      <c r="K377" s="259">
        <v>451.85</v>
      </c>
      <c r="L377" s="259">
        <v>435.5</v>
      </c>
      <c r="M377" s="259">
        <v>8.0986600000000006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153.4</v>
      </c>
      <c r="D378" s="260">
        <v>153.58333333333334</v>
      </c>
      <c r="E378" s="260">
        <v>152.06666666666669</v>
      </c>
      <c r="F378" s="260">
        <v>150.73333333333335</v>
      </c>
      <c r="G378" s="260">
        <v>149.2166666666667</v>
      </c>
      <c r="H378" s="260">
        <v>154.91666666666669</v>
      </c>
      <c r="I378" s="260">
        <v>156.43333333333334</v>
      </c>
      <c r="J378" s="260">
        <v>157.76666666666668</v>
      </c>
      <c r="K378" s="259">
        <v>155.1</v>
      </c>
      <c r="L378" s="259">
        <v>152.25</v>
      </c>
      <c r="M378" s="259">
        <v>130.42067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110.35</v>
      </c>
      <c r="D379" s="260">
        <v>110.26666666666667</v>
      </c>
      <c r="E379" s="260">
        <v>109.53333333333333</v>
      </c>
      <c r="F379" s="260">
        <v>108.71666666666667</v>
      </c>
      <c r="G379" s="260">
        <v>107.98333333333333</v>
      </c>
      <c r="H379" s="260">
        <v>111.08333333333333</v>
      </c>
      <c r="I379" s="260">
        <v>111.81666666666665</v>
      </c>
      <c r="J379" s="260">
        <v>112.63333333333333</v>
      </c>
      <c r="K379" s="259">
        <v>111</v>
      </c>
      <c r="L379" s="259">
        <v>109.45</v>
      </c>
      <c r="M379" s="259">
        <v>114.15273999999999</v>
      </c>
      <c r="N379" s="1"/>
      <c r="O379" s="1"/>
    </row>
    <row r="380" spans="1:15" ht="12.75" customHeight="1">
      <c r="A380" s="30">
        <v>370</v>
      </c>
      <c r="B380" s="269" t="s">
        <v>791</v>
      </c>
      <c r="C380" s="259">
        <v>755</v>
      </c>
      <c r="D380" s="260">
        <v>757.41666666666663</v>
      </c>
      <c r="E380" s="260">
        <v>739.83333333333326</v>
      </c>
      <c r="F380" s="260">
        <v>724.66666666666663</v>
      </c>
      <c r="G380" s="260">
        <v>707.08333333333326</v>
      </c>
      <c r="H380" s="260">
        <v>772.58333333333326</v>
      </c>
      <c r="I380" s="260">
        <v>790.16666666666652</v>
      </c>
      <c r="J380" s="260">
        <v>805.33333333333326</v>
      </c>
      <c r="K380" s="259">
        <v>775</v>
      </c>
      <c r="L380" s="259">
        <v>742.25</v>
      </c>
      <c r="M380" s="259">
        <v>1.9261299999999999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367.2</v>
      </c>
      <c r="D381" s="260">
        <v>370.40000000000003</v>
      </c>
      <c r="E381" s="260">
        <v>360.80000000000007</v>
      </c>
      <c r="F381" s="260">
        <v>354.40000000000003</v>
      </c>
      <c r="G381" s="260">
        <v>344.80000000000007</v>
      </c>
      <c r="H381" s="260">
        <v>376.80000000000007</v>
      </c>
      <c r="I381" s="260">
        <v>386.40000000000009</v>
      </c>
      <c r="J381" s="260">
        <v>392.80000000000007</v>
      </c>
      <c r="K381" s="259">
        <v>380</v>
      </c>
      <c r="L381" s="259">
        <v>364</v>
      </c>
      <c r="M381" s="259">
        <v>11.450189999999999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1059.3499999999999</v>
      </c>
      <c r="D382" s="260">
        <v>1063.1500000000001</v>
      </c>
      <c r="E382" s="260">
        <v>1045.8500000000001</v>
      </c>
      <c r="F382" s="260">
        <v>1032.3500000000001</v>
      </c>
      <c r="G382" s="260">
        <v>1015.0500000000002</v>
      </c>
      <c r="H382" s="260">
        <v>1076.6500000000001</v>
      </c>
      <c r="I382" s="260">
        <v>1093.9500000000003</v>
      </c>
      <c r="J382" s="260">
        <v>1107.45</v>
      </c>
      <c r="K382" s="259">
        <v>1080.45</v>
      </c>
      <c r="L382" s="259">
        <v>1049.6500000000001</v>
      </c>
      <c r="M382" s="259">
        <v>1.8834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74.099999999999994</v>
      </c>
      <c r="D383" s="260">
        <v>75.13333333333334</v>
      </c>
      <c r="E383" s="260">
        <v>73.066666666666677</v>
      </c>
      <c r="F383" s="260">
        <v>72.033333333333331</v>
      </c>
      <c r="G383" s="260">
        <v>69.966666666666669</v>
      </c>
      <c r="H383" s="260">
        <v>76.166666666666686</v>
      </c>
      <c r="I383" s="260">
        <v>78.233333333333348</v>
      </c>
      <c r="J383" s="260">
        <v>79.266666666666694</v>
      </c>
      <c r="K383" s="259">
        <v>77.2</v>
      </c>
      <c r="L383" s="259">
        <v>74.099999999999994</v>
      </c>
      <c r="M383" s="259">
        <v>299.21055999999999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180.8</v>
      </c>
      <c r="D384" s="260">
        <v>180.56666666666669</v>
      </c>
      <c r="E384" s="260">
        <v>179.23333333333338</v>
      </c>
      <c r="F384" s="260">
        <v>177.66666666666669</v>
      </c>
      <c r="G384" s="260">
        <v>176.33333333333337</v>
      </c>
      <c r="H384" s="260">
        <v>182.13333333333338</v>
      </c>
      <c r="I384" s="260">
        <v>183.4666666666667</v>
      </c>
      <c r="J384" s="260">
        <v>185.03333333333339</v>
      </c>
      <c r="K384" s="259">
        <v>181.9</v>
      </c>
      <c r="L384" s="259">
        <v>179</v>
      </c>
      <c r="M384" s="259">
        <v>11.71124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760</v>
      </c>
      <c r="D385" s="260">
        <v>756.7166666666667</v>
      </c>
      <c r="E385" s="260">
        <v>726.43333333333339</v>
      </c>
      <c r="F385" s="260">
        <v>692.86666666666667</v>
      </c>
      <c r="G385" s="260">
        <v>662.58333333333337</v>
      </c>
      <c r="H385" s="260">
        <v>790.28333333333342</v>
      </c>
      <c r="I385" s="260">
        <v>820.56666666666672</v>
      </c>
      <c r="J385" s="260">
        <v>854.13333333333344</v>
      </c>
      <c r="K385" s="259">
        <v>787</v>
      </c>
      <c r="L385" s="259">
        <v>723.15</v>
      </c>
      <c r="M385" s="259">
        <v>9.1330200000000001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243.2</v>
      </c>
      <c r="D386" s="260">
        <v>242.20000000000002</v>
      </c>
      <c r="E386" s="260">
        <v>240.00000000000003</v>
      </c>
      <c r="F386" s="260">
        <v>236.8</v>
      </c>
      <c r="G386" s="260">
        <v>234.60000000000002</v>
      </c>
      <c r="H386" s="260">
        <v>245.40000000000003</v>
      </c>
      <c r="I386" s="260">
        <v>247.60000000000002</v>
      </c>
      <c r="J386" s="260">
        <v>250.80000000000004</v>
      </c>
      <c r="K386" s="259">
        <v>244.4</v>
      </c>
      <c r="L386" s="259">
        <v>239</v>
      </c>
      <c r="M386" s="259">
        <v>4.2811199999999996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119.7</v>
      </c>
      <c r="D387" s="260">
        <v>120.35000000000001</v>
      </c>
      <c r="E387" s="260">
        <v>117.75000000000001</v>
      </c>
      <c r="F387" s="260">
        <v>115.80000000000001</v>
      </c>
      <c r="G387" s="260">
        <v>113.20000000000002</v>
      </c>
      <c r="H387" s="260">
        <v>122.30000000000001</v>
      </c>
      <c r="I387" s="260">
        <v>124.9</v>
      </c>
      <c r="J387" s="260">
        <v>126.85000000000001</v>
      </c>
      <c r="K387" s="259">
        <v>122.95</v>
      </c>
      <c r="L387" s="259">
        <v>118.4</v>
      </c>
      <c r="M387" s="259">
        <v>49.021009999999997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1934.5</v>
      </c>
      <c r="D388" s="260">
        <v>1960.7166666666665</v>
      </c>
      <c r="E388" s="260">
        <v>1900.4333333333329</v>
      </c>
      <c r="F388" s="260">
        <v>1866.3666666666666</v>
      </c>
      <c r="G388" s="260">
        <v>1806.083333333333</v>
      </c>
      <c r="H388" s="260">
        <v>1994.7833333333328</v>
      </c>
      <c r="I388" s="260">
        <v>2055.0666666666662</v>
      </c>
      <c r="J388" s="260">
        <v>2089.1333333333328</v>
      </c>
      <c r="K388" s="259">
        <v>2021</v>
      </c>
      <c r="L388" s="259">
        <v>1926.65</v>
      </c>
      <c r="M388" s="259">
        <v>0.21897</v>
      </c>
      <c r="N388" s="1"/>
      <c r="O388" s="1"/>
    </row>
    <row r="389" spans="1:15" ht="12.75" customHeight="1">
      <c r="A389" s="30">
        <v>379</v>
      </c>
      <c r="B389" s="269" t="s">
        <v>832</v>
      </c>
      <c r="C389" s="259">
        <v>49.7</v>
      </c>
      <c r="D389" s="260">
        <v>49.449999999999996</v>
      </c>
      <c r="E389" s="260">
        <v>48.999999999999993</v>
      </c>
      <c r="F389" s="260">
        <v>48.3</v>
      </c>
      <c r="G389" s="260">
        <v>47.849999999999994</v>
      </c>
      <c r="H389" s="260">
        <v>50.149999999999991</v>
      </c>
      <c r="I389" s="260">
        <v>50.599999999999994</v>
      </c>
      <c r="J389" s="260">
        <v>51.29999999999999</v>
      </c>
      <c r="K389" s="259">
        <v>49.9</v>
      </c>
      <c r="L389" s="259">
        <v>48.75</v>
      </c>
      <c r="M389" s="259">
        <v>11.639810000000001</v>
      </c>
      <c r="N389" s="1"/>
      <c r="O389" s="1"/>
    </row>
    <row r="390" spans="1:15" ht="12.75" customHeight="1">
      <c r="A390" s="30">
        <v>380</v>
      </c>
      <c r="B390" s="269" t="s">
        <v>875</v>
      </c>
      <c r="C390" s="259">
        <v>1364.1</v>
      </c>
      <c r="D390" s="260">
        <v>1355.8999999999999</v>
      </c>
      <c r="E390" s="260">
        <v>1337.7999999999997</v>
      </c>
      <c r="F390" s="260">
        <v>1311.4999999999998</v>
      </c>
      <c r="G390" s="260">
        <v>1293.3999999999996</v>
      </c>
      <c r="H390" s="260">
        <v>1382.1999999999998</v>
      </c>
      <c r="I390" s="260">
        <v>1400.2999999999997</v>
      </c>
      <c r="J390" s="260">
        <v>1426.6</v>
      </c>
      <c r="K390" s="259">
        <v>1374</v>
      </c>
      <c r="L390" s="259">
        <v>1329.6</v>
      </c>
      <c r="M390" s="259">
        <v>4.2249800000000004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179.55</v>
      </c>
      <c r="D391" s="260">
        <v>179.36666666666667</v>
      </c>
      <c r="E391" s="260">
        <v>177.23333333333335</v>
      </c>
      <c r="F391" s="260">
        <v>174.91666666666669</v>
      </c>
      <c r="G391" s="260">
        <v>172.78333333333336</v>
      </c>
      <c r="H391" s="260">
        <v>181.68333333333334</v>
      </c>
      <c r="I391" s="260">
        <v>183.81666666666666</v>
      </c>
      <c r="J391" s="260">
        <v>186.13333333333333</v>
      </c>
      <c r="K391" s="259">
        <v>181.5</v>
      </c>
      <c r="L391" s="259">
        <v>177.05</v>
      </c>
      <c r="M391" s="259">
        <v>31.04355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945.65</v>
      </c>
      <c r="D392" s="260">
        <v>944.68333333333339</v>
      </c>
      <c r="E392" s="260">
        <v>940.96666666666681</v>
      </c>
      <c r="F392" s="260">
        <v>936.28333333333342</v>
      </c>
      <c r="G392" s="260">
        <v>932.56666666666683</v>
      </c>
      <c r="H392" s="260">
        <v>949.36666666666679</v>
      </c>
      <c r="I392" s="260">
        <v>953.08333333333348</v>
      </c>
      <c r="J392" s="260">
        <v>957.76666666666677</v>
      </c>
      <c r="K392" s="259">
        <v>948.4</v>
      </c>
      <c r="L392" s="259">
        <v>940</v>
      </c>
      <c r="M392" s="259">
        <v>0.94699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2731.35</v>
      </c>
      <c r="D393" s="260">
        <v>2724.9999999999995</v>
      </c>
      <c r="E393" s="260">
        <v>2704.5499999999993</v>
      </c>
      <c r="F393" s="260">
        <v>2677.7499999999995</v>
      </c>
      <c r="G393" s="260">
        <v>2657.2999999999993</v>
      </c>
      <c r="H393" s="260">
        <v>2751.7999999999993</v>
      </c>
      <c r="I393" s="260">
        <v>2772.2499999999991</v>
      </c>
      <c r="J393" s="260">
        <v>2799.0499999999993</v>
      </c>
      <c r="K393" s="259">
        <v>2745.45</v>
      </c>
      <c r="L393" s="259">
        <v>2698.2</v>
      </c>
      <c r="M393" s="259">
        <v>120.75136999999999</v>
      </c>
      <c r="N393" s="1"/>
      <c r="O393" s="1"/>
    </row>
    <row r="394" spans="1:15" ht="12.75" customHeight="1">
      <c r="A394" s="30">
        <v>384</v>
      </c>
      <c r="B394" s="269" t="s">
        <v>803</v>
      </c>
      <c r="C394" s="259">
        <v>120.55</v>
      </c>
      <c r="D394" s="260">
        <v>119.61666666666667</v>
      </c>
      <c r="E394" s="260">
        <v>118.23333333333335</v>
      </c>
      <c r="F394" s="260">
        <v>115.91666666666667</v>
      </c>
      <c r="G394" s="260">
        <v>114.53333333333335</v>
      </c>
      <c r="H394" s="260">
        <v>121.93333333333335</v>
      </c>
      <c r="I394" s="260">
        <v>123.31666666666668</v>
      </c>
      <c r="J394" s="260">
        <v>125.63333333333335</v>
      </c>
      <c r="K394" s="259">
        <v>121</v>
      </c>
      <c r="L394" s="259">
        <v>117.3</v>
      </c>
      <c r="M394" s="259">
        <v>4.3939000000000004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787.85</v>
      </c>
      <c r="D395" s="260">
        <v>790.2833333333333</v>
      </c>
      <c r="E395" s="260">
        <v>783.16666666666663</v>
      </c>
      <c r="F395" s="260">
        <v>778.48333333333335</v>
      </c>
      <c r="G395" s="260">
        <v>771.36666666666667</v>
      </c>
      <c r="H395" s="260">
        <v>794.96666666666658</v>
      </c>
      <c r="I395" s="260">
        <v>802.08333333333337</v>
      </c>
      <c r="J395" s="260">
        <v>806.76666666666654</v>
      </c>
      <c r="K395" s="259">
        <v>797.4</v>
      </c>
      <c r="L395" s="259">
        <v>785.6</v>
      </c>
      <c r="M395" s="259">
        <v>0.35815000000000002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1327.9</v>
      </c>
      <c r="D396" s="260">
        <v>1321.1833333333334</v>
      </c>
      <c r="E396" s="260">
        <v>1310.5166666666669</v>
      </c>
      <c r="F396" s="260">
        <v>1293.1333333333334</v>
      </c>
      <c r="G396" s="260">
        <v>1282.4666666666669</v>
      </c>
      <c r="H396" s="260">
        <v>1338.5666666666668</v>
      </c>
      <c r="I396" s="260">
        <v>1349.2333333333333</v>
      </c>
      <c r="J396" s="260">
        <v>1366.6166666666668</v>
      </c>
      <c r="K396" s="259">
        <v>1331.85</v>
      </c>
      <c r="L396" s="259">
        <v>1303.8</v>
      </c>
      <c r="M396" s="259">
        <v>0.87822999999999996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824.25</v>
      </c>
      <c r="D397" s="260">
        <v>822.26666666666677</v>
      </c>
      <c r="E397" s="260">
        <v>817.28333333333353</v>
      </c>
      <c r="F397" s="260">
        <v>810.31666666666672</v>
      </c>
      <c r="G397" s="260">
        <v>805.33333333333348</v>
      </c>
      <c r="H397" s="260">
        <v>829.23333333333358</v>
      </c>
      <c r="I397" s="260">
        <v>834.21666666666692</v>
      </c>
      <c r="J397" s="260">
        <v>841.18333333333362</v>
      </c>
      <c r="K397" s="259">
        <v>827.25</v>
      </c>
      <c r="L397" s="259">
        <v>815.3</v>
      </c>
      <c r="M397" s="259">
        <v>23.351320000000001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1282.9000000000001</v>
      </c>
      <c r="D398" s="260">
        <v>1275.1166666666668</v>
      </c>
      <c r="E398" s="260">
        <v>1260.5333333333335</v>
      </c>
      <c r="F398" s="260">
        <v>1238.1666666666667</v>
      </c>
      <c r="G398" s="260">
        <v>1223.5833333333335</v>
      </c>
      <c r="H398" s="260">
        <v>1297.4833333333336</v>
      </c>
      <c r="I398" s="260">
        <v>1312.0666666666666</v>
      </c>
      <c r="J398" s="260">
        <v>1334.4333333333336</v>
      </c>
      <c r="K398" s="259">
        <v>1289.7</v>
      </c>
      <c r="L398" s="259">
        <v>1252.75</v>
      </c>
      <c r="M398" s="259">
        <v>14.01332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397.45</v>
      </c>
      <c r="D399" s="260">
        <v>396.91666666666669</v>
      </c>
      <c r="E399" s="260">
        <v>388.83333333333337</v>
      </c>
      <c r="F399" s="260">
        <v>380.2166666666667</v>
      </c>
      <c r="G399" s="260">
        <v>372.13333333333338</v>
      </c>
      <c r="H399" s="260">
        <v>405.53333333333336</v>
      </c>
      <c r="I399" s="260">
        <v>413.61666666666673</v>
      </c>
      <c r="J399" s="260">
        <v>422.23333333333335</v>
      </c>
      <c r="K399" s="259">
        <v>405</v>
      </c>
      <c r="L399" s="259">
        <v>388.3</v>
      </c>
      <c r="M399" s="259">
        <v>2.4354200000000001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39.85</v>
      </c>
      <c r="D400" s="260">
        <v>39.633333333333333</v>
      </c>
      <c r="E400" s="260">
        <v>38.616666666666667</v>
      </c>
      <c r="F400" s="260">
        <v>37.383333333333333</v>
      </c>
      <c r="G400" s="260">
        <v>36.366666666666667</v>
      </c>
      <c r="H400" s="260">
        <v>40.866666666666667</v>
      </c>
      <c r="I400" s="260">
        <v>41.883333333333333</v>
      </c>
      <c r="J400" s="260">
        <v>43.116666666666667</v>
      </c>
      <c r="K400" s="259">
        <v>40.65</v>
      </c>
      <c r="L400" s="259">
        <v>38.4</v>
      </c>
      <c r="M400" s="259">
        <v>103.84735999999999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4710.2</v>
      </c>
      <c r="D401" s="260">
        <v>4738.5166666666664</v>
      </c>
      <c r="E401" s="260">
        <v>4627.2333333333327</v>
      </c>
      <c r="F401" s="260">
        <v>4544.2666666666664</v>
      </c>
      <c r="G401" s="260">
        <v>4432.9833333333327</v>
      </c>
      <c r="H401" s="260">
        <v>4821.4833333333327</v>
      </c>
      <c r="I401" s="260">
        <v>4932.7666666666655</v>
      </c>
      <c r="J401" s="260">
        <v>5015.7333333333327</v>
      </c>
      <c r="K401" s="259">
        <v>4849.8</v>
      </c>
      <c r="L401" s="259">
        <v>4655.55</v>
      </c>
      <c r="M401" s="259">
        <v>0.42525000000000002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2365.6999999999998</v>
      </c>
      <c r="D402" s="260">
        <v>2354.2999999999997</v>
      </c>
      <c r="E402" s="260">
        <v>2330.5999999999995</v>
      </c>
      <c r="F402" s="260">
        <v>2295.4999999999995</v>
      </c>
      <c r="G402" s="260">
        <v>2271.7999999999993</v>
      </c>
      <c r="H402" s="260">
        <v>2389.3999999999996</v>
      </c>
      <c r="I402" s="260">
        <v>2413.0999999999995</v>
      </c>
      <c r="J402" s="260">
        <v>2448.1999999999998</v>
      </c>
      <c r="K402" s="259">
        <v>2378</v>
      </c>
      <c r="L402" s="259">
        <v>2319.1999999999998</v>
      </c>
      <c r="M402" s="259">
        <v>8.2110699999999994</v>
      </c>
      <c r="N402" s="1"/>
      <c r="O402" s="1"/>
    </row>
    <row r="403" spans="1:15" ht="12.75" customHeight="1">
      <c r="A403" s="30">
        <v>393</v>
      </c>
      <c r="B403" s="269" t="s">
        <v>809</v>
      </c>
      <c r="C403" s="259">
        <v>74.75</v>
      </c>
      <c r="D403" s="260">
        <v>74.283333333333331</v>
      </c>
      <c r="E403" s="260">
        <v>73.466666666666669</v>
      </c>
      <c r="F403" s="260">
        <v>72.183333333333337</v>
      </c>
      <c r="G403" s="260">
        <v>71.366666666666674</v>
      </c>
      <c r="H403" s="260">
        <v>75.566666666666663</v>
      </c>
      <c r="I403" s="260">
        <v>76.383333333333326</v>
      </c>
      <c r="J403" s="260">
        <v>77.666666666666657</v>
      </c>
      <c r="K403" s="259">
        <v>75.099999999999994</v>
      </c>
      <c r="L403" s="259">
        <v>73</v>
      </c>
      <c r="M403" s="259">
        <v>112.50272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5711.65</v>
      </c>
      <c r="D404" s="260">
        <v>5698.8833333333341</v>
      </c>
      <c r="E404" s="260">
        <v>5662.7666666666682</v>
      </c>
      <c r="F404" s="260">
        <v>5613.8833333333341</v>
      </c>
      <c r="G404" s="260">
        <v>5577.7666666666682</v>
      </c>
      <c r="H404" s="260">
        <v>5747.7666666666682</v>
      </c>
      <c r="I404" s="260">
        <v>5783.883333333335</v>
      </c>
      <c r="J404" s="260">
        <v>5832.7666666666682</v>
      </c>
      <c r="K404" s="259">
        <v>5735</v>
      </c>
      <c r="L404" s="259">
        <v>5650</v>
      </c>
      <c r="M404" s="259">
        <v>0.13153000000000001</v>
      </c>
      <c r="N404" s="1"/>
      <c r="O404" s="1"/>
    </row>
    <row r="405" spans="1:15" ht="12.75" customHeight="1">
      <c r="A405" s="30">
        <v>395</v>
      </c>
      <c r="B405" s="269" t="s">
        <v>833</v>
      </c>
      <c r="C405" s="259">
        <v>1350</v>
      </c>
      <c r="D405" s="260">
        <v>1348.3166666666666</v>
      </c>
      <c r="E405" s="260">
        <v>1332.9333333333332</v>
      </c>
      <c r="F405" s="260">
        <v>1315.8666666666666</v>
      </c>
      <c r="G405" s="260">
        <v>1300.4833333333331</v>
      </c>
      <c r="H405" s="260">
        <v>1365.3833333333332</v>
      </c>
      <c r="I405" s="260">
        <v>1380.7666666666664</v>
      </c>
      <c r="J405" s="260">
        <v>1397.8333333333333</v>
      </c>
      <c r="K405" s="259">
        <v>1363.7</v>
      </c>
      <c r="L405" s="259">
        <v>1331.25</v>
      </c>
      <c r="M405" s="259">
        <v>2.0349200000000001</v>
      </c>
      <c r="N405" s="1"/>
      <c r="O405" s="1"/>
    </row>
    <row r="406" spans="1:15" ht="12.75" customHeight="1">
      <c r="A406" s="30">
        <v>396</v>
      </c>
      <c r="B406" s="269" t="s">
        <v>834</v>
      </c>
      <c r="C406" s="259">
        <v>381</v>
      </c>
      <c r="D406" s="260">
        <v>379.81666666666661</v>
      </c>
      <c r="E406" s="260">
        <v>374.8333333333332</v>
      </c>
      <c r="F406" s="260">
        <v>368.66666666666657</v>
      </c>
      <c r="G406" s="260">
        <v>363.68333333333317</v>
      </c>
      <c r="H406" s="260">
        <v>385.98333333333323</v>
      </c>
      <c r="I406" s="260">
        <v>390.96666666666658</v>
      </c>
      <c r="J406" s="260">
        <v>397.13333333333327</v>
      </c>
      <c r="K406" s="259">
        <v>384.8</v>
      </c>
      <c r="L406" s="259">
        <v>373.65</v>
      </c>
      <c r="M406" s="259">
        <v>0.79851000000000005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2675.35</v>
      </c>
      <c r="D407" s="260">
        <v>2707.6166666666668</v>
      </c>
      <c r="E407" s="260">
        <v>2568.8833333333337</v>
      </c>
      <c r="F407" s="260">
        <v>2462.416666666667</v>
      </c>
      <c r="G407" s="260">
        <v>2323.6833333333338</v>
      </c>
      <c r="H407" s="260">
        <v>2814.0833333333335</v>
      </c>
      <c r="I407" s="260">
        <v>2952.8166666666671</v>
      </c>
      <c r="J407" s="260">
        <v>3059.2833333333333</v>
      </c>
      <c r="K407" s="259">
        <v>2846.35</v>
      </c>
      <c r="L407" s="259">
        <v>2601.15</v>
      </c>
      <c r="M407" s="259">
        <v>16.133310000000002</v>
      </c>
      <c r="N407" s="1"/>
      <c r="O407" s="1"/>
    </row>
    <row r="408" spans="1:15" ht="12.75" customHeight="1">
      <c r="A408" s="30">
        <v>398</v>
      </c>
      <c r="B408" s="269" t="s">
        <v>876</v>
      </c>
      <c r="C408" s="259">
        <v>412.45</v>
      </c>
      <c r="D408" s="260">
        <v>409.60000000000008</v>
      </c>
      <c r="E408" s="260">
        <v>403.95000000000016</v>
      </c>
      <c r="F408" s="260">
        <v>395.4500000000001</v>
      </c>
      <c r="G408" s="260">
        <v>389.80000000000018</v>
      </c>
      <c r="H408" s="260">
        <v>418.10000000000014</v>
      </c>
      <c r="I408" s="260">
        <v>423.75000000000011</v>
      </c>
      <c r="J408" s="260">
        <v>432.25000000000011</v>
      </c>
      <c r="K408" s="259">
        <v>415.25</v>
      </c>
      <c r="L408" s="259">
        <v>401.1</v>
      </c>
      <c r="M408" s="259">
        <v>0.94940999999999998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2580.4</v>
      </c>
      <c r="D409" s="260">
        <v>2605.8000000000002</v>
      </c>
      <c r="E409" s="260">
        <v>2510.5500000000002</v>
      </c>
      <c r="F409" s="260">
        <v>2440.6999999999998</v>
      </c>
      <c r="G409" s="260">
        <v>2345.4499999999998</v>
      </c>
      <c r="H409" s="260">
        <v>2675.6500000000005</v>
      </c>
      <c r="I409" s="260">
        <v>2770.9000000000005</v>
      </c>
      <c r="J409" s="260">
        <v>2840.7500000000009</v>
      </c>
      <c r="K409" s="259">
        <v>2701.05</v>
      </c>
      <c r="L409" s="259">
        <v>2535.9499999999998</v>
      </c>
      <c r="M409" s="259">
        <v>0.25957000000000002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281.45</v>
      </c>
      <c r="D410" s="260">
        <v>282.5</v>
      </c>
      <c r="E410" s="260">
        <v>278.95</v>
      </c>
      <c r="F410" s="260">
        <v>276.45</v>
      </c>
      <c r="G410" s="260">
        <v>272.89999999999998</v>
      </c>
      <c r="H410" s="260">
        <v>285</v>
      </c>
      <c r="I410" s="260">
        <v>288.54999999999995</v>
      </c>
      <c r="J410" s="260">
        <v>291.05</v>
      </c>
      <c r="K410" s="259">
        <v>286.05</v>
      </c>
      <c r="L410" s="259">
        <v>280</v>
      </c>
      <c r="M410" s="259">
        <v>0.80786999999999998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135.25</v>
      </c>
      <c r="D411" s="260">
        <v>136.31666666666666</v>
      </c>
      <c r="E411" s="260">
        <v>133.38333333333333</v>
      </c>
      <c r="F411" s="260">
        <v>131.51666666666665</v>
      </c>
      <c r="G411" s="260">
        <v>128.58333333333331</v>
      </c>
      <c r="H411" s="260">
        <v>138.18333333333334</v>
      </c>
      <c r="I411" s="260">
        <v>141.11666666666667</v>
      </c>
      <c r="J411" s="260">
        <v>142.98333333333335</v>
      </c>
      <c r="K411" s="259">
        <v>139.25</v>
      </c>
      <c r="L411" s="259">
        <v>134.44999999999999</v>
      </c>
      <c r="M411" s="259">
        <v>12.811199999999999</v>
      </c>
      <c r="N411" s="1"/>
      <c r="O411" s="1"/>
    </row>
    <row r="412" spans="1:15" ht="12.75" customHeight="1">
      <c r="A412" s="30">
        <v>402</v>
      </c>
      <c r="B412" s="269" t="s">
        <v>877</v>
      </c>
      <c r="C412" s="259">
        <v>684.9</v>
      </c>
      <c r="D412" s="260">
        <v>684.80000000000007</v>
      </c>
      <c r="E412" s="260">
        <v>677.10000000000014</v>
      </c>
      <c r="F412" s="260">
        <v>669.30000000000007</v>
      </c>
      <c r="G412" s="260">
        <v>661.60000000000014</v>
      </c>
      <c r="H412" s="260">
        <v>692.60000000000014</v>
      </c>
      <c r="I412" s="260">
        <v>700.30000000000018</v>
      </c>
      <c r="J412" s="260">
        <v>708.10000000000014</v>
      </c>
      <c r="K412" s="259">
        <v>692.5</v>
      </c>
      <c r="L412" s="259">
        <v>677</v>
      </c>
      <c r="M412" s="259">
        <v>0.66342000000000001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23879.75</v>
      </c>
      <c r="D413" s="260">
        <v>23704.75</v>
      </c>
      <c r="E413" s="260">
        <v>23392.5</v>
      </c>
      <c r="F413" s="260">
        <v>22905.25</v>
      </c>
      <c r="G413" s="260">
        <v>22593</v>
      </c>
      <c r="H413" s="260">
        <v>24192</v>
      </c>
      <c r="I413" s="260">
        <v>24504.25</v>
      </c>
      <c r="J413" s="260">
        <v>24991.5</v>
      </c>
      <c r="K413" s="259">
        <v>24017</v>
      </c>
      <c r="L413" s="259">
        <v>23217.5</v>
      </c>
      <c r="M413" s="259">
        <v>0.4652</v>
      </c>
      <c r="N413" s="1"/>
      <c r="O413" s="1"/>
    </row>
    <row r="414" spans="1:15" ht="12.75" customHeight="1">
      <c r="A414" s="30">
        <v>404</v>
      </c>
      <c r="B414" s="269" t="s">
        <v>835</v>
      </c>
      <c r="C414" s="259">
        <v>58.45</v>
      </c>
      <c r="D414" s="260">
        <v>58.316666666666663</v>
      </c>
      <c r="E414" s="260">
        <v>57.833333333333329</v>
      </c>
      <c r="F414" s="260">
        <v>57.216666666666669</v>
      </c>
      <c r="G414" s="260">
        <v>56.733333333333334</v>
      </c>
      <c r="H414" s="260">
        <v>58.933333333333323</v>
      </c>
      <c r="I414" s="260">
        <v>59.416666666666657</v>
      </c>
      <c r="J414" s="260">
        <v>60.033333333333317</v>
      </c>
      <c r="K414" s="259">
        <v>58.8</v>
      </c>
      <c r="L414" s="259">
        <v>57.7</v>
      </c>
      <c r="M414" s="259">
        <v>79.563239999999993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1350</v>
      </c>
      <c r="D415" s="260">
        <v>1332.3333333333333</v>
      </c>
      <c r="E415" s="260">
        <v>1289.6666666666665</v>
      </c>
      <c r="F415" s="260">
        <v>1229.3333333333333</v>
      </c>
      <c r="G415" s="260">
        <v>1186.6666666666665</v>
      </c>
      <c r="H415" s="260">
        <v>1392.6666666666665</v>
      </c>
      <c r="I415" s="260">
        <v>1435.333333333333</v>
      </c>
      <c r="J415" s="260">
        <v>1495.6666666666665</v>
      </c>
      <c r="K415" s="259">
        <v>1375</v>
      </c>
      <c r="L415" s="259">
        <v>1272</v>
      </c>
      <c r="M415" s="259">
        <v>22.75703</v>
      </c>
      <c r="N415" s="1"/>
      <c r="O415" s="1"/>
    </row>
    <row r="416" spans="1:15" ht="12.75" customHeight="1">
      <c r="A416" s="30">
        <v>406</v>
      </c>
      <c r="B416" s="269" t="s">
        <v>836</v>
      </c>
      <c r="C416" s="259">
        <v>294.35000000000002</v>
      </c>
      <c r="D416" s="260">
        <v>295</v>
      </c>
      <c r="E416" s="260">
        <v>293.14999999999998</v>
      </c>
      <c r="F416" s="260">
        <v>291.95</v>
      </c>
      <c r="G416" s="260">
        <v>290.09999999999997</v>
      </c>
      <c r="H416" s="260">
        <v>296.2</v>
      </c>
      <c r="I416" s="260">
        <v>298.05</v>
      </c>
      <c r="J416" s="260">
        <v>299.25</v>
      </c>
      <c r="K416" s="259">
        <v>296.85000000000002</v>
      </c>
      <c r="L416" s="259">
        <v>293.8</v>
      </c>
      <c r="M416" s="259">
        <v>1.5066600000000001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2774.95</v>
      </c>
      <c r="D417" s="260">
        <v>2782.25</v>
      </c>
      <c r="E417" s="260">
        <v>2758.5</v>
      </c>
      <c r="F417" s="260">
        <v>2742.05</v>
      </c>
      <c r="G417" s="260">
        <v>2718.3</v>
      </c>
      <c r="H417" s="260">
        <v>2798.7</v>
      </c>
      <c r="I417" s="260">
        <v>2822.45</v>
      </c>
      <c r="J417" s="260">
        <v>2838.8999999999996</v>
      </c>
      <c r="K417" s="259">
        <v>2806</v>
      </c>
      <c r="L417" s="259">
        <v>2765.8</v>
      </c>
      <c r="M417" s="259">
        <v>4.7179700000000002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624.75</v>
      </c>
      <c r="D418" s="260">
        <v>624.7166666666667</v>
      </c>
      <c r="E418" s="260">
        <v>621.03333333333342</v>
      </c>
      <c r="F418" s="260">
        <v>617.31666666666672</v>
      </c>
      <c r="G418" s="260">
        <v>613.63333333333344</v>
      </c>
      <c r="H418" s="260">
        <v>628.43333333333339</v>
      </c>
      <c r="I418" s="260">
        <v>632.11666666666679</v>
      </c>
      <c r="J418" s="260">
        <v>635.83333333333337</v>
      </c>
      <c r="K418" s="259">
        <v>628.4</v>
      </c>
      <c r="L418" s="259">
        <v>621</v>
      </c>
      <c r="M418" s="259">
        <v>0.78381000000000001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3877.75</v>
      </c>
      <c r="D419" s="260">
        <v>3832.9333333333329</v>
      </c>
      <c r="E419" s="260">
        <v>3770.8666666666659</v>
      </c>
      <c r="F419" s="260">
        <v>3663.9833333333331</v>
      </c>
      <c r="G419" s="260">
        <v>3601.9166666666661</v>
      </c>
      <c r="H419" s="260">
        <v>3939.8166666666657</v>
      </c>
      <c r="I419" s="260">
        <v>4001.8833333333323</v>
      </c>
      <c r="J419" s="260">
        <v>4108.7666666666655</v>
      </c>
      <c r="K419" s="259">
        <v>3895</v>
      </c>
      <c r="L419" s="259">
        <v>3726.05</v>
      </c>
      <c r="M419" s="259">
        <v>0.70962000000000003</v>
      </c>
      <c r="N419" s="1"/>
      <c r="O419" s="1"/>
    </row>
    <row r="420" spans="1:15" ht="12.75" customHeight="1">
      <c r="A420" s="30">
        <v>410</v>
      </c>
      <c r="B420" s="269" t="s">
        <v>804</v>
      </c>
      <c r="C420" s="259">
        <v>454.45</v>
      </c>
      <c r="D420" s="260">
        <v>455.43333333333334</v>
      </c>
      <c r="E420" s="260">
        <v>449.51666666666665</v>
      </c>
      <c r="F420" s="260">
        <v>444.58333333333331</v>
      </c>
      <c r="G420" s="260">
        <v>438.66666666666663</v>
      </c>
      <c r="H420" s="260">
        <v>460.36666666666667</v>
      </c>
      <c r="I420" s="260">
        <v>466.2833333333333</v>
      </c>
      <c r="J420" s="260">
        <v>471.2166666666667</v>
      </c>
      <c r="K420" s="259">
        <v>461.35</v>
      </c>
      <c r="L420" s="259">
        <v>450.5</v>
      </c>
      <c r="M420" s="259">
        <v>11.69346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586</v>
      </c>
      <c r="D421" s="260">
        <v>582.4666666666667</v>
      </c>
      <c r="E421" s="260">
        <v>575.53333333333342</v>
      </c>
      <c r="F421" s="260">
        <v>565.06666666666672</v>
      </c>
      <c r="G421" s="260">
        <v>558.13333333333344</v>
      </c>
      <c r="H421" s="260">
        <v>592.93333333333339</v>
      </c>
      <c r="I421" s="260">
        <v>599.86666666666679</v>
      </c>
      <c r="J421" s="260">
        <v>610.33333333333337</v>
      </c>
      <c r="K421" s="259">
        <v>589.4</v>
      </c>
      <c r="L421" s="259">
        <v>572</v>
      </c>
      <c r="M421" s="259">
        <v>2.3667500000000001</v>
      </c>
      <c r="N421" s="1"/>
      <c r="O421" s="1"/>
    </row>
    <row r="422" spans="1:15" ht="12.75" customHeight="1">
      <c r="A422" s="30">
        <v>412</v>
      </c>
      <c r="B422" s="269" t="s">
        <v>837</v>
      </c>
      <c r="C422" s="259">
        <v>642.75</v>
      </c>
      <c r="D422" s="260">
        <v>643.68333333333339</v>
      </c>
      <c r="E422" s="260">
        <v>639.46666666666681</v>
      </c>
      <c r="F422" s="260">
        <v>636.18333333333339</v>
      </c>
      <c r="G422" s="260">
        <v>631.96666666666681</v>
      </c>
      <c r="H422" s="260">
        <v>646.96666666666681</v>
      </c>
      <c r="I422" s="260">
        <v>651.18333333333351</v>
      </c>
      <c r="J422" s="260">
        <v>654.46666666666681</v>
      </c>
      <c r="K422" s="259">
        <v>647.9</v>
      </c>
      <c r="L422" s="259">
        <v>640.4</v>
      </c>
      <c r="M422" s="259">
        <v>3.8769999999999998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602.45000000000005</v>
      </c>
      <c r="D423" s="260">
        <v>604.08333333333337</v>
      </c>
      <c r="E423" s="260">
        <v>596.76666666666677</v>
      </c>
      <c r="F423" s="260">
        <v>591.08333333333337</v>
      </c>
      <c r="G423" s="260">
        <v>583.76666666666677</v>
      </c>
      <c r="H423" s="260">
        <v>609.76666666666677</v>
      </c>
      <c r="I423" s="260">
        <v>617.08333333333337</v>
      </c>
      <c r="J423" s="260">
        <v>622.76666666666677</v>
      </c>
      <c r="K423" s="259">
        <v>611.4</v>
      </c>
      <c r="L423" s="259">
        <v>598.4</v>
      </c>
      <c r="M423" s="259">
        <v>156.06229999999999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84.85</v>
      </c>
      <c r="D424" s="260">
        <v>84.183333333333337</v>
      </c>
      <c r="E424" s="260">
        <v>83.366666666666674</v>
      </c>
      <c r="F424" s="260">
        <v>81.88333333333334</v>
      </c>
      <c r="G424" s="260">
        <v>81.066666666666677</v>
      </c>
      <c r="H424" s="260">
        <v>85.666666666666671</v>
      </c>
      <c r="I424" s="260">
        <v>86.483333333333334</v>
      </c>
      <c r="J424" s="260">
        <v>87.966666666666669</v>
      </c>
      <c r="K424" s="259">
        <v>85</v>
      </c>
      <c r="L424" s="259">
        <v>82.7</v>
      </c>
      <c r="M424" s="259">
        <v>236.04166000000001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292.75</v>
      </c>
      <c r="D425" s="260">
        <v>291</v>
      </c>
      <c r="E425" s="260">
        <v>287.75</v>
      </c>
      <c r="F425" s="260">
        <v>282.75</v>
      </c>
      <c r="G425" s="260">
        <v>279.5</v>
      </c>
      <c r="H425" s="260">
        <v>296</v>
      </c>
      <c r="I425" s="260">
        <v>299.25</v>
      </c>
      <c r="J425" s="260">
        <v>304.25</v>
      </c>
      <c r="K425" s="259">
        <v>294.25</v>
      </c>
      <c r="L425" s="259">
        <v>286</v>
      </c>
      <c r="M425" s="259">
        <v>2.3600599999999998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177.1</v>
      </c>
      <c r="D426" s="260">
        <v>178.9</v>
      </c>
      <c r="E426" s="260">
        <v>173.95000000000002</v>
      </c>
      <c r="F426" s="260">
        <v>170.8</v>
      </c>
      <c r="G426" s="260">
        <v>165.85000000000002</v>
      </c>
      <c r="H426" s="260">
        <v>182.05</v>
      </c>
      <c r="I426" s="260">
        <v>187</v>
      </c>
      <c r="J426" s="260">
        <v>190.15</v>
      </c>
      <c r="K426" s="259">
        <v>183.85</v>
      </c>
      <c r="L426" s="259">
        <v>175.75</v>
      </c>
      <c r="M426" s="259">
        <v>10.68601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387.8</v>
      </c>
      <c r="D427" s="260">
        <v>389.06666666666661</v>
      </c>
      <c r="E427" s="260">
        <v>384.13333333333321</v>
      </c>
      <c r="F427" s="260">
        <v>380.46666666666658</v>
      </c>
      <c r="G427" s="260">
        <v>375.53333333333319</v>
      </c>
      <c r="H427" s="260">
        <v>392.73333333333323</v>
      </c>
      <c r="I427" s="260">
        <v>397.66666666666663</v>
      </c>
      <c r="J427" s="260">
        <v>401.33333333333326</v>
      </c>
      <c r="K427" s="259">
        <v>394</v>
      </c>
      <c r="L427" s="259">
        <v>385.4</v>
      </c>
      <c r="M427" s="259">
        <v>0.84697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473.1</v>
      </c>
      <c r="D428" s="260">
        <v>472.5</v>
      </c>
      <c r="E428" s="260">
        <v>466.1</v>
      </c>
      <c r="F428" s="260">
        <v>459.1</v>
      </c>
      <c r="G428" s="260">
        <v>452.70000000000005</v>
      </c>
      <c r="H428" s="260">
        <v>479.5</v>
      </c>
      <c r="I428" s="260">
        <v>485.9</v>
      </c>
      <c r="J428" s="260">
        <v>492.9</v>
      </c>
      <c r="K428" s="259">
        <v>478.9</v>
      </c>
      <c r="L428" s="259">
        <v>465.5</v>
      </c>
      <c r="M428" s="259">
        <v>13.766159999999999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250.7</v>
      </c>
      <c r="D429" s="260">
        <v>249.58333333333334</v>
      </c>
      <c r="E429" s="260">
        <v>246.16666666666669</v>
      </c>
      <c r="F429" s="260">
        <v>241.63333333333335</v>
      </c>
      <c r="G429" s="260">
        <v>238.2166666666667</v>
      </c>
      <c r="H429" s="260">
        <v>254.11666666666667</v>
      </c>
      <c r="I429" s="260">
        <v>257.53333333333336</v>
      </c>
      <c r="J429" s="260">
        <v>262.06666666666666</v>
      </c>
      <c r="K429" s="259">
        <v>253</v>
      </c>
      <c r="L429" s="259">
        <v>245.05</v>
      </c>
      <c r="M429" s="259">
        <v>2.0683199999999999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1046.05</v>
      </c>
      <c r="D430" s="260">
        <v>1047.8999999999999</v>
      </c>
      <c r="E430" s="260">
        <v>1037.4999999999998</v>
      </c>
      <c r="F430" s="260">
        <v>1028.9499999999998</v>
      </c>
      <c r="G430" s="260">
        <v>1018.5499999999997</v>
      </c>
      <c r="H430" s="260">
        <v>1056.4499999999998</v>
      </c>
      <c r="I430" s="260">
        <v>1066.8499999999999</v>
      </c>
      <c r="J430" s="260">
        <v>1075.3999999999999</v>
      </c>
      <c r="K430" s="259">
        <v>1058.3</v>
      </c>
      <c r="L430" s="259">
        <v>1039.3499999999999</v>
      </c>
      <c r="M430" s="259">
        <v>30.601710000000001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491.8</v>
      </c>
      <c r="D431" s="260">
        <v>492.66666666666669</v>
      </c>
      <c r="E431" s="260">
        <v>488.58333333333337</v>
      </c>
      <c r="F431" s="260">
        <v>485.36666666666667</v>
      </c>
      <c r="G431" s="260">
        <v>481.28333333333336</v>
      </c>
      <c r="H431" s="260">
        <v>495.88333333333338</v>
      </c>
      <c r="I431" s="260">
        <v>499.96666666666675</v>
      </c>
      <c r="J431" s="260">
        <v>503.18333333333339</v>
      </c>
      <c r="K431" s="259">
        <v>496.75</v>
      </c>
      <c r="L431" s="259">
        <v>489.45</v>
      </c>
      <c r="M431" s="259">
        <v>8.7516300000000005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2225.8000000000002</v>
      </c>
      <c r="D432" s="260">
        <v>2234.7833333333333</v>
      </c>
      <c r="E432" s="260">
        <v>2196.0166666666664</v>
      </c>
      <c r="F432" s="260">
        <v>2166.2333333333331</v>
      </c>
      <c r="G432" s="260">
        <v>2127.4666666666662</v>
      </c>
      <c r="H432" s="260">
        <v>2264.5666666666666</v>
      </c>
      <c r="I432" s="260">
        <v>2303.3333333333339</v>
      </c>
      <c r="J432" s="260">
        <v>2333.1166666666668</v>
      </c>
      <c r="K432" s="259">
        <v>2273.5500000000002</v>
      </c>
      <c r="L432" s="259">
        <v>2205</v>
      </c>
      <c r="M432" s="259">
        <v>0.19313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915.55</v>
      </c>
      <c r="D433" s="260">
        <v>915.86666666666667</v>
      </c>
      <c r="E433" s="260">
        <v>907.73333333333335</v>
      </c>
      <c r="F433" s="260">
        <v>899.91666666666663</v>
      </c>
      <c r="G433" s="260">
        <v>891.7833333333333</v>
      </c>
      <c r="H433" s="260">
        <v>923.68333333333339</v>
      </c>
      <c r="I433" s="260">
        <v>931.81666666666683</v>
      </c>
      <c r="J433" s="260">
        <v>939.63333333333344</v>
      </c>
      <c r="K433" s="259">
        <v>924</v>
      </c>
      <c r="L433" s="259">
        <v>908.05</v>
      </c>
      <c r="M433" s="259">
        <v>1.3485499999999999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404.45</v>
      </c>
      <c r="D434" s="260">
        <v>403.21666666666664</v>
      </c>
      <c r="E434" s="260">
        <v>399.0333333333333</v>
      </c>
      <c r="F434" s="260">
        <v>393.61666666666667</v>
      </c>
      <c r="G434" s="260">
        <v>389.43333333333334</v>
      </c>
      <c r="H434" s="260">
        <v>408.63333333333327</v>
      </c>
      <c r="I434" s="260">
        <v>412.81666666666655</v>
      </c>
      <c r="J434" s="260">
        <v>418.23333333333323</v>
      </c>
      <c r="K434" s="259">
        <v>407.4</v>
      </c>
      <c r="L434" s="259">
        <v>397.8</v>
      </c>
      <c r="M434" s="259">
        <v>2.5326399999999998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348.55</v>
      </c>
      <c r="D435" s="260">
        <v>346.66666666666669</v>
      </c>
      <c r="E435" s="260">
        <v>343.53333333333336</v>
      </c>
      <c r="F435" s="260">
        <v>338.51666666666665</v>
      </c>
      <c r="G435" s="260">
        <v>335.38333333333333</v>
      </c>
      <c r="H435" s="260">
        <v>351.68333333333339</v>
      </c>
      <c r="I435" s="260">
        <v>354.81666666666672</v>
      </c>
      <c r="J435" s="260">
        <v>359.83333333333343</v>
      </c>
      <c r="K435" s="259">
        <v>349.8</v>
      </c>
      <c r="L435" s="259">
        <v>341.65</v>
      </c>
      <c r="M435" s="259">
        <v>2.1363599999999998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2435.1999999999998</v>
      </c>
      <c r="D436" s="260">
        <v>2414.5333333333333</v>
      </c>
      <c r="E436" s="260">
        <v>2370.2666666666664</v>
      </c>
      <c r="F436" s="260">
        <v>2305.333333333333</v>
      </c>
      <c r="G436" s="260">
        <v>2261.0666666666662</v>
      </c>
      <c r="H436" s="260">
        <v>2479.4666666666667</v>
      </c>
      <c r="I436" s="260">
        <v>2523.733333333334</v>
      </c>
      <c r="J436" s="260">
        <v>2588.666666666667</v>
      </c>
      <c r="K436" s="259">
        <v>2458.8000000000002</v>
      </c>
      <c r="L436" s="259">
        <v>2349.6</v>
      </c>
      <c r="M436" s="259">
        <v>1.1294299999999999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464.85</v>
      </c>
      <c r="D437" s="260">
        <v>462.5</v>
      </c>
      <c r="E437" s="260">
        <v>456.5</v>
      </c>
      <c r="F437" s="260">
        <v>448.15</v>
      </c>
      <c r="G437" s="260">
        <v>442.15</v>
      </c>
      <c r="H437" s="260">
        <v>470.85</v>
      </c>
      <c r="I437" s="260">
        <v>476.85</v>
      </c>
      <c r="J437" s="260">
        <v>485.20000000000005</v>
      </c>
      <c r="K437" s="259">
        <v>468.5</v>
      </c>
      <c r="L437" s="259">
        <v>454.15</v>
      </c>
      <c r="M437" s="259">
        <v>2.03593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9.25</v>
      </c>
      <c r="D438" s="260">
        <v>9.1166666666666671</v>
      </c>
      <c r="E438" s="260">
        <v>8.8833333333333346</v>
      </c>
      <c r="F438" s="260">
        <v>8.5166666666666675</v>
      </c>
      <c r="G438" s="260">
        <v>8.283333333333335</v>
      </c>
      <c r="H438" s="260">
        <v>9.4833333333333343</v>
      </c>
      <c r="I438" s="260">
        <v>9.7166666666666686</v>
      </c>
      <c r="J438" s="260">
        <v>10.083333333333334</v>
      </c>
      <c r="K438" s="259">
        <v>9.35</v>
      </c>
      <c r="L438" s="259">
        <v>8.75</v>
      </c>
      <c r="M438" s="259">
        <v>2266.9587200000001</v>
      </c>
      <c r="N438" s="1"/>
      <c r="O438" s="1"/>
    </row>
    <row r="439" spans="1:15" ht="12.75" customHeight="1">
      <c r="A439" s="30">
        <v>429</v>
      </c>
      <c r="B439" s="269" t="s">
        <v>878</v>
      </c>
      <c r="C439" s="259">
        <v>244</v>
      </c>
      <c r="D439" s="260">
        <v>244.1</v>
      </c>
      <c r="E439" s="260">
        <v>237.35</v>
      </c>
      <c r="F439" s="260">
        <v>230.7</v>
      </c>
      <c r="G439" s="260">
        <v>223.95</v>
      </c>
      <c r="H439" s="260">
        <v>250.75</v>
      </c>
      <c r="I439" s="260">
        <v>257.5</v>
      </c>
      <c r="J439" s="260">
        <v>264.14999999999998</v>
      </c>
      <c r="K439" s="259">
        <v>250.85</v>
      </c>
      <c r="L439" s="259">
        <v>237.45</v>
      </c>
      <c r="M439" s="259">
        <v>7.1024200000000004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900.55</v>
      </c>
      <c r="D440" s="260">
        <v>897.51666666666677</v>
      </c>
      <c r="E440" s="260">
        <v>889.48333333333358</v>
      </c>
      <c r="F440" s="260">
        <v>878.41666666666686</v>
      </c>
      <c r="G440" s="260">
        <v>870.38333333333367</v>
      </c>
      <c r="H440" s="260">
        <v>908.58333333333348</v>
      </c>
      <c r="I440" s="260">
        <v>916.61666666666656</v>
      </c>
      <c r="J440" s="260">
        <v>927.68333333333339</v>
      </c>
      <c r="K440" s="259">
        <v>905.55</v>
      </c>
      <c r="L440" s="259">
        <v>886.45</v>
      </c>
      <c r="M440" s="259">
        <v>0.21365000000000001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607.6</v>
      </c>
      <c r="D441" s="260">
        <v>604.86666666666667</v>
      </c>
      <c r="E441" s="260">
        <v>599.73333333333335</v>
      </c>
      <c r="F441" s="260">
        <v>591.86666666666667</v>
      </c>
      <c r="G441" s="260">
        <v>586.73333333333335</v>
      </c>
      <c r="H441" s="260">
        <v>612.73333333333335</v>
      </c>
      <c r="I441" s="260">
        <v>617.86666666666679</v>
      </c>
      <c r="J441" s="260">
        <v>625.73333333333335</v>
      </c>
      <c r="K441" s="259">
        <v>610</v>
      </c>
      <c r="L441" s="259">
        <v>597</v>
      </c>
      <c r="M441" s="259">
        <v>4.3460000000000001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1862.2</v>
      </c>
      <c r="D442" s="260">
        <v>1863.7666666666667</v>
      </c>
      <c r="E442" s="260">
        <v>1849.4333333333334</v>
      </c>
      <c r="F442" s="260">
        <v>1836.6666666666667</v>
      </c>
      <c r="G442" s="260">
        <v>1822.3333333333335</v>
      </c>
      <c r="H442" s="260">
        <v>1876.5333333333333</v>
      </c>
      <c r="I442" s="260">
        <v>1890.8666666666668</v>
      </c>
      <c r="J442" s="260">
        <v>1903.6333333333332</v>
      </c>
      <c r="K442" s="259">
        <v>1878.1</v>
      </c>
      <c r="L442" s="259">
        <v>1851</v>
      </c>
      <c r="M442" s="259">
        <v>0.10022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569.25</v>
      </c>
      <c r="D443" s="260">
        <v>571.75</v>
      </c>
      <c r="E443" s="260">
        <v>563.5</v>
      </c>
      <c r="F443" s="260">
        <v>557.75</v>
      </c>
      <c r="G443" s="260">
        <v>549.5</v>
      </c>
      <c r="H443" s="260">
        <v>577.5</v>
      </c>
      <c r="I443" s="260">
        <v>585.75</v>
      </c>
      <c r="J443" s="260">
        <v>591.5</v>
      </c>
      <c r="K443" s="259">
        <v>580</v>
      </c>
      <c r="L443" s="259">
        <v>566</v>
      </c>
      <c r="M443" s="259">
        <v>0.21257000000000001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884.25</v>
      </c>
      <c r="D444" s="260">
        <v>886.38333333333333</v>
      </c>
      <c r="E444" s="260">
        <v>877.86666666666667</v>
      </c>
      <c r="F444" s="260">
        <v>871.48333333333335</v>
      </c>
      <c r="G444" s="260">
        <v>862.9666666666667</v>
      </c>
      <c r="H444" s="260">
        <v>892.76666666666665</v>
      </c>
      <c r="I444" s="260">
        <v>901.2833333333333</v>
      </c>
      <c r="J444" s="260">
        <v>907.66666666666663</v>
      </c>
      <c r="K444" s="259">
        <v>894.9</v>
      </c>
      <c r="L444" s="259">
        <v>880</v>
      </c>
      <c r="M444" s="259">
        <v>0.27243000000000001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37.15</v>
      </c>
      <c r="D445" s="260">
        <v>36.883333333333333</v>
      </c>
      <c r="E445" s="260">
        <v>36.416666666666664</v>
      </c>
      <c r="F445" s="260">
        <v>35.68333333333333</v>
      </c>
      <c r="G445" s="260">
        <v>35.216666666666661</v>
      </c>
      <c r="H445" s="260">
        <v>37.616666666666667</v>
      </c>
      <c r="I445" s="260">
        <v>38.083333333333336</v>
      </c>
      <c r="J445" s="260">
        <v>38.81666666666667</v>
      </c>
      <c r="K445" s="259">
        <v>37.35</v>
      </c>
      <c r="L445" s="259">
        <v>36.15</v>
      </c>
      <c r="M445" s="259">
        <v>92.575149999999994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1048.1500000000001</v>
      </c>
      <c r="D446" s="260">
        <v>1048.8833333333334</v>
      </c>
      <c r="E446" s="260">
        <v>1031.5166666666669</v>
      </c>
      <c r="F446" s="260">
        <v>1014.8833333333334</v>
      </c>
      <c r="G446" s="260">
        <v>997.51666666666688</v>
      </c>
      <c r="H446" s="260">
        <v>1065.5166666666669</v>
      </c>
      <c r="I446" s="260">
        <v>1082.8833333333332</v>
      </c>
      <c r="J446" s="260">
        <v>1099.5166666666669</v>
      </c>
      <c r="K446" s="259">
        <v>1066.25</v>
      </c>
      <c r="L446" s="259">
        <v>1032.25</v>
      </c>
      <c r="M446" s="259">
        <v>273.63974999999999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791.65</v>
      </c>
      <c r="D447" s="260">
        <v>793.75</v>
      </c>
      <c r="E447" s="260">
        <v>778.7</v>
      </c>
      <c r="F447" s="260">
        <v>765.75</v>
      </c>
      <c r="G447" s="260">
        <v>750.7</v>
      </c>
      <c r="H447" s="260">
        <v>806.7</v>
      </c>
      <c r="I447" s="260">
        <v>821.75</v>
      </c>
      <c r="J447" s="260">
        <v>834.7</v>
      </c>
      <c r="K447" s="259">
        <v>808.8</v>
      </c>
      <c r="L447" s="259">
        <v>780.8</v>
      </c>
      <c r="M447" s="259">
        <v>4.4689399999999999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1035.5</v>
      </c>
      <c r="D448" s="260">
        <v>1035.8666666666668</v>
      </c>
      <c r="E448" s="260">
        <v>1028.8333333333335</v>
      </c>
      <c r="F448" s="260">
        <v>1022.1666666666667</v>
      </c>
      <c r="G448" s="260">
        <v>1015.1333333333334</v>
      </c>
      <c r="H448" s="260">
        <v>1042.5333333333335</v>
      </c>
      <c r="I448" s="260">
        <v>1049.5666666666668</v>
      </c>
      <c r="J448" s="260">
        <v>1056.2333333333336</v>
      </c>
      <c r="K448" s="259">
        <v>1042.9000000000001</v>
      </c>
      <c r="L448" s="259">
        <v>1029.2</v>
      </c>
      <c r="M448" s="259">
        <v>7.35398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232.7</v>
      </c>
      <c r="D449" s="260">
        <v>232.5333333333333</v>
      </c>
      <c r="E449" s="260">
        <v>231.21666666666661</v>
      </c>
      <c r="F449" s="260">
        <v>229.73333333333332</v>
      </c>
      <c r="G449" s="260">
        <v>228.41666666666663</v>
      </c>
      <c r="H449" s="260">
        <v>234.01666666666659</v>
      </c>
      <c r="I449" s="260">
        <v>235.33333333333331</v>
      </c>
      <c r="J449" s="260">
        <v>236.81666666666658</v>
      </c>
      <c r="K449" s="259">
        <v>233.85</v>
      </c>
      <c r="L449" s="259">
        <v>231.05</v>
      </c>
      <c r="M449" s="259">
        <v>15.2028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1300.2</v>
      </c>
      <c r="D450" s="260">
        <v>1288.7333333333333</v>
      </c>
      <c r="E450" s="260">
        <v>1262.4666666666667</v>
      </c>
      <c r="F450" s="260">
        <v>1224.7333333333333</v>
      </c>
      <c r="G450" s="260">
        <v>1198.4666666666667</v>
      </c>
      <c r="H450" s="260">
        <v>1326.4666666666667</v>
      </c>
      <c r="I450" s="260">
        <v>1352.7333333333336</v>
      </c>
      <c r="J450" s="260">
        <v>1390.4666666666667</v>
      </c>
      <c r="K450" s="259">
        <v>1315</v>
      </c>
      <c r="L450" s="259">
        <v>1251</v>
      </c>
      <c r="M450" s="259">
        <v>6.5422000000000002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3390.8</v>
      </c>
      <c r="D451" s="260">
        <v>3393.5666666666671</v>
      </c>
      <c r="E451" s="260">
        <v>3372.233333333334</v>
      </c>
      <c r="F451" s="260">
        <v>3353.666666666667</v>
      </c>
      <c r="G451" s="260">
        <v>3332.3333333333339</v>
      </c>
      <c r="H451" s="260">
        <v>3412.1333333333341</v>
      </c>
      <c r="I451" s="260">
        <v>3433.4666666666672</v>
      </c>
      <c r="J451" s="260">
        <v>3452.0333333333342</v>
      </c>
      <c r="K451" s="259">
        <v>3414.9</v>
      </c>
      <c r="L451" s="259">
        <v>3375</v>
      </c>
      <c r="M451" s="259">
        <v>34.107019999999999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818.05</v>
      </c>
      <c r="D452" s="260">
        <v>814.75</v>
      </c>
      <c r="E452" s="260">
        <v>807.55</v>
      </c>
      <c r="F452" s="260">
        <v>797.05</v>
      </c>
      <c r="G452" s="260">
        <v>789.84999999999991</v>
      </c>
      <c r="H452" s="260">
        <v>825.25</v>
      </c>
      <c r="I452" s="260">
        <v>832.45</v>
      </c>
      <c r="J452" s="260">
        <v>842.95</v>
      </c>
      <c r="K452" s="259">
        <v>821.95</v>
      </c>
      <c r="L452" s="259">
        <v>804.25</v>
      </c>
      <c r="M452" s="259">
        <v>33.906820000000003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7010.25</v>
      </c>
      <c r="D453" s="260">
        <v>6947.083333333333</v>
      </c>
      <c r="E453" s="260">
        <v>6844.1666666666661</v>
      </c>
      <c r="F453" s="260">
        <v>6678.083333333333</v>
      </c>
      <c r="G453" s="260">
        <v>6575.1666666666661</v>
      </c>
      <c r="H453" s="260">
        <v>7113.1666666666661</v>
      </c>
      <c r="I453" s="260">
        <v>7216.0833333333321</v>
      </c>
      <c r="J453" s="260">
        <v>7382.1666666666661</v>
      </c>
      <c r="K453" s="259">
        <v>7050</v>
      </c>
      <c r="L453" s="259">
        <v>6781</v>
      </c>
      <c r="M453" s="259">
        <v>4.8929999999999998</v>
      </c>
      <c r="N453" s="1"/>
      <c r="O453" s="1"/>
    </row>
    <row r="454" spans="1:15" ht="12.75" customHeight="1">
      <c r="A454" s="30">
        <v>444</v>
      </c>
      <c r="B454" s="269" t="s">
        <v>838</v>
      </c>
      <c r="C454" s="259">
        <v>2346.1999999999998</v>
      </c>
      <c r="D454" s="260">
        <v>2353.9</v>
      </c>
      <c r="E454" s="260">
        <v>2328.8000000000002</v>
      </c>
      <c r="F454" s="260">
        <v>2311.4</v>
      </c>
      <c r="G454" s="260">
        <v>2286.3000000000002</v>
      </c>
      <c r="H454" s="260">
        <v>2371.3000000000002</v>
      </c>
      <c r="I454" s="260">
        <v>2396.3999999999996</v>
      </c>
      <c r="J454" s="260">
        <v>2413.8000000000002</v>
      </c>
      <c r="K454" s="259">
        <v>2379</v>
      </c>
      <c r="L454" s="259">
        <v>2336.5</v>
      </c>
      <c r="M454" s="259">
        <v>0.27567999999999998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235.15</v>
      </c>
      <c r="D455" s="260">
        <v>233.78333333333333</v>
      </c>
      <c r="E455" s="260">
        <v>229.61666666666667</v>
      </c>
      <c r="F455" s="260">
        <v>224.08333333333334</v>
      </c>
      <c r="G455" s="260">
        <v>219.91666666666669</v>
      </c>
      <c r="H455" s="260">
        <v>239.31666666666666</v>
      </c>
      <c r="I455" s="260">
        <v>243.48333333333335</v>
      </c>
      <c r="J455" s="260">
        <v>249.01666666666665</v>
      </c>
      <c r="K455" s="259">
        <v>237.95</v>
      </c>
      <c r="L455" s="259">
        <v>228.25</v>
      </c>
      <c r="M455" s="259">
        <v>48.832169999999998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439.4</v>
      </c>
      <c r="D456" s="260">
        <v>437.90000000000003</v>
      </c>
      <c r="E456" s="260">
        <v>434.80000000000007</v>
      </c>
      <c r="F456" s="260">
        <v>430.20000000000005</v>
      </c>
      <c r="G456" s="260">
        <v>427.10000000000008</v>
      </c>
      <c r="H456" s="260">
        <v>442.50000000000006</v>
      </c>
      <c r="I456" s="260">
        <v>445.60000000000008</v>
      </c>
      <c r="J456" s="260">
        <v>450.20000000000005</v>
      </c>
      <c r="K456" s="259">
        <v>441</v>
      </c>
      <c r="L456" s="259">
        <v>433.3</v>
      </c>
      <c r="M456" s="259">
        <v>147.27892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224.8</v>
      </c>
      <c r="D457" s="260">
        <v>224.28333333333333</v>
      </c>
      <c r="E457" s="260">
        <v>223.16666666666666</v>
      </c>
      <c r="F457" s="260">
        <v>221.53333333333333</v>
      </c>
      <c r="G457" s="260">
        <v>220.41666666666666</v>
      </c>
      <c r="H457" s="260">
        <v>225.91666666666666</v>
      </c>
      <c r="I457" s="260">
        <v>227.03333333333333</v>
      </c>
      <c r="J457" s="260">
        <v>228.66666666666666</v>
      </c>
      <c r="K457" s="259">
        <v>225.4</v>
      </c>
      <c r="L457" s="259">
        <v>222.65</v>
      </c>
      <c r="M457" s="259">
        <v>88.159000000000006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107.65</v>
      </c>
      <c r="D458" s="260">
        <v>107.16666666666667</v>
      </c>
      <c r="E458" s="260">
        <v>106.38333333333334</v>
      </c>
      <c r="F458" s="260">
        <v>105.11666666666667</v>
      </c>
      <c r="G458" s="260">
        <v>104.33333333333334</v>
      </c>
      <c r="H458" s="260">
        <v>108.43333333333334</v>
      </c>
      <c r="I458" s="260">
        <v>109.21666666666667</v>
      </c>
      <c r="J458" s="260">
        <v>110.48333333333333</v>
      </c>
      <c r="K458" s="259">
        <v>107.95</v>
      </c>
      <c r="L458" s="259">
        <v>105.9</v>
      </c>
      <c r="M458" s="259">
        <v>611.42049999999995</v>
      </c>
      <c r="N458" s="1"/>
      <c r="O458" s="1"/>
    </row>
    <row r="459" spans="1:15" ht="12.75" customHeight="1">
      <c r="A459" s="30">
        <v>449</v>
      </c>
      <c r="B459" s="269" t="s">
        <v>792</v>
      </c>
      <c r="C459" s="259">
        <v>102.05</v>
      </c>
      <c r="D459" s="260">
        <v>101.58333333333333</v>
      </c>
      <c r="E459" s="260">
        <v>99.066666666666663</v>
      </c>
      <c r="F459" s="260">
        <v>96.083333333333329</v>
      </c>
      <c r="G459" s="260">
        <v>93.566666666666663</v>
      </c>
      <c r="H459" s="260">
        <v>104.56666666666666</v>
      </c>
      <c r="I459" s="260">
        <v>107.08333333333334</v>
      </c>
      <c r="J459" s="260">
        <v>110.06666666666666</v>
      </c>
      <c r="K459" s="259">
        <v>104.1</v>
      </c>
      <c r="L459" s="259">
        <v>98.6</v>
      </c>
      <c r="M459" s="259">
        <v>18.211970000000001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2494.4</v>
      </c>
      <c r="D460" s="260">
        <v>2498.0499999999997</v>
      </c>
      <c r="E460" s="260">
        <v>2466.8499999999995</v>
      </c>
      <c r="F460" s="260">
        <v>2439.2999999999997</v>
      </c>
      <c r="G460" s="260">
        <v>2408.0999999999995</v>
      </c>
      <c r="H460" s="260">
        <v>2525.5999999999995</v>
      </c>
      <c r="I460" s="260">
        <v>2556.7999999999993</v>
      </c>
      <c r="J460" s="260">
        <v>2584.3499999999995</v>
      </c>
      <c r="K460" s="259">
        <v>2529.25</v>
      </c>
      <c r="L460" s="259">
        <v>2470.5</v>
      </c>
      <c r="M460" s="259">
        <v>0.11359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1077</v>
      </c>
      <c r="D461" s="260">
        <v>1074.0666666666666</v>
      </c>
      <c r="E461" s="260">
        <v>1066.1333333333332</v>
      </c>
      <c r="F461" s="260">
        <v>1055.2666666666667</v>
      </c>
      <c r="G461" s="260">
        <v>1047.3333333333333</v>
      </c>
      <c r="H461" s="260">
        <v>1084.9333333333332</v>
      </c>
      <c r="I461" s="260">
        <v>1092.8666666666666</v>
      </c>
      <c r="J461" s="260">
        <v>1103.7333333333331</v>
      </c>
      <c r="K461" s="259">
        <v>1082</v>
      </c>
      <c r="L461" s="259">
        <v>1063.2</v>
      </c>
      <c r="M461" s="259">
        <v>39.099539999999998</v>
      </c>
      <c r="N461" s="1"/>
      <c r="O461" s="1"/>
    </row>
    <row r="462" spans="1:15" ht="12.75" customHeight="1">
      <c r="A462" s="30">
        <v>452</v>
      </c>
      <c r="B462" s="269" t="s">
        <v>879</v>
      </c>
      <c r="C462" s="259">
        <v>656.35</v>
      </c>
      <c r="D462" s="260">
        <v>644.5</v>
      </c>
      <c r="E462" s="260">
        <v>626.25</v>
      </c>
      <c r="F462" s="260">
        <v>596.15</v>
      </c>
      <c r="G462" s="260">
        <v>577.9</v>
      </c>
      <c r="H462" s="260">
        <v>674.6</v>
      </c>
      <c r="I462" s="260">
        <v>692.85</v>
      </c>
      <c r="J462" s="260">
        <v>722.95</v>
      </c>
      <c r="K462" s="259">
        <v>662.75</v>
      </c>
      <c r="L462" s="259">
        <v>614.4</v>
      </c>
      <c r="M462" s="259">
        <v>13.710760000000001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109.25</v>
      </c>
      <c r="D463" s="260">
        <v>110.41666666666667</v>
      </c>
      <c r="E463" s="260">
        <v>106.48333333333335</v>
      </c>
      <c r="F463" s="260">
        <v>103.71666666666668</v>
      </c>
      <c r="G463" s="260">
        <v>99.78333333333336</v>
      </c>
      <c r="H463" s="260">
        <v>113.18333333333334</v>
      </c>
      <c r="I463" s="260">
        <v>117.11666666666665</v>
      </c>
      <c r="J463" s="260">
        <v>119.88333333333333</v>
      </c>
      <c r="K463" s="259">
        <v>114.35</v>
      </c>
      <c r="L463" s="259">
        <v>107.65</v>
      </c>
      <c r="M463" s="259">
        <v>32.709359999999997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674.8</v>
      </c>
      <c r="D464" s="260">
        <v>669.9666666666667</v>
      </c>
      <c r="E464" s="260">
        <v>662.23333333333335</v>
      </c>
      <c r="F464" s="260">
        <v>649.66666666666663</v>
      </c>
      <c r="G464" s="260">
        <v>641.93333333333328</v>
      </c>
      <c r="H464" s="260">
        <v>682.53333333333342</v>
      </c>
      <c r="I464" s="260">
        <v>690.26666666666677</v>
      </c>
      <c r="J464" s="260">
        <v>702.83333333333348</v>
      </c>
      <c r="K464" s="259">
        <v>677.7</v>
      </c>
      <c r="L464" s="259">
        <v>657.4</v>
      </c>
      <c r="M464" s="259">
        <v>10.422779999999999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2048.9</v>
      </c>
      <c r="D465" s="260">
        <v>2045.8666666666668</v>
      </c>
      <c r="E465" s="260">
        <v>2033.6333333333337</v>
      </c>
      <c r="F465" s="260">
        <v>2018.3666666666668</v>
      </c>
      <c r="G465" s="260">
        <v>2006.1333333333337</v>
      </c>
      <c r="H465" s="260">
        <v>2061.1333333333337</v>
      </c>
      <c r="I465" s="260">
        <v>2073.3666666666672</v>
      </c>
      <c r="J465" s="260">
        <v>2088.6333333333337</v>
      </c>
      <c r="K465" s="259">
        <v>2058.1</v>
      </c>
      <c r="L465" s="259">
        <v>2030.6</v>
      </c>
      <c r="M465" s="259">
        <v>0.88322000000000001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630.79999999999995</v>
      </c>
      <c r="D466" s="260">
        <v>628.36666666666667</v>
      </c>
      <c r="E466" s="260">
        <v>623.68333333333339</v>
      </c>
      <c r="F466" s="260">
        <v>616.56666666666672</v>
      </c>
      <c r="G466" s="260">
        <v>611.88333333333344</v>
      </c>
      <c r="H466" s="260">
        <v>635.48333333333335</v>
      </c>
      <c r="I466" s="260">
        <v>640.16666666666652</v>
      </c>
      <c r="J466" s="260">
        <v>647.2833333333333</v>
      </c>
      <c r="K466" s="259">
        <v>633.04999999999995</v>
      </c>
      <c r="L466" s="259">
        <v>621.25</v>
      </c>
      <c r="M466" s="259">
        <v>0.26411000000000001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3306</v>
      </c>
      <c r="D467" s="260">
        <v>3358.3166666666671</v>
      </c>
      <c r="E467" s="260">
        <v>3242.6833333333343</v>
      </c>
      <c r="F467" s="260">
        <v>3179.3666666666672</v>
      </c>
      <c r="G467" s="260">
        <v>3063.7333333333345</v>
      </c>
      <c r="H467" s="260">
        <v>3421.6333333333341</v>
      </c>
      <c r="I467" s="260">
        <v>3537.2666666666664</v>
      </c>
      <c r="J467" s="260">
        <v>3600.5833333333339</v>
      </c>
      <c r="K467" s="259">
        <v>3473.95</v>
      </c>
      <c r="L467" s="259">
        <v>3295</v>
      </c>
      <c r="M467" s="259">
        <v>1.71838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2653</v>
      </c>
      <c r="D468" s="260">
        <v>2640.7333333333331</v>
      </c>
      <c r="E468" s="260">
        <v>2616.4666666666662</v>
      </c>
      <c r="F468" s="260">
        <v>2579.9333333333329</v>
      </c>
      <c r="G468" s="260">
        <v>2555.6666666666661</v>
      </c>
      <c r="H468" s="260">
        <v>2677.2666666666664</v>
      </c>
      <c r="I468" s="260">
        <v>2701.5333333333338</v>
      </c>
      <c r="J468" s="260">
        <v>2738.0666666666666</v>
      </c>
      <c r="K468" s="259">
        <v>2665</v>
      </c>
      <c r="L468" s="259">
        <v>2604.1999999999998</v>
      </c>
      <c r="M468" s="259">
        <v>15.69918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1659.9</v>
      </c>
      <c r="D469" s="260">
        <v>1647.6000000000001</v>
      </c>
      <c r="E469" s="260">
        <v>1625.3000000000002</v>
      </c>
      <c r="F469" s="260">
        <v>1590.7</v>
      </c>
      <c r="G469" s="260">
        <v>1568.4</v>
      </c>
      <c r="H469" s="260">
        <v>1682.2000000000003</v>
      </c>
      <c r="I469" s="260">
        <v>1704.5</v>
      </c>
      <c r="J469" s="260">
        <v>1739.1000000000004</v>
      </c>
      <c r="K469" s="259">
        <v>1669.9</v>
      </c>
      <c r="L469" s="259">
        <v>1613</v>
      </c>
      <c r="M469" s="259">
        <v>5.7163399999999998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537.70000000000005</v>
      </c>
      <c r="D470" s="260">
        <v>537.63333333333333</v>
      </c>
      <c r="E470" s="260">
        <v>534.31666666666661</v>
      </c>
      <c r="F470" s="260">
        <v>530.93333333333328</v>
      </c>
      <c r="G470" s="260">
        <v>527.61666666666656</v>
      </c>
      <c r="H470" s="260">
        <v>541.01666666666665</v>
      </c>
      <c r="I470" s="260">
        <v>544.33333333333348</v>
      </c>
      <c r="J470" s="260">
        <v>547.7166666666667</v>
      </c>
      <c r="K470" s="259">
        <v>540.95000000000005</v>
      </c>
      <c r="L470" s="259">
        <v>534.25</v>
      </c>
      <c r="M470" s="259">
        <v>2.08439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692.25</v>
      </c>
      <c r="D471" s="260">
        <v>683.41666666666663</v>
      </c>
      <c r="E471" s="260">
        <v>671.38333333333321</v>
      </c>
      <c r="F471" s="260">
        <v>650.51666666666654</v>
      </c>
      <c r="G471" s="260">
        <v>638.48333333333312</v>
      </c>
      <c r="H471" s="260">
        <v>704.2833333333333</v>
      </c>
      <c r="I471" s="260">
        <v>716.31666666666683</v>
      </c>
      <c r="J471" s="260">
        <v>737.18333333333339</v>
      </c>
      <c r="K471" s="259">
        <v>695.45</v>
      </c>
      <c r="L471" s="259">
        <v>662.55</v>
      </c>
      <c r="M471" s="259">
        <v>1.28695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1471.65</v>
      </c>
      <c r="D472" s="260">
        <v>1462.2666666666664</v>
      </c>
      <c r="E472" s="260">
        <v>1444.7333333333329</v>
      </c>
      <c r="F472" s="260">
        <v>1417.8166666666664</v>
      </c>
      <c r="G472" s="260">
        <v>1400.2833333333328</v>
      </c>
      <c r="H472" s="260">
        <v>1489.1833333333329</v>
      </c>
      <c r="I472" s="260">
        <v>1506.7166666666667</v>
      </c>
      <c r="J472" s="260">
        <v>1533.633333333333</v>
      </c>
      <c r="K472" s="259">
        <v>1479.8</v>
      </c>
      <c r="L472" s="259">
        <v>1435.35</v>
      </c>
      <c r="M472" s="259">
        <v>9.6000899999999998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35.35</v>
      </c>
      <c r="D473" s="260">
        <v>35.299999999999997</v>
      </c>
      <c r="E473" s="260">
        <v>35.099999999999994</v>
      </c>
      <c r="F473" s="260">
        <v>34.849999999999994</v>
      </c>
      <c r="G473" s="260">
        <v>34.649999999999991</v>
      </c>
      <c r="H473" s="260">
        <v>35.549999999999997</v>
      </c>
      <c r="I473" s="260">
        <v>35.75</v>
      </c>
      <c r="J473" s="260">
        <v>36</v>
      </c>
      <c r="K473" s="259">
        <v>35.5</v>
      </c>
      <c r="L473" s="259">
        <v>35.049999999999997</v>
      </c>
      <c r="M473" s="259">
        <v>45.531829999999999</v>
      </c>
      <c r="N473" s="1"/>
      <c r="O473" s="1"/>
    </row>
    <row r="474" spans="1:15" ht="12.75" customHeight="1">
      <c r="A474" s="30">
        <v>464</v>
      </c>
      <c r="B474" s="269" t="s">
        <v>839</v>
      </c>
      <c r="C474" s="259">
        <v>295.55</v>
      </c>
      <c r="D474" s="260">
        <v>295.86666666666667</v>
      </c>
      <c r="E474" s="260">
        <v>287.33333333333337</v>
      </c>
      <c r="F474" s="260">
        <v>279.11666666666667</v>
      </c>
      <c r="G474" s="260">
        <v>270.58333333333337</v>
      </c>
      <c r="H474" s="260">
        <v>304.08333333333337</v>
      </c>
      <c r="I474" s="260">
        <v>312.61666666666667</v>
      </c>
      <c r="J474" s="260">
        <v>320.83333333333337</v>
      </c>
      <c r="K474" s="259">
        <v>304.39999999999998</v>
      </c>
      <c r="L474" s="259">
        <v>287.64999999999998</v>
      </c>
      <c r="M474" s="259">
        <v>9.3289799999999996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286.95</v>
      </c>
      <c r="D475" s="260">
        <v>285.65000000000003</v>
      </c>
      <c r="E475" s="260">
        <v>281.80000000000007</v>
      </c>
      <c r="F475" s="260">
        <v>276.65000000000003</v>
      </c>
      <c r="G475" s="260">
        <v>272.80000000000007</v>
      </c>
      <c r="H475" s="260">
        <v>290.80000000000007</v>
      </c>
      <c r="I475" s="260">
        <v>294.65000000000009</v>
      </c>
      <c r="J475" s="260">
        <v>299.80000000000007</v>
      </c>
      <c r="K475" s="259">
        <v>289.5</v>
      </c>
      <c r="L475" s="259">
        <v>280.5</v>
      </c>
      <c r="M475" s="259">
        <v>9.4003599999999992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2771.35</v>
      </c>
      <c r="D476" s="260">
        <v>2760.3333333333335</v>
      </c>
      <c r="E476" s="260">
        <v>2686.666666666667</v>
      </c>
      <c r="F476" s="260">
        <v>2601.9833333333336</v>
      </c>
      <c r="G476" s="260">
        <v>2528.3166666666671</v>
      </c>
      <c r="H476" s="260">
        <v>2845.0166666666669</v>
      </c>
      <c r="I476" s="260">
        <v>2918.6833333333338</v>
      </c>
      <c r="J476" s="260">
        <v>3003.3666666666668</v>
      </c>
      <c r="K476" s="259">
        <v>2834</v>
      </c>
      <c r="L476" s="259">
        <v>2675.65</v>
      </c>
      <c r="M476" s="259">
        <v>129.89587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607.75</v>
      </c>
      <c r="D477" s="260">
        <v>608.75</v>
      </c>
      <c r="E477" s="260">
        <v>605.5</v>
      </c>
      <c r="F477" s="260">
        <v>603.25</v>
      </c>
      <c r="G477" s="260">
        <v>600</v>
      </c>
      <c r="H477" s="260">
        <v>611</v>
      </c>
      <c r="I477" s="260">
        <v>614.25</v>
      </c>
      <c r="J477" s="260">
        <v>616.5</v>
      </c>
      <c r="K477" s="259">
        <v>612</v>
      </c>
      <c r="L477" s="259">
        <v>606.5</v>
      </c>
      <c r="M477" s="259">
        <v>0.65485000000000004</v>
      </c>
      <c r="N477" s="1"/>
      <c r="O477" s="1"/>
    </row>
    <row r="478" spans="1:15" ht="12.75" customHeight="1">
      <c r="A478" s="30">
        <v>468</v>
      </c>
      <c r="B478" s="269" t="s">
        <v>880</v>
      </c>
      <c r="C478" s="259">
        <v>550.15</v>
      </c>
      <c r="D478" s="260">
        <v>554.6</v>
      </c>
      <c r="E478" s="260">
        <v>537.55000000000007</v>
      </c>
      <c r="F478" s="260">
        <v>524.95000000000005</v>
      </c>
      <c r="G478" s="260">
        <v>507.90000000000009</v>
      </c>
      <c r="H478" s="260">
        <v>567.20000000000005</v>
      </c>
      <c r="I478" s="260">
        <v>584.25</v>
      </c>
      <c r="J478" s="260">
        <v>596.85</v>
      </c>
      <c r="K478" s="259">
        <v>571.65</v>
      </c>
      <c r="L478" s="259">
        <v>542</v>
      </c>
      <c r="M478" s="259">
        <v>9.7093000000000007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789.7</v>
      </c>
      <c r="D479" s="260">
        <v>785.86666666666667</v>
      </c>
      <c r="E479" s="260">
        <v>778.18333333333339</v>
      </c>
      <c r="F479" s="260">
        <v>766.66666666666674</v>
      </c>
      <c r="G479" s="260">
        <v>758.98333333333346</v>
      </c>
      <c r="H479" s="260">
        <v>797.38333333333333</v>
      </c>
      <c r="I479" s="260">
        <v>805.06666666666649</v>
      </c>
      <c r="J479" s="260">
        <v>816.58333333333326</v>
      </c>
      <c r="K479" s="259">
        <v>793.55</v>
      </c>
      <c r="L479" s="259">
        <v>774.35</v>
      </c>
      <c r="M479" s="259">
        <v>32.417560000000002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781.15</v>
      </c>
      <c r="D480" s="260">
        <v>770.06666666666661</v>
      </c>
      <c r="E480" s="260">
        <v>755.53333333333319</v>
      </c>
      <c r="F480" s="260">
        <v>729.91666666666663</v>
      </c>
      <c r="G480" s="260">
        <v>715.38333333333321</v>
      </c>
      <c r="H480" s="260">
        <v>795.68333333333317</v>
      </c>
      <c r="I480" s="260">
        <v>810.21666666666647</v>
      </c>
      <c r="J480" s="260">
        <v>835.83333333333314</v>
      </c>
      <c r="K480" s="259">
        <v>784.6</v>
      </c>
      <c r="L480" s="259">
        <v>744.45</v>
      </c>
      <c r="M480" s="259">
        <v>5.1715799999999996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7077</v>
      </c>
      <c r="D481" s="260">
        <v>7025.6833333333334</v>
      </c>
      <c r="E481" s="260">
        <v>6956.3666666666668</v>
      </c>
      <c r="F481" s="260">
        <v>6835.7333333333336</v>
      </c>
      <c r="G481" s="260">
        <v>6766.416666666667</v>
      </c>
      <c r="H481" s="260">
        <v>7146.3166666666666</v>
      </c>
      <c r="I481" s="260">
        <v>7215.6333333333341</v>
      </c>
      <c r="J481" s="260">
        <v>7336.2666666666664</v>
      </c>
      <c r="K481" s="259">
        <v>7095</v>
      </c>
      <c r="L481" s="259">
        <v>6905.05</v>
      </c>
      <c r="M481" s="259">
        <v>4.8995600000000001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81.650000000000006</v>
      </c>
      <c r="D482" s="260">
        <v>81.716666666666683</v>
      </c>
      <c r="E482" s="260">
        <v>79.733333333333363</v>
      </c>
      <c r="F482" s="260">
        <v>77.816666666666677</v>
      </c>
      <c r="G482" s="260">
        <v>75.833333333333357</v>
      </c>
      <c r="H482" s="260">
        <v>83.633333333333368</v>
      </c>
      <c r="I482" s="260">
        <v>85.616666666666688</v>
      </c>
      <c r="J482" s="260">
        <v>87.533333333333374</v>
      </c>
      <c r="K482" s="259">
        <v>83.7</v>
      </c>
      <c r="L482" s="259">
        <v>79.8</v>
      </c>
      <c r="M482" s="259">
        <v>269.27919000000003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1686.1</v>
      </c>
      <c r="D483" s="260">
        <v>1686.4166666666667</v>
      </c>
      <c r="E483" s="260">
        <v>1671.2333333333336</v>
      </c>
      <c r="F483" s="260">
        <v>1656.3666666666668</v>
      </c>
      <c r="G483" s="260">
        <v>1641.1833333333336</v>
      </c>
      <c r="H483" s="260">
        <v>1701.2833333333335</v>
      </c>
      <c r="I483" s="260">
        <v>1716.4666666666665</v>
      </c>
      <c r="J483" s="260">
        <v>1731.3333333333335</v>
      </c>
      <c r="K483" s="259">
        <v>1701.6</v>
      </c>
      <c r="L483" s="259">
        <v>1671.55</v>
      </c>
      <c r="M483" s="259">
        <v>2.3111999999999999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932.3</v>
      </c>
      <c r="D484" s="275">
        <v>925.13333333333333</v>
      </c>
      <c r="E484" s="275">
        <v>915.41666666666663</v>
      </c>
      <c r="F484" s="275">
        <v>898.5333333333333</v>
      </c>
      <c r="G484" s="275">
        <v>888.81666666666661</v>
      </c>
      <c r="H484" s="275">
        <v>942.01666666666665</v>
      </c>
      <c r="I484" s="275">
        <v>951.73333333333335</v>
      </c>
      <c r="J484" s="274">
        <v>968.61666666666667</v>
      </c>
      <c r="K484" s="274">
        <v>934.85</v>
      </c>
      <c r="L484" s="274">
        <v>908.25</v>
      </c>
      <c r="M484" s="230">
        <v>36.58663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252.9</v>
      </c>
      <c r="D485" s="275">
        <v>253.13333333333333</v>
      </c>
      <c r="E485" s="275">
        <v>251.26666666666665</v>
      </c>
      <c r="F485" s="275">
        <v>249.63333333333333</v>
      </c>
      <c r="G485" s="275">
        <v>247.76666666666665</v>
      </c>
      <c r="H485" s="275">
        <v>254.76666666666665</v>
      </c>
      <c r="I485" s="275">
        <v>256.63333333333333</v>
      </c>
      <c r="J485" s="274">
        <v>258.26666666666665</v>
      </c>
      <c r="K485" s="274">
        <v>255</v>
      </c>
      <c r="L485" s="274">
        <v>251.5</v>
      </c>
      <c r="M485" s="230">
        <v>1.2099899999999999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2794</v>
      </c>
      <c r="D486" s="260">
        <v>2785.35</v>
      </c>
      <c r="E486" s="260">
        <v>2760.75</v>
      </c>
      <c r="F486" s="260">
        <v>2727.5</v>
      </c>
      <c r="G486" s="260">
        <v>2702.9</v>
      </c>
      <c r="H486" s="260">
        <v>2818.6</v>
      </c>
      <c r="I486" s="260">
        <v>2843.1999999999994</v>
      </c>
      <c r="J486" s="260">
        <v>2876.45</v>
      </c>
      <c r="K486" s="259">
        <v>2809.95</v>
      </c>
      <c r="L486" s="259">
        <v>2752.1</v>
      </c>
      <c r="M486" s="259">
        <v>0.83613999999999999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720.55</v>
      </c>
      <c r="D487" s="275">
        <v>723.9666666666667</v>
      </c>
      <c r="E487" s="275">
        <v>709.83333333333337</v>
      </c>
      <c r="F487" s="275">
        <v>699.11666666666667</v>
      </c>
      <c r="G487" s="275">
        <v>684.98333333333335</v>
      </c>
      <c r="H487" s="275">
        <v>734.68333333333339</v>
      </c>
      <c r="I487" s="275">
        <v>748.81666666666661</v>
      </c>
      <c r="J487" s="274">
        <v>759.53333333333342</v>
      </c>
      <c r="K487" s="274">
        <v>738.1</v>
      </c>
      <c r="L487" s="274">
        <v>713.25</v>
      </c>
      <c r="M487" s="230">
        <v>1.88127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337.65</v>
      </c>
      <c r="D488" s="260">
        <v>335.91666666666669</v>
      </c>
      <c r="E488" s="260">
        <v>332.73333333333335</v>
      </c>
      <c r="F488" s="260">
        <v>327.81666666666666</v>
      </c>
      <c r="G488" s="260">
        <v>324.63333333333333</v>
      </c>
      <c r="H488" s="260">
        <v>340.83333333333337</v>
      </c>
      <c r="I488" s="260">
        <v>344.01666666666665</v>
      </c>
      <c r="J488" s="260">
        <v>348.93333333333339</v>
      </c>
      <c r="K488" s="259">
        <v>339.1</v>
      </c>
      <c r="L488" s="259">
        <v>331</v>
      </c>
      <c r="M488" s="259">
        <v>1.3557999999999999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348.35</v>
      </c>
      <c r="D489" s="275">
        <v>349.3</v>
      </c>
      <c r="E489" s="260">
        <v>344.15000000000003</v>
      </c>
      <c r="F489" s="260">
        <v>339.95000000000005</v>
      </c>
      <c r="G489" s="260">
        <v>334.80000000000007</v>
      </c>
      <c r="H489" s="260">
        <v>353.5</v>
      </c>
      <c r="I489" s="260">
        <v>358.65</v>
      </c>
      <c r="J489" s="260">
        <v>362.84999999999997</v>
      </c>
      <c r="K489" s="259">
        <v>354.45</v>
      </c>
      <c r="L489" s="259">
        <v>345.1</v>
      </c>
      <c r="M489" s="259">
        <v>3.1202200000000002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298.5</v>
      </c>
      <c r="D490" s="260">
        <v>296.03333333333336</v>
      </c>
      <c r="E490" s="260">
        <v>289.56666666666672</v>
      </c>
      <c r="F490" s="260">
        <v>280.63333333333338</v>
      </c>
      <c r="G490" s="260">
        <v>274.16666666666674</v>
      </c>
      <c r="H490" s="260">
        <v>304.9666666666667</v>
      </c>
      <c r="I490" s="260">
        <v>311.43333333333328</v>
      </c>
      <c r="J490" s="260">
        <v>320.36666666666667</v>
      </c>
      <c r="K490" s="259">
        <v>302.5</v>
      </c>
      <c r="L490" s="259">
        <v>287.10000000000002</v>
      </c>
      <c r="M490" s="259">
        <v>5.3500899999999998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1249.75</v>
      </c>
      <c r="D491" s="275">
        <v>1241.5833333333333</v>
      </c>
      <c r="E491" s="260">
        <v>1159.1666666666665</v>
      </c>
      <c r="F491" s="260">
        <v>1068.5833333333333</v>
      </c>
      <c r="G491" s="260">
        <v>986.16666666666652</v>
      </c>
      <c r="H491" s="260">
        <v>1332.1666666666665</v>
      </c>
      <c r="I491" s="260">
        <v>1414.583333333333</v>
      </c>
      <c r="J491" s="260">
        <v>1505.1666666666665</v>
      </c>
      <c r="K491" s="259">
        <v>1324</v>
      </c>
      <c r="L491" s="259">
        <v>1151</v>
      </c>
      <c r="M491" s="259">
        <v>351.07722999999999</v>
      </c>
      <c r="N491" s="1"/>
      <c r="O491" s="1"/>
    </row>
    <row r="492" spans="1:15" ht="12.75" customHeight="1">
      <c r="A492" s="30">
        <v>482</v>
      </c>
      <c r="B492" s="230" t="s">
        <v>881</v>
      </c>
      <c r="C492" s="259">
        <v>1368.2</v>
      </c>
      <c r="D492" s="260">
        <v>1364.3833333333334</v>
      </c>
      <c r="E492" s="260">
        <v>1353.8166666666668</v>
      </c>
      <c r="F492" s="260">
        <v>1339.4333333333334</v>
      </c>
      <c r="G492" s="260">
        <v>1328.8666666666668</v>
      </c>
      <c r="H492" s="260">
        <v>1378.7666666666669</v>
      </c>
      <c r="I492" s="260">
        <v>1389.3333333333335</v>
      </c>
      <c r="J492" s="260">
        <v>1403.7166666666669</v>
      </c>
      <c r="K492" s="259">
        <v>1374.95</v>
      </c>
      <c r="L492" s="259">
        <v>1350</v>
      </c>
      <c r="M492" s="259">
        <v>0.23546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304.35000000000002</v>
      </c>
      <c r="D493" s="275">
        <v>304.05</v>
      </c>
      <c r="E493" s="260">
        <v>300.95000000000005</v>
      </c>
      <c r="F493" s="260">
        <v>297.55</v>
      </c>
      <c r="G493" s="260">
        <v>294.45000000000005</v>
      </c>
      <c r="H493" s="260">
        <v>307.45000000000005</v>
      </c>
      <c r="I493" s="260">
        <v>310.55000000000007</v>
      </c>
      <c r="J493" s="260">
        <v>313.95000000000005</v>
      </c>
      <c r="K493" s="259">
        <v>307.14999999999998</v>
      </c>
      <c r="L493" s="259">
        <v>300.64999999999998</v>
      </c>
      <c r="M493" s="259">
        <v>103.00275000000001</v>
      </c>
      <c r="N493" s="1"/>
      <c r="O493" s="1"/>
    </row>
    <row r="494" spans="1:15" ht="12.75" customHeight="1">
      <c r="A494" s="30">
        <v>484</v>
      </c>
      <c r="B494" s="230" t="s">
        <v>840</v>
      </c>
      <c r="C494" s="259">
        <v>489.35</v>
      </c>
      <c r="D494" s="260">
        <v>480.05</v>
      </c>
      <c r="E494" s="260">
        <v>463.6</v>
      </c>
      <c r="F494" s="260">
        <v>437.85</v>
      </c>
      <c r="G494" s="260">
        <v>421.40000000000003</v>
      </c>
      <c r="H494" s="260">
        <v>505.8</v>
      </c>
      <c r="I494" s="260">
        <v>522.25</v>
      </c>
      <c r="J494" s="260">
        <v>548</v>
      </c>
      <c r="K494" s="259">
        <v>496.5</v>
      </c>
      <c r="L494" s="259">
        <v>454.3</v>
      </c>
      <c r="M494" s="259">
        <v>3.7248700000000001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2148.4499999999998</v>
      </c>
      <c r="D495" s="275">
        <v>2158.2000000000003</v>
      </c>
      <c r="E495" s="260">
        <v>2131.4000000000005</v>
      </c>
      <c r="F495" s="260">
        <v>2114.3500000000004</v>
      </c>
      <c r="G495" s="260">
        <v>2087.5500000000006</v>
      </c>
      <c r="H495" s="260">
        <v>2175.2500000000005</v>
      </c>
      <c r="I495" s="260">
        <v>2202.0500000000006</v>
      </c>
      <c r="J495" s="260">
        <v>2219.1000000000004</v>
      </c>
      <c r="K495" s="259">
        <v>2185</v>
      </c>
      <c r="L495" s="259">
        <v>2141.15</v>
      </c>
      <c r="M495" s="259">
        <v>0.36126000000000003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8.25</v>
      </c>
      <c r="D496" s="275">
        <v>8.1833333333333336</v>
      </c>
      <c r="E496" s="260">
        <v>8.0666666666666664</v>
      </c>
      <c r="F496" s="260">
        <v>7.8833333333333329</v>
      </c>
      <c r="G496" s="260">
        <v>7.7666666666666657</v>
      </c>
      <c r="H496" s="260">
        <v>8.3666666666666671</v>
      </c>
      <c r="I496" s="260">
        <v>8.4833333333333343</v>
      </c>
      <c r="J496" s="260">
        <v>8.6666666666666679</v>
      </c>
      <c r="K496" s="259">
        <v>8.3000000000000007</v>
      </c>
      <c r="L496" s="259">
        <v>8</v>
      </c>
      <c r="M496" s="259">
        <v>751.50800000000004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819.5</v>
      </c>
      <c r="D497" s="275">
        <v>822.05000000000007</v>
      </c>
      <c r="E497" s="260">
        <v>814.95000000000016</v>
      </c>
      <c r="F497" s="260">
        <v>810.40000000000009</v>
      </c>
      <c r="G497" s="260">
        <v>803.30000000000018</v>
      </c>
      <c r="H497" s="260">
        <v>826.60000000000014</v>
      </c>
      <c r="I497" s="260">
        <v>833.7</v>
      </c>
      <c r="J497" s="260">
        <v>838.25000000000011</v>
      </c>
      <c r="K497" s="259">
        <v>829.15</v>
      </c>
      <c r="L497" s="259">
        <v>817.5</v>
      </c>
      <c r="M497" s="259">
        <v>12.526009999999999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250.5</v>
      </c>
      <c r="D498" s="275">
        <v>249.04999999999998</v>
      </c>
      <c r="E498" s="260">
        <v>246.14999999999998</v>
      </c>
      <c r="F498" s="260">
        <v>241.79999999999998</v>
      </c>
      <c r="G498" s="260">
        <v>238.89999999999998</v>
      </c>
      <c r="H498" s="260">
        <v>253.39999999999998</v>
      </c>
      <c r="I498" s="260">
        <v>256.3</v>
      </c>
      <c r="J498" s="260">
        <v>260.64999999999998</v>
      </c>
      <c r="K498" s="259">
        <v>251.95</v>
      </c>
      <c r="L498" s="259">
        <v>244.7</v>
      </c>
      <c r="M498" s="259">
        <v>8.7086699999999997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81.95</v>
      </c>
      <c r="D499" s="275">
        <v>82.55</v>
      </c>
      <c r="E499" s="260">
        <v>81.149999999999991</v>
      </c>
      <c r="F499" s="260">
        <v>80.349999999999994</v>
      </c>
      <c r="G499" s="260">
        <v>78.949999999999989</v>
      </c>
      <c r="H499" s="260">
        <v>83.35</v>
      </c>
      <c r="I499" s="260">
        <v>84.75</v>
      </c>
      <c r="J499" s="260">
        <v>85.55</v>
      </c>
      <c r="K499" s="259">
        <v>83.95</v>
      </c>
      <c r="L499" s="259">
        <v>81.75</v>
      </c>
      <c r="M499" s="259">
        <v>10.67933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724.9</v>
      </c>
      <c r="D500" s="275">
        <v>732.11666666666667</v>
      </c>
      <c r="E500" s="260">
        <v>714.33333333333337</v>
      </c>
      <c r="F500" s="260">
        <v>703.76666666666665</v>
      </c>
      <c r="G500" s="260">
        <v>685.98333333333335</v>
      </c>
      <c r="H500" s="260">
        <v>742.68333333333339</v>
      </c>
      <c r="I500" s="260">
        <v>760.4666666666667</v>
      </c>
      <c r="J500" s="260">
        <v>771.03333333333342</v>
      </c>
      <c r="K500" s="259">
        <v>749.9</v>
      </c>
      <c r="L500" s="259">
        <v>721.55</v>
      </c>
      <c r="M500" s="259">
        <v>2.6571899999999999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1527.65</v>
      </c>
      <c r="D501" s="275">
        <v>1526.7166666666665</v>
      </c>
      <c r="E501" s="260">
        <v>1508.4333333333329</v>
      </c>
      <c r="F501" s="260">
        <v>1489.2166666666665</v>
      </c>
      <c r="G501" s="260">
        <v>1470.9333333333329</v>
      </c>
      <c r="H501" s="260">
        <v>1545.9333333333329</v>
      </c>
      <c r="I501" s="260">
        <v>1564.2166666666662</v>
      </c>
      <c r="J501" s="260">
        <v>1583.4333333333329</v>
      </c>
      <c r="K501" s="259">
        <v>1545</v>
      </c>
      <c r="L501" s="259">
        <v>1507.5</v>
      </c>
      <c r="M501" s="259">
        <v>0.94838999999999996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406.9</v>
      </c>
      <c r="D502" s="275">
        <v>405.84999999999997</v>
      </c>
      <c r="E502" s="260">
        <v>403.69999999999993</v>
      </c>
      <c r="F502" s="260">
        <v>400.49999999999994</v>
      </c>
      <c r="G502" s="260">
        <v>398.34999999999991</v>
      </c>
      <c r="H502" s="260">
        <v>409.04999999999995</v>
      </c>
      <c r="I502" s="260">
        <v>411.19999999999993</v>
      </c>
      <c r="J502" s="260">
        <v>414.4</v>
      </c>
      <c r="K502" s="259">
        <v>408</v>
      </c>
      <c r="L502" s="259">
        <v>402.65</v>
      </c>
      <c r="M502" s="259">
        <v>69.461730000000003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237.9</v>
      </c>
      <c r="D503" s="275">
        <v>239.1</v>
      </c>
      <c r="E503" s="260">
        <v>235.79999999999998</v>
      </c>
      <c r="F503" s="260">
        <v>233.7</v>
      </c>
      <c r="G503" s="260">
        <v>230.39999999999998</v>
      </c>
      <c r="H503" s="260">
        <v>241.2</v>
      </c>
      <c r="I503" s="260">
        <v>244.5</v>
      </c>
      <c r="J503" s="260">
        <v>246.6</v>
      </c>
      <c r="K503" s="259">
        <v>242.4</v>
      </c>
      <c r="L503" s="259">
        <v>237</v>
      </c>
      <c r="M503" s="259">
        <v>4.0306100000000002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17.149999999999999</v>
      </c>
      <c r="D504" s="275">
        <v>17.150000000000002</v>
      </c>
      <c r="E504" s="260">
        <v>16.950000000000003</v>
      </c>
      <c r="F504" s="260">
        <v>16.75</v>
      </c>
      <c r="G504" s="260">
        <v>16.55</v>
      </c>
      <c r="H504" s="260">
        <v>17.350000000000005</v>
      </c>
      <c r="I504" s="260">
        <v>17.55</v>
      </c>
      <c r="J504" s="260">
        <v>17.750000000000007</v>
      </c>
      <c r="K504" s="259">
        <v>17.350000000000001</v>
      </c>
      <c r="L504" s="259">
        <v>16.95</v>
      </c>
      <c r="M504" s="259">
        <v>1261.1784299999999</v>
      </c>
      <c r="N504" s="1"/>
      <c r="O504" s="1"/>
    </row>
    <row r="505" spans="1:15" ht="12.75" customHeight="1">
      <c r="A505" s="30">
        <v>495</v>
      </c>
      <c r="B505" s="230" t="s">
        <v>841</v>
      </c>
      <c r="C505" s="230">
        <v>9736.6</v>
      </c>
      <c r="D505" s="275">
        <v>9646.4</v>
      </c>
      <c r="E505" s="260">
        <v>9415.25</v>
      </c>
      <c r="F505" s="260">
        <v>9093.9</v>
      </c>
      <c r="G505" s="260">
        <v>8862.75</v>
      </c>
      <c r="H505" s="260">
        <v>9967.75</v>
      </c>
      <c r="I505" s="260">
        <v>10198.899999999998</v>
      </c>
      <c r="J505" s="260">
        <v>10520.25</v>
      </c>
      <c r="K505" s="259">
        <v>9877.5499999999993</v>
      </c>
      <c r="L505" s="259">
        <v>9325.0499999999993</v>
      </c>
      <c r="M505" s="259">
        <v>0.19603999999999999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264.60000000000002</v>
      </c>
      <c r="D506" s="260">
        <v>263.4666666666667</v>
      </c>
      <c r="E506" s="260">
        <v>261.08333333333337</v>
      </c>
      <c r="F506" s="260">
        <v>257.56666666666666</v>
      </c>
      <c r="G506" s="260">
        <v>255.18333333333334</v>
      </c>
      <c r="H506" s="260">
        <v>266.98333333333341</v>
      </c>
      <c r="I506" s="260">
        <v>269.36666666666673</v>
      </c>
      <c r="J506" s="259">
        <v>272.88333333333344</v>
      </c>
      <c r="K506" s="259">
        <v>265.85000000000002</v>
      </c>
      <c r="L506" s="259">
        <v>259.95</v>
      </c>
      <c r="M506" s="230">
        <v>76.375730000000004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222.9</v>
      </c>
      <c r="D507" s="260">
        <v>222.98333333333335</v>
      </c>
      <c r="E507" s="260">
        <v>221.1166666666667</v>
      </c>
      <c r="F507" s="260">
        <v>219.33333333333334</v>
      </c>
      <c r="G507" s="260">
        <v>217.4666666666667</v>
      </c>
      <c r="H507" s="260">
        <v>224.76666666666671</v>
      </c>
      <c r="I507" s="260">
        <v>226.63333333333338</v>
      </c>
      <c r="J507" s="259">
        <v>228.41666666666671</v>
      </c>
      <c r="K507" s="259">
        <v>224.85</v>
      </c>
      <c r="L507" s="259">
        <v>221.2</v>
      </c>
      <c r="M507" s="230">
        <v>6.9345400000000001</v>
      </c>
      <c r="N507" s="1"/>
      <c r="O507" s="1"/>
    </row>
    <row r="508" spans="1:15" ht="12.75" customHeight="1">
      <c r="A508" s="30">
        <v>498</v>
      </c>
      <c r="B508" s="230" t="s">
        <v>814</v>
      </c>
      <c r="C508" s="230">
        <v>65.25</v>
      </c>
      <c r="D508" s="275">
        <v>64.650000000000006</v>
      </c>
      <c r="E508" s="260">
        <v>62.500000000000014</v>
      </c>
      <c r="F508" s="260">
        <v>59.750000000000007</v>
      </c>
      <c r="G508" s="260">
        <v>57.600000000000016</v>
      </c>
      <c r="H508" s="260">
        <v>67.400000000000006</v>
      </c>
      <c r="I508" s="260">
        <v>69.549999999999983</v>
      </c>
      <c r="J508" s="260">
        <v>72.300000000000011</v>
      </c>
      <c r="K508" s="259">
        <v>66.8</v>
      </c>
      <c r="L508" s="259">
        <v>61.9</v>
      </c>
      <c r="M508" s="259">
        <v>5497.1863000000003</v>
      </c>
      <c r="N508" s="1"/>
      <c r="O508" s="1"/>
    </row>
    <row r="509" spans="1:15" ht="12.75" customHeight="1">
      <c r="A509" s="30">
        <v>499</v>
      </c>
      <c r="B509" s="230" t="s">
        <v>805</v>
      </c>
      <c r="C509" s="230">
        <v>409.9</v>
      </c>
      <c r="D509" s="275">
        <v>408.36666666666662</v>
      </c>
      <c r="E509" s="260">
        <v>405.78333333333325</v>
      </c>
      <c r="F509" s="260">
        <v>401.66666666666663</v>
      </c>
      <c r="G509" s="260">
        <v>399.08333333333326</v>
      </c>
      <c r="H509" s="260">
        <v>412.48333333333323</v>
      </c>
      <c r="I509" s="260">
        <v>415.06666666666661</v>
      </c>
      <c r="J509" s="260">
        <v>419.18333333333322</v>
      </c>
      <c r="K509" s="259">
        <v>410.95</v>
      </c>
      <c r="L509" s="259">
        <v>404.25</v>
      </c>
      <c r="M509" s="259">
        <v>9.7235700000000005</v>
      </c>
      <c r="N509" s="1"/>
      <c r="O509" s="1"/>
    </row>
    <row r="510" spans="1:15" ht="12.75" customHeight="1">
      <c r="A510" s="322">
        <v>500</v>
      </c>
      <c r="B510" s="230" t="s">
        <v>514</v>
      </c>
      <c r="C510" s="275">
        <v>1613.05</v>
      </c>
      <c r="D510" s="260">
        <v>1604.5333333333335</v>
      </c>
      <c r="E510" s="260">
        <v>1590.0666666666671</v>
      </c>
      <c r="F510" s="260">
        <v>1567.0833333333335</v>
      </c>
      <c r="G510" s="260">
        <v>1552.616666666667</v>
      </c>
      <c r="H510" s="260">
        <v>1627.5166666666671</v>
      </c>
      <c r="I510" s="260">
        <v>1641.9833333333338</v>
      </c>
      <c r="J510" s="259">
        <v>1664.9666666666672</v>
      </c>
      <c r="K510" s="259">
        <v>1619</v>
      </c>
      <c r="L510" s="259">
        <v>1581.55</v>
      </c>
      <c r="M510" s="230">
        <v>0.442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1448.35</v>
      </c>
      <c r="D511" s="275">
        <v>1446.55</v>
      </c>
      <c r="E511" s="260">
        <v>1435.6</v>
      </c>
      <c r="F511" s="260">
        <v>1422.85</v>
      </c>
      <c r="G511" s="260">
        <v>1411.8999999999999</v>
      </c>
      <c r="H511" s="260">
        <v>1459.3</v>
      </c>
      <c r="I511" s="260">
        <v>1470.2500000000002</v>
      </c>
      <c r="J511" s="260">
        <v>1483</v>
      </c>
      <c r="K511" s="259">
        <v>1457.5</v>
      </c>
      <c r="L511" s="259">
        <v>1433.8</v>
      </c>
      <c r="M511" s="259">
        <v>0.42836000000000002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415"/>
      <c r="B5" s="416"/>
      <c r="C5" s="415"/>
      <c r="D5" s="41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417" t="s">
        <v>517</v>
      </c>
      <c r="C7" s="416"/>
      <c r="D7" s="7">
        <f>Main!B10</f>
        <v>44896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44895</v>
      </c>
      <c r="B10" s="29">
        <v>538812</v>
      </c>
      <c r="C10" s="28" t="s">
        <v>1136</v>
      </c>
      <c r="D10" s="28" t="s">
        <v>1137</v>
      </c>
      <c r="E10" s="28" t="s">
        <v>526</v>
      </c>
      <c r="F10" s="85">
        <v>225128</v>
      </c>
      <c r="G10" s="29">
        <v>27.26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44895</v>
      </c>
      <c r="B11" s="29">
        <v>538812</v>
      </c>
      <c r="C11" s="28" t="s">
        <v>1136</v>
      </c>
      <c r="D11" s="28" t="s">
        <v>1137</v>
      </c>
      <c r="E11" s="28" t="s">
        <v>527</v>
      </c>
      <c r="F11" s="85">
        <v>225128</v>
      </c>
      <c r="G11" s="29">
        <v>26.71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44895</v>
      </c>
      <c r="B12" s="29">
        <v>538812</v>
      </c>
      <c r="C12" s="28" t="s">
        <v>1136</v>
      </c>
      <c r="D12" s="28" t="s">
        <v>1138</v>
      </c>
      <c r="E12" s="28" t="s">
        <v>527</v>
      </c>
      <c r="F12" s="85">
        <v>112442</v>
      </c>
      <c r="G12" s="29">
        <v>26.26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44895</v>
      </c>
      <c r="B13" s="29">
        <v>538812</v>
      </c>
      <c r="C13" s="28" t="s">
        <v>1136</v>
      </c>
      <c r="D13" s="28" t="s">
        <v>1139</v>
      </c>
      <c r="E13" s="28" t="s">
        <v>526</v>
      </c>
      <c r="F13" s="85">
        <v>150000</v>
      </c>
      <c r="G13" s="29">
        <v>26.4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44895</v>
      </c>
      <c r="B14" s="29">
        <v>543346</v>
      </c>
      <c r="C14" s="28" t="s">
        <v>1140</v>
      </c>
      <c r="D14" s="28" t="s">
        <v>1141</v>
      </c>
      <c r="E14" s="28" t="s">
        <v>527</v>
      </c>
      <c r="F14" s="85">
        <v>136000</v>
      </c>
      <c r="G14" s="29">
        <v>48.87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44895</v>
      </c>
      <c r="B15" s="29">
        <v>539506</v>
      </c>
      <c r="C15" s="28" t="s">
        <v>1142</v>
      </c>
      <c r="D15" s="28" t="s">
        <v>942</v>
      </c>
      <c r="E15" s="28" t="s">
        <v>526</v>
      </c>
      <c r="F15" s="85">
        <v>225227</v>
      </c>
      <c r="G15" s="29">
        <v>2.23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44895</v>
      </c>
      <c r="B16" s="29">
        <v>538351</v>
      </c>
      <c r="C16" s="28" t="s">
        <v>1143</v>
      </c>
      <c r="D16" s="28" t="s">
        <v>1144</v>
      </c>
      <c r="E16" s="28" t="s">
        <v>527</v>
      </c>
      <c r="F16" s="85">
        <v>75000</v>
      </c>
      <c r="G16" s="29">
        <v>13.25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44895</v>
      </c>
      <c r="B17" s="29">
        <v>541303</v>
      </c>
      <c r="C17" s="28" t="s">
        <v>1083</v>
      </c>
      <c r="D17" s="28" t="s">
        <v>1145</v>
      </c>
      <c r="E17" s="28" t="s">
        <v>527</v>
      </c>
      <c r="F17" s="85">
        <v>259723</v>
      </c>
      <c r="G17" s="29">
        <v>66.31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44895</v>
      </c>
      <c r="B18" s="29">
        <v>541303</v>
      </c>
      <c r="C18" s="28" t="s">
        <v>1083</v>
      </c>
      <c r="D18" s="28" t="s">
        <v>1145</v>
      </c>
      <c r="E18" s="28" t="s">
        <v>526</v>
      </c>
      <c r="F18" s="85">
        <v>10400</v>
      </c>
      <c r="G18" s="29">
        <v>66.09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44895</v>
      </c>
      <c r="B19" s="29">
        <v>531252</v>
      </c>
      <c r="C19" s="28" t="s">
        <v>1146</v>
      </c>
      <c r="D19" s="28" t="s">
        <v>1147</v>
      </c>
      <c r="E19" s="28" t="s">
        <v>527</v>
      </c>
      <c r="F19" s="85">
        <v>17659</v>
      </c>
      <c r="G19" s="29">
        <v>3.57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44895</v>
      </c>
      <c r="B20" s="29">
        <v>531252</v>
      </c>
      <c r="C20" s="28" t="s">
        <v>1146</v>
      </c>
      <c r="D20" s="28" t="s">
        <v>1148</v>
      </c>
      <c r="E20" s="28" t="s">
        <v>526</v>
      </c>
      <c r="F20" s="85">
        <v>16250</v>
      </c>
      <c r="G20" s="29">
        <v>3.57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44895</v>
      </c>
      <c r="B21" s="29">
        <v>507828</v>
      </c>
      <c r="C21" s="28" t="s">
        <v>1149</v>
      </c>
      <c r="D21" s="28" t="s">
        <v>1150</v>
      </c>
      <c r="E21" s="28" t="s">
        <v>527</v>
      </c>
      <c r="F21" s="85">
        <v>624000</v>
      </c>
      <c r="G21" s="29">
        <v>3.81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44895</v>
      </c>
      <c r="B22" s="29">
        <v>524828</v>
      </c>
      <c r="C22" s="28" t="s">
        <v>1151</v>
      </c>
      <c r="D22" s="28" t="s">
        <v>1152</v>
      </c>
      <c r="E22" s="28" t="s">
        <v>527</v>
      </c>
      <c r="F22" s="85">
        <v>40000</v>
      </c>
      <c r="G22" s="29">
        <v>138.05000000000001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44895</v>
      </c>
      <c r="B23" s="29">
        <v>540204</v>
      </c>
      <c r="C23" s="28" t="s">
        <v>1153</v>
      </c>
      <c r="D23" s="28" t="s">
        <v>1154</v>
      </c>
      <c r="E23" s="28" t="s">
        <v>527</v>
      </c>
      <c r="F23" s="85">
        <v>52865</v>
      </c>
      <c r="G23" s="29">
        <v>46.46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44895</v>
      </c>
      <c r="B24" s="29">
        <v>539032</v>
      </c>
      <c r="C24" s="28" t="s">
        <v>1098</v>
      </c>
      <c r="D24" s="28" t="s">
        <v>1155</v>
      </c>
      <c r="E24" s="28" t="s">
        <v>526</v>
      </c>
      <c r="F24" s="85">
        <v>46101</v>
      </c>
      <c r="G24" s="29">
        <v>9.69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44895</v>
      </c>
      <c r="B25" s="29">
        <v>538788</v>
      </c>
      <c r="C25" s="28" t="s">
        <v>1080</v>
      </c>
      <c r="D25" s="28" t="s">
        <v>1156</v>
      </c>
      <c r="E25" s="28" t="s">
        <v>526</v>
      </c>
      <c r="F25" s="85">
        <v>63622</v>
      </c>
      <c r="G25" s="29">
        <v>24.61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44895</v>
      </c>
      <c r="B26" s="29">
        <v>538788</v>
      </c>
      <c r="C26" s="28" t="s">
        <v>1080</v>
      </c>
      <c r="D26" s="28" t="s">
        <v>1156</v>
      </c>
      <c r="E26" s="28" t="s">
        <v>527</v>
      </c>
      <c r="F26" s="85">
        <v>73622</v>
      </c>
      <c r="G26" s="29">
        <v>25.04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44895</v>
      </c>
      <c r="B27" s="29">
        <v>538788</v>
      </c>
      <c r="C27" s="28" t="s">
        <v>1080</v>
      </c>
      <c r="D27" s="28" t="s">
        <v>1157</v>
      </c>
      <c r="E27" s="28" t="s">
        <v>527</v>
      </c>
      <c r="F27" s="85">
        <v>29268</v>
      </c>
      <c r="G27" s="29">
        <v>25.65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44895</v>
      </c>
      <c r="B28" s="29">
        <v>538788</v>
      </c>
      <c r="C28" s="28" t="s">
        <v>1080</v>
      </c>
      <c r="D28" s="28" t="s">
        <v>1157</v>
      </c>
      <c r="E28" s="28" t="s">
        <v>526</v>
      </c>
      <c r="F28" s="85">
        <v>92229</v>
      </c>
      <c r="G28" s="29">
        <v>24.04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44895</v>
      </c>
      <c r="B29" s="29">
        <v>543286</v>
      </c>
      <c r="C29" s="28" t="s">
        <v>1099</v>
      </c>
      <c r="D29" s="28" t="s">
        <v>1158</v>
      </c>
      <c r="E29" s="28" t="s">
        <v>526</v>
      </c>
      <c r="F29" s="85">
        <v>60000</v>
      </c>
      <c r="G29" s="29">
        <v>20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44895</v>
      </c>
      <c r="B30" s="29">
        <v>543286</v>
      </c>
      <c r="C30" s="28" t="s">
        <v>1099</v>
      </c>
      <c r="D30" s="28" t="s">
        <v>1159</v>
      </c>
      <c r="E30" s="28" t="s">
        <v>527</v>
      </c>
      <c r="F30" s="85">
        <v>138000</v>
      </c>
      <c r="G30" s="29">
        <v>20.38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44895</v>
      </c>
      <c r="B31" s="29">
        <v>543286</v>
      </c>
      <c r="C31" s="28" t="s">
        <v>1099</v>
      </c>
      <c r="D31" s="28" t="s">
        <v>1160</v>
      </c>
      <c r="E31" s="28" t="s">
        <v>526</v>
      </c>
      <c r="F31" s="85">
        <v>30000</v>
      </c>
      <c r="G31" s="29">
        <v>21.2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44895</v>
      </c>
      <c r="B32" s="29">
        <v>543286</v>
      </c>
      <c r="C32" s="28" t="s">
        <v>1099</v>
      </c>
      <c r="D32" s="28" t="s">
        <v>1159</v>
      </c>
      <c r="E32" s="28" t="s">
        <v>526</v>
      </c>
      <c r="F32" s="85">
        <v>42000</v>
      </c>
      <c r="G32" s="29">
        <v>21.87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44895</v>
      </c>
      <c r="B33" s="29">
        <v>543286</v>
      </c>
      <c r="C33" s="28" t="s">
        <v>1099</v>
      </c>
      <c r="D33" s="28" t="s">
        <v>1161</v>
      </c>
      <c r="E33" s="28" t="s">
        <v>526</v>
      </c>
      <c r="F33" s="85">
        <v>42000</v>
      </c>
      <c r="G33" s="29">
        <v>20.57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44895</v>
      </c>
      <c r="B34" s="29">
        <v>543286</v>
      </c>
      <c r="C34" s="28" t="s">
        <v>1099</v>
      </c>
      <c r="D34" s="28" t="s">
        <v>1162</v>
      </c>
      <c r="E34" s="28" t="s">
        <v>526</v>
      </c>
      <c r="F34" s="85">
        <v>42000</v>
      </c>
      <c r="G34" s="29">
        <v>20.43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44895</v>
      </c>
      <c r="B35" s="29">
        <v>531550</v>
      </c>
      <c r="C35" s="28" t="s">
        <v>1100</v>
      </c>
      <c r="D35" s="28" t="s">
        <v>1163</v>
      </c>
      <c r="E35" s="28" t="s">
        <v>526</v>
      </c>
      <c r="F35" s="85">
        <v>35457</v>
      </c>
      <c r="G35" s="29">
        <v>6.02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44895</v>
      </c>
      <c r="B36" s="29">
        <v>531550</v>
      </c>
      <c r="C36" s="28" t="s">
        <v>1100</v>
      </c>
      <c r="D36" s="28" t="s">
        <v>1101</v>
      </c>
      <c r="E36" s="28" t="s">
        <v>527</v>
      </c>
      <c r="F36" s="85">
        <v>53222</v>
      </c>
      <c r="G36" s="29">
        <v>5.96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44895</v>
      </c>
      <c r="B37" s="29">
        <v>539679</v>
      </c>
      <c r="C37" s="28" t="s">
        <v>1063</v>
      </c>
      <c r="D37" s="28" t="s">
        <v>1064</v>
      </c>
      <c r="E37" s="28" t="s">
        <v>526</v>
      </c>
      <c r="F37" s="85">
        <v>86532</v>
      </c>
      <c r="G37" s="29">
        <v>11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44895</v>
      </c>
      <c r="B38" s="29">
        <v>539679</v>
      </c>
      <c r="C38" s="28" t="s">
        <v>1063</v>
      </c>
      <c r="D38" s="28" t="s">
        <v>1001</v>
      </c>
      <c r="E38" s="28" t="s">
        <v>526</v>
      </c>
      <c r="F38" s="85">
        <v>120000</v>
      </c>
      <c r="G38" s="29">
        <v>11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44895</v>
      </c>
      <c r="B39" s="29">
        <v>539679</v>
      </c>
      <c r="C39" s="28" t="s">
        <v>1063</v>
      </c>
      <c r="D39" s="28" t="s">
        <v>1164</v>
      </c>
      <c r="E39" s="28" t="s">
        <v>527</v>
      </c>
      <c r="F39" s="85">
        <v>218500</v>
      </c>
      <c r="G39" s="29">
        <v>11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44895</v>
      </c>
      <c r="B40" s="29">
        <v>543305</v>
      </c>
      <c r="C40" s="28" t="s">
        <v>1165</v>
      </c>
      <c r="D40" s="28" t="s">
        <v>1166</v>
      </c>
      <c r="E40" s="28" t="s">
        <v>527</v>
      </c>
      <c r="F40" s="85">
        <v>24000</v>
      </c>
      <c r="G40" s="29">
        <v>7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44895</v>
      </c>
      <c r="B41" s="29">
        <v>543305</v>
      </c>
      <c r="C41" s="28" t="s">
        <v>1165</v>
      </c>
      <c r="D41" s="28" t="s">
        <v>1167</v>
      </c>
      <c r="E41" s="28" t="s">
        <v>526</v>
      </c>
      <c r="F41" s="85">
        <v>36000</v>
      </c>
      <c r="G41" s="29">
        <v>7.04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44895</v>
      </c>
      <c r="B42" s="29">
        <v>543305</v>
      </c>
      <c r="C42" s="28" t="s">
        <v>1165</v>
      </c>
      <c r="D42" s="28" t="s">
        <v>1167</v>
      </c>
      <c r="E42" s="28" t="s">
        <v>527</v>
      </c>
      <c r="F42" s="85">
        <v>36000</v>
      </c>
      <c r="G42" s="29">
        <v>6.92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44895</v>
      </c>
      <c r="B43" s="29">
        <v>543305</v>
      </c>
      <c r="C43" s="28" t="s">
        <v>1165</v>
      </c>
      <c r="D43" s="28" t="s">
        <v>1037</v>
      </c>
      <c r="E43" s="28" t="s">
        <v>527</v>
      </c>
      <c r="F43" s="85">
        <v>36000</v>
      </c>
      <c r="G43" s="29">
        <v>6.9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44895</v>
      </c>
      <c r="B44" s="29">
        <v>543305</v>
      </c>
      <c r="C44" s="28" t="s">
        <v>1165</v>
      </c>
      <c r="D44" s="28" t="s">
        <v>1037</v>
      </c>
      <c r="E44" s="28" t="s">
        <v>526</v>
      </c>
      <c r="F44" s="85">
        <v>36000</v>
      </c>
      <c r="G44" s="29">
        <v>6.85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44895</v>
      </c>
      <c r="B45" s="29">
        <v>543305</v>
      </c>
      <c r="C45" s="28" t="s">
        <v>1165</v>
      </c>
      <c r="D45" s="28" t="s">
        <v>1168</v>
      </c>
      <c r="E45" s="28" t="s">
        <v>527</v>
      </c>
      <c r="F45" s="85">
        <v>24000</v>
      </c>
      <c r="G45" s="29">
        <v>6.68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44895</v>
      </c>
      <c r="B46" s="29">
        <v>543305</v>
      </c>
      <c r="C46" s="28" t="s">
        <v>1165</v>
      </c>
      <c r="D46" s="28" t="s">
        <v>1169</v>
      </c>
      <c r="E46" s="28" t="s">
        <v>527</v>
      </c>
      <c r="F46" s="85">
        <v>24000</v>
      </c>
      <c r="G46" s="29">
        <v>7.14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44895</v>
      </c>
      <c r="B47" s="29">
        <v>543305</v>
      </c>
      <c r="C47" s="28" t="s">
        <v>1165</v>
      </c>
      <c r="D47" s="28" t="s">
        <v>1169</v>
      </c>
      <c r="E47" s="28" t="s">
        <v>526</v>
      </c>
      <c r="F47" s="85">
        <v>24000</v>
      </c>
      <c r="G47" s="29">
        <v>7.14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44895</v>
      </c>
      <c r="B48" s="29">
        <v>543305</v>
      </c>
      <c r="C48" s="28" t="s">
        <v>1165</v>
      </c>
      <c r="D48" s="28" t="s">
        <v>1170</v>
      </c>
      <c r="E48" s="28" t="s">
        <v>526</v>
      </c>
      <c r="F48" s="85">
        <v>24000</v>
      </c>
      <c r="G48" s="29">
        <v>7.1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44895</v>
      </c>
      <c r="B49" s="29">
        <v>543305</v>
      </c>
      <c r="C49" s="28" t="s">
        <v>1165</v>
      </c>
      <c r="D49" s="28" t="s">
        <v>1171</v>
      </c>
      <c r="E49" s="28" t="s">
        <v>527</v>
      </c>
      <c r="F49" s="85">
        <v>120000</v>
      </c>
      <c r="G49" s="29">
        <v>7.09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44895</v>
      </c>
      <c r="B50" s="29">
        <v>542628</v>
      </c>
      <c r="C50" s="28" t="s">
        <v>1172</v>
      </c>
      <c r="D50" s="28" t="s">
        <v>1173</v>
      </c>
      <c r="E50" s="28" t="s">
        <v>526</v>
      </c>
      <c r="F50" s="85">
        <v>100000</v>
      </c>
      <c r="G50" s="29">
        <v>263.25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44895</v>
      </c>
      <c r="B51" s="29">
        <v>526345</v>
      </c>
      <c r="C51" s="28" t="s">
        <v>1102</v>
      </c>
      <c r="D51" s="28" t="s">
        <v>1103</v>
      </c>
      <c r="E51" s="28" t="s">
        <v>527</v>
      </c>
      <c r="F51" s="85">
        <v>108286</v>
      </c>
      <c r="G51" s="29">
        <v>15.38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44895</v>
      </c>
      <c r="B52" s="29">
        <v>530025</v>
      </c>
      <c r="C52" s="28" t="s">
        <v>1104</v>
      </c>
      <c r="D52" s="28" t="s">
        <v>1105</v>
      </c>
      <c r="E52" s="28" t="s">
        <v>526</v>
      </c>
      <c r="F52" s="85">
        <v>60000</v>
      </c>
      <c r="G52" s="29">
        <v>24.09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44895</v>
      </c>
      <c r="B53" s="29">
        <v>530025</v>
      </c>
      <c r="C53" s="28" t="s">
        <v>1104</v>
      </c>
      <c r="D53" s="28" t="s">
        <v>1106</v>
      </c>
      <c r="E53" s="28" t="s">
        <v>527</v>
      </c>
      <c r="F53" s="85">
        <v>66001</v>
      </c>
      <c r="G53" s="29">
        <v>24.08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44895</v>
      </c>
      <c r="B54" s="29">
        <v>538975</v>
      </c>
      <c r="C54" s="28" t="s">
        <v>1174</v>
      </c>
      <c r="D54" s="28" t="s">
        <v>1175</v>
      </c>
      <c r="E54" s="28" t="s">
        <v>527</v>
      </c>
      <c r="F54" s="85">
        <v>450000</v>
      </c>
      <c r="G54" s="29">
        <v>28.1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44895</v>
      </c>
      <c r="B55" s="29">
        <v>512197</v>
      </c>
      <c r="C55" s="28" t="s">
        <v>1038</v>
      </c>
      <c r="D55" s="28" t="s">
        <v>1176</v>
      </c>
      <c r="E55" s="28" t="s">
        <v>527</v>
      </c>
      <c r="F55" s="85">
        <v>40845</v>
      </c>
      <c r="G55" s="29">
        <v>2.2400000000000002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44895</v>
      </c>
      <c r="B56" s="29">
        <v>512197</v>
      </c>
      <c r="C56" s="28" t="s">
        <v>1038</v>
      </c>
      <c r="D56" s="28" t="s">
        <v>1107</v>
      </c>
      <c r="E56" s="28" t="s">
        <v>526</v>
      </c>
      <c r="F56" s="85">
        <v>22325</v>
      </c>
      <c r="G56" s="29">
        <v>2.2400000000000002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44895</v>
      </c>
      <c r="B57" s="29">
        <v>539026</v>
      </c>
      <c r="C57" s="28" t="s">
        <v>1177</v>
      </c>
      <c r="D57" s="28" t="s">
        <v>1178</v>
      </c>
      <c r="E57" s="28" t="s">
        <v>526</v>
      </c>
      <c r="F57" s="85">
        <v>68000</v>
      </c>
      <c r="G57" s="29">
        <v>9.41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44895</v>
      </c>
      <c r="B58" s="29">
        <v>539026</v>
      </c>
      <c r="C58" s="28" t="s">
        <v>1177</v>
      </c>
      <c r="D58" s="28" t="s">
        <v>1179</v>
      </c>
      <c r="E58" s="28" t="s">
        <v>527</v>
      </c>
      <c r="F58" s="85">
        <v>60000</v>
      </c>
      <c r="G58" s="29">
        <v>9.41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44895</v>
      </c>
      <c r="B59" s="29">
        <v>526133</v>
      </c>
      <c r="C59" s="28" t="s">
        <v>1180</v>
      </c>
      <c r="D59" s="28" t="s">
        <v>1181</v>
      </c>
      <c r="E59" s="28" t="s">
        <v>526</v>
      </c>
      <c r="F59" s="85">
        <v>84481</v>
      </c>
      <c r="G59" s="29">
        <v>13.46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44895</v>
      </c>
      <c r="B60" s="29">
        <v>511447</v>
      </c>
      <c r="C60" s="28" t="s">
        <v>1016</v>
      </c>
      <c r="D60" s="28" t="s">
        <v>1182</v>
      </c>
      <c r="E60" s="28" t="s">
        <v>527</v>
      </c>
      <c r="F60" s="85">
        <v>215560</v>
      </c>
      <c r="G60" s="29">
        <v>25.7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44895</v>
      </c>
      <c r="B61" s="29">
        <v>511447</v>
      </c>
      <c r="C61" s="28" t="s">
        <v>1016</v>
      </c>
      <c r="D61" s="28" t="s">
        <v>1183</v>
      </c>
      <c r="E61" s="28" t="s">
        <v>527</v>
      </c>
      <c r="F61" s="85">
        <v>450147</v>
      </c>
      <c r="G61" s="29">
        <v>25.41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44895</v>
      </c>
      <c r="B62" s="29">
        <v>511447</v>
      </c>
      <c r="C62" s="28" t="s">
        <v>1016</v>
      </c>
      <c r="D62" s="28" t="s">
        <v>1184</v>
      </c>
      <c r="E62" s="28" t="s">
        <v>526</v>
      </c>
      <c r="F62" s="85">
        <v>77000</v>
      </c>
      <c r="G62" s="29">
        <v>25.66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44895</v>
      </c>
      <c r="B63" s="29">
        <v>511447</v>
      </c>
      <c r="C63" s="28" t="s">
        <v>1016</v>
      </c>
      <c r="D63" s="28" t="s">
        <v>1185</v>
      </c>
      <c r="E63" s="28" t="s">
        <v>526</v>
      </c>
      <c r="F63" s="85">
        <v>75000</v>
      </c>
      <c r="G63" s="29">
        <v>25.55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44895</v>
      </c>
      <c r="B64" s="29">
        <v>511447</v>
      </c>
      <c r="C64" s="28" t="s">
        <v>1016</v>
      </c>
      <c r="D64" s="28" t="s">
        <v>1186</v>
      </c>
      <c r="E64" s="28" t="s">
        <v>527</v>
      </c>
      <c r="F64" s="85">
        <v>45926</v>
      </c>
      <c r="G64" s="29">
        <v>25.52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44895</v>
      </c>
      <c r="B65" s="29">
        <v>511447</v>
      </c>
      <c r="C65" s="28" t="s">
        <v>1016</v>
      </c>
      <c r="D65" s="28" t="s">
        <v>1186</v>
      </c>
      <c r="E65" s="28" t="s">
        <v>526</v>
      </c>
      <c r="F65" s="85">
        <v>95614</v>
      </c>
      <c r="G65" s="29">
        <v>25.95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44895</v>
      </c>
      <c r="B66" s="29">
        <v>511447</v>
      </c>
      <c r="C66" s="28" t="s">
        <v>1016</v>
      </c>
      <c r="D66" s="28" t="s">
        <v>1187</v>
      </c>
      <c r="E66" s="28" t="s">
        <v>526</v>
      </c>
      <c r="F66" s="85">
        <v>305000</v>
      </c>
      <c r="G66" s="29">
        <v>25.36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44895</v>
      </c>
      <c r="B67" s="29">
        <v>511447</v>
      </c>
      <c r="C67" s="28" t="s">
        <v>1016</v>
      </c>
      <c r="D67" s="28" t="s">
        <v>1188</v>
      </c>
      <c r="E67" s="28" t="s">
        <v>526</v>
      </c>
      <c r="F67" s="85">
        <v>500000</v>
      </c>
      <c r="G67" s="29">
        <v>25.53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44895</v>
      </c>
      <c r="B68" s="29">
        <v>511447</v>
      </c>
      <c r="C68" s="28" t="s">
        <v>1016</v>
      </c>
      <c r="D68" s="28" t="s">
        <v>1189</v>
      </c>
      <c r="E68" s="28" t="s">
        <v>527</v>
      </c>
      <c r="F68" s="85">
        <v>215000</v>
      </c>
      <c r="G68" s="29">
        <v>25.36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44895</v>
      </c>
      <c r="B69" s="29">
        <v>542765</v>
      </c>
      <c r="C69" s="28" t="s">
        <v>1081</v>
      </c>
      <c r="D69" s="28" t="s">
        <v>1190</v>
      </c>
      <c r="E69" s="28" t="s">
        <v>527</v>
      </c>
      <c r="F69" s="85">
        <v>5000</v>
      </c>
      <c r="G69" s="29">
        <v>130.30000000000001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44895</v>
      </c>
      <c r="B70" s="29">
        <v>542765</v>
      </c>
      <c r="C70" s="28" t="s">
        <v>1081</v>
      </c>
      <c r="D70" s="28" t="s">
        <v>1191</v>
      </c>
      <c r="E70" s="28" t="s">
        <v>526</v>
      </c>
      <c r="F70" s="85">
        <v>4000</v>
      </c>
      <c r="G70" s="29">
        <v>130.28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44895</v>
      </c>
      <c r="B71" s="29">
        <v>538579</v>
      </c>
      <c r="C71" s="28" t="s">
        <v>1192</v>
      </c>
      <c r="D71" s="28" t="s">
        <v>1109</v>
      </c>
      <c r="E71" s="28" t="s">
        <v>527</v>
      </c>
      <c r="F71" s="85">
        <v>64000</v>
      </c>
      <c r="G71" s="29">
        <v>8.1999999999999993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44895</v>
      </c>
      <c r="B72" s="29">
        <v>541228</v>
      </c>
      <c r="C72" s="28" t="s">
        <v>1108</v>
      </c>
      <c r="D72" s="28" t="s">
        <v>1193</v>
      </c>
      <c r="E72" s="28" t="s">
        <v>526</v>
      </c>
      <c r="F72" s="85">
        <v>72000</v>
      </c>
      <c r="G72" s="29">
        <v>32.4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44895</v>
      </c>
      <c r="B73" s="29">
        <v>541228</v>
      </c>
      <c r="C73" s="28" t="s">
        <v>1108</v>
      </c>
      <c r="D73" s="28" t="s">
        <v>1193</v>
      </c>
      <c r="E73" s="28" t="s">
        <v>527</v>
      </c>
      <c r="F73" s="85">
        <v>100000</v>
      </c>
      <c r="G73" s="29">
        <v>32.369999999999997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44895</v>
      </c>
      <c r="B74" s="29">
        <v>541228</v>
      </c>
      <c r="C74" s="28" t="s">
        <v>1108</v>
      </c>
      <c r="D74" s="28" t="s">
        <v>1109</v>
      </c>
      <c r="E74" s="28" t="s">
        <v>527</v>
      </c>
      <c r="F74" s="85">
        <v>100000</v>
      </c>
      <c r="G74" s="29">
        <v>32.4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44895</v>
      </c>
      <c r="B75" s="29">
        <v>541228</v>
      </c>
      <c r="C75" s="28" t="s">
        <v>1108</v>
      </c>
      <c r="D75" s="28" t="s">
        <v>1194</v>
      </c>
      <c r="E75" s="28" t="s">
        <v>527</v>
      </c>
      <c r="F75" s="85">
        <v>76000</v>
      </c>
      <c r="G75" s="29">
        <v>32.4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44895</v>
      </c>
      <c r="B76" s="29">
        <v>541228</v>
      </c>
      <c r="C76" s="28" t="s">
        <v>1108</v>
      </c>
      <c r="D76" s="28" t="s">
        <v>1110</v>
      </c>
      <c r="E76" s="28" t="s">
        <v>527</v>
      </c>
      <c r="F76" s="85">
        <v>84000</v>
      </c>
      <c r="G76" s="29">
        <v>32.4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44895</v>
      </c>
      <c r="B77" s="29">
        <v>541228</v>
      </c>
      <c r="C77" s="28" t="s">
        <v>1108</v>
      </c>
      <c r="D77" s="28" t="s">
        <v>1195</v>
      </c>
      <c r="E77" s="28" t="s">
        <v>527</v>
      </c>
      <c r="F77" s="85">
        <v>96000</v>
      </c>
      <c r="G77" s="29">
        <v>32.4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44895</v>
      </c>
      <c r="B78" s="29">
        <v>541228</v>
      </c>
      <c r="C78" s="28" t="s">
        <v>1108</v>
      </c>
      <c r="D78" s="28" t="s">
        <v>1196</v>
      </c>
      <c r="E78" s="28" t="s">
        <v>526</v>
      </c>
      <c r="F78" s="85">
        <v>60000</v>
      </c>
      <c r="G78" s="29">
        <v>32.4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44895</v>
      </c>
      <c r="B79" s="29">
        <v>503657</v>
      </c>
      <c r="C79" s="28" t="s">
        <v>978</v>
      </c>
      <c r="D79" s="28" t="s">
        <v>1197</v>
      </c>
      <c r="E79" s="28" t="s">
        <v>526</v>
      </c>
      <c r="F79" s="85">
        <v>70000</v>
      </c>
      <c r="G79" s="29">
        <v>14.84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44895</v>
      </c>
      <c r="B80" s="29">
        <v>503657</v>
      </c>
      <c r="C80" s="28" t="s">
        <v>978</v>
      </c>
      <c r="D80" s="28" t="s">
        <v>1198</v>
      </c>
      <c r="E80" s="28" t="s">
        <v>526</v>
      </c>
      <c r="F80" s="85">
        <v>64884</v>
      </c>
      <c r="G80" s="29">
        <v>14.74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44895</v>
      </c>
      <c r="B81" s="29">
        <v>503657</v>
      </c>
      <c r="C81" s="28" t="s">
        <v>978</v>
      </c>
      <c r="D81" s="28" t="s">
        <v>1198</v>
      </c>
      <c r="E81" s="28" t="s">
        <v>527</v>
      </c>
      <c r="F81" s="85">
        <v>64884</v>
      </c>
      <c r="G81" s="29">
        <v>14.78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44895</v>
      </c>
      <c r="B82" s="29">
        <v>503657</v>
      </c>
      <c r="C82" s="28" t="s">
        <v>978</v>
      </c>
      <c r="D82" s="28" t="s">
        <v>1199</v>
      </c>
      <c r="E82" s="28" t="s">
        <v>527</v>
      </c>
      <c r="F82" s="85">
        <v>151299</v>
      </c>
      <c r="G82" s="29">
        <v>14.77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44895</v>
      </c>
      <c r="B83" s="29">
        <v>524661</v>
      </c>
      <c r="C83" s="28" t="s">
        <v>1039</v>
      </c>
      <c r="D83" s="28" t="s">
        <v>996</v>
      </c>
      <c r="E83" s="28" t="s">
        <v>527</v>
      </c>
      <c r="F83" s="85">
        <v>251384</v>
      </c>
      <c r="G83" s="29">
        <v>4.8600000000000003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44895</v>
      </c>
      <c r="B84" s="29">
        <v>524661</v>
      </c>
      <c r="C84" s="28" t="s">
        <v>1039</v>
      </c>
      <c r="D84" s="28" t="s">
        <v>1148</v>
      </c>
      <c r="E84" s="28" t="s">
        <v>527</v>
      </c>
      <c r="F84" s="85">
        <v>73000</v>
      </c>
      <c r="G84" s="29">
        <v>4.83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44895</v>
      </c>
      <c r="B85" s="29">
        <v>524661</v>
      </c>
      <c r="C85" s="28" t="s">
        <v>1039</v>
      </c>
      <c r="D85" s="28" t="s">
        <v>1148</v>
      </c>
      <c r="E85" s="28" t="s">
        <v>526</v>
      </c>
      <c r="F85" s="85">
        <v>73000</v>
      </c>
      <c r="G85" s="29">
        <v>4.84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44895</v>
      </c>
      <c r="B86" s="29">
        <v>524661</v>
      </c>
      <c r="C86" s="28" t="s">
        <v>1039</v>
      </c>
      <c r="D86" s="28" t="s">
        <v>1200</v>
      </c>
      <c r="E86" s="28" t="s">
        <v>527</v>
      </c>
      <c r="F86" s="85">
        <v>107891</v>
      </c>
      <c r="G86" s="29">
        <v>4.84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44895</v>
      </c>
      <c r="B87" s="29">
        <v>524661</v>
      </c>
      <c r="C87" s="28" t="s">
        <v>1039</v>
      </c>
      <c r="D87" s="28" t="s">
        <v>1201</v>
      </c>
      <c r="E87" s="28" t="s">
        <v>526</v>
      </c>
      <c r="F87" s="85">
        <v>77004</v>
      </c>
      <c r="G87" s="29">
        <v>4.83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44895</v>
      </c>
      <c r="B88" s="29">
        <v>524661</v>
      </c>
      <c r="C88" s="28" t="s">
        <v>1039</v>
      </c>
      <c r="D88" s="28" t="s">
        <v>1201</v>
      </c>
      <c r="E88" s="28" t="s">
        <v>527</v>
      </c>
      <c r="F88" s="85">
        <v>36172</v>
      </c>
      <c r="G88" s="29">
        <v>4.87</v>
      </c>
      <c r="H88" s="29" t="s">
        <v>305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44895</v>
      </c>
      <c r="B89" s="29">
        <v>524661</v>
      </c>
      <c r="C89" s="28" t="s">
        <v>1039</v>
      </c>
      <c r="D89" s="28" t="s">
        <v>1202</v>
      </c>
      <c r="E89" s="28" t="s">
        <v>526</v>
      </c>
      <c r="F89" s="85">
        <v>156031</v>
      </c>
      <c r="G89" s="29">
        <v>4.84</v>
      </c>
      <c r="H89" s="29" t="s">
        <v>305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44895</v>
      </c>
      <c r="B90" s="29">
        <v>524661</v>
      </c>
      <c r="C90" s="28" t="s">
        <v>1039</v>
      </c>
      <c r="D90" s="28" t="s">
        <v>1202</v>
      </c>
      <c r="E90" s="28" t="s">
        <v>527</v>
      </c>
      <c r="F90" s="85">
        <v>156031</v>
      </c>
      <c r="G90" s="29">
        <v>4.9400000000000004</v>
      </c>
      <c r="H90" s="29" t="s">
        <v>305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44895</v>
      </c>
      <c r="B91" s="29" t="s">
        <v>1111</v>
      </c>
      <c r="C91" s="28" t="s">
        <v>1112</v>
      </c>
      <c r="D91" s="28" t="s">
        <v>1113</v>
      </c>
      <c r="E91" s="28" t="s">
        <v>526</v>
      </c>
      <c r="F91" s="85">
        <v>260000</v>
      </c>
      <c r="G91" s="29">
        <v>184.93</v>
      </c>
      <c r="H91" s="29" t="s">
        <v>797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44895</v>
      </c>
      <c r="B92" s="29" t="s">
        <v>1040</v>
      </c>
      <c r="C92" s="28" t="s">
        <v>1041</v>
      </c>
      <c r="D92" s="28" t="s">
        <v>1082</v>
      </c>
      <c r="E92" s="28" t="s">
        <v>526</v>
      </c>
      <c r="F92" s="85">
        <v>615099</v>
      </c>
      <c r="G92" s="29">
        <v>7.7</v>
      </c>
      <c r="H92" s="29" t="s">
        <v>797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44895</v>
      </c>
      <c r="B93" s="29" t="s">
        <v>1083</v>
      </c>
      <c r="C93" s="28" t="s">
        <v>1084</v>
      </c>
      <c r="D93" s="28" t="s">
        <v>1203</v>
      </c>
      <c r="E93" s="28" t="s">
        <v>526</v>
      </c>
      <c r="F93" s="85">
        <v>259723</v>
      </c>
      <c r="G93" s="29">
        <v>66.12</v>
      </c>
      <c r="H93" s="29" t="s">
        <v>797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44895</v>
      </c>
      <c r="B94" s="29" t="s">
        <v>1083</v>
      </c>
      <c r="C94" s="28" t="s">
        <v>1084</v>
      </c>
      <c r="D94" s="28" t="s">
        <v>942</v>
      </c>
      <c r="E94" s="28" t="s">
        <v>526</v>
      </c>
      <c r="F94" s="85">
        <v>468074</v>
      </c>
      <c r="G94" s="29">
        <v>66.44</v>
      </c>
      <c r="H94" s="29" t="s">
        <v>797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44895</v>
      </c>
      <c r="B95" s="29" t="s">
        <v>1083</v>
      </c>
      <c r="C95" s="28" t="s">
        <v>1084</v>
      </c>
      <c r="D95" s="28" t="s">
        <v>1204</v>
      </c>
      <c r="E95" s="28" t="s">
        <v>526</v>
      </c>
      <c r="F95" s="85">
        <v>50983</v>
      </c>
      <c r="G95" s="29">
        <v>66.45</v>
      </c>
      <c r="H95" s="29" t="s">
        <v>797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44895</v>
      </c>
      <c r="B96" s="29" t="s">
        <v>1114</v>
      </c>
      <c r="C96" s="28" t="s">
        <v>1115</v>
      </c>
      <c r="D96" s="28" t="s">
        <v>1116</v>
      </c>
      <c r="E96" s="28" t="s">
        <v>526</v>
      </c>
      <c r="F96" s="85">
        <v>1800</v>
      </c>
      <c r="G96" s="29">
        <v>145.49</v>
      </c>
      <c r="H96" s="29" t="s">
        <v>797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44895</v>
      </c>
      <c r="B97" s="29" t="s">
        <v>1114</v>
      </c>
      <c r="C97" s="28" t="s">
        <v>1115</v>
      </c>
      <c r="D97" s="28" t="s">
        <v>1117</v>
      </c>
      <c r="E97" s="28" t="s">
        <v>526</v>
      </c>
      <c r="F97" s="85">
        <v>59043</v>
      </c>
      <c r="G97" s="29">
        <v>140.65</v>
      </c>
      <c r="H97" s="29" t="s">
        <v>797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44895</v>
      </c>
      <c r="B98" s="29" t="s">
        <v>1114</v>
      </c>
      <c r="C98" s="28" t="s">
        <v>1115</v>
      </c>
      <c r="D98" s="28" t="s">
        <v>1017</v>
      </c>
      <c r="E98" s="28" t="s">
        <v>526</v>
      </c>
      <c r="F98" s="85">
        <v>153412</v>
      </c>
      <c r="G98" s="29">
        <v>139.49</v>
      </c>
      <c r="H98" s="29" t="s">
        <v>797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44895</v>
      </c>
      <c r="B99" s="29" t="s">
        <v>1114</v>
      </c>
      <c r="C99" s="28" t="s">
        <v>1115</v>
      </c>
      <c r="D99" s="28" t="s">
        <v>1205</v>
      </c>
      <c r="E99" s="28" t="s">
        <v>526</v>
      </c>
      <c r="F99" s="85">
        <v>55192</v>
      </c>
      <c r="G99" s="29">
        <v>140.38</v>
      </c>
      <c r="H99" s="29" t="s">
        <v>797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44895</v>
      </c>
      <c r="B100" s="29" t="s">
        <v>1206</v>
      </c>
      <c r="C100" s="28" t="s">
        <v>1207</v>
      </c>
      <c r="D100" s="28" t="s">
        <v>1208</v>
      </c>
      <c r="E100" s="28" t="s">
        <v>526</v>
      </c>
      <c r="F100" s="85">
        <v>54000</v>
      </c>
      <c r="G100" s="29">
        <v>588.54</v>
      </c>
      <c r="H100" s="29" t="s">
        <v>797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44895</v>
      </c>
      <c r="B101" s="29" t="s">
        <v>1209</v>
      </c>
      <c r="C101" s="28" t="s">
        <v>1210</v>
      </c>
      <c r="D101" s="28" t="s">
        <v>1211</v>
      </c>
      <c r="E101" s="28" t="s">
        <v>526</v>
      </c>
      <c r="F101" s="85">
        <v>504000</v>
      </c>
      <c r="G101" s="29">
        <v>8.25</v>
      </c>
      <c r="H101" s="29" t="s">
        <v>797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44895</v>
      </c>
      <c r="B102" s="29" t="s">
        <v>1042</v>
      </c>
      <c r="C102" s="28" t="s">
        <v>1043</v>
      </c>
      <c r="D102" s="28" t="s">
        <v>1044</v>
      </c>
      <c r="E102" s="28" t="s">
        <v>526</v>
      </c>
      <c r="F102" s="85">
        <v>405145</v>
      </c>
      <c r="G102" s="29">
        <v>25.68</v>
      </c>
      <c r="H102" s="29" t="s">
        <v>797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44895</v>
      </c>
      <c r="B103" s="29" t="s">
        <v>1212</v>
      </c>
      <c r="C103" s="28" t="s">
        <v>1213</v>
      </c>
      <c r="D103" s="28" t="s">
        <v>1214</v>
      </c>
      <c r="E103" s="28" t="s">
        <v>526</v>
      </c>
      <c r="F103" s="85">
        <v>80593</v>
      </c>
      <c r="G103" s="29">
        <v>33.51</v>
      </c>
      <c r="H103" s="29" t="s">
        <v>797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44895</v>
      </c>
      <c r="B104" s="29" t="s">
        <v>822</v>
      </c>
      <c r="C104" s="28" t="s">
        <v>1215</v>
      </c>
      <c r="D104" s="28" t="s">
        <v>1082</v>
      </c>
      <c r="E104" s="28" t="s">
        <v>526</v>
      </c>
      <c r="F104" s="85">
        <v>2368245</v>
      </c>
      <c r="G104" s="29">
        <v>62.75</v>
      </c>
      <c r="H104" s="29" t="s">
        <v>797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44895</v>
      </c>
      <c r="B105" s="29" t="s">
        <v>822</v>
      </c>
      <c r="C105" s="28" t="s">
        <v>1215</v>
      </c>
      <c r="D105" s="28" t="s">
        <v>1216</v>
      </c>
      <c r="E105" s="28" t="s">
        <v>526</v>
      </c>
      <c r="F105" s="85">
        <v>2482208</v>
      </c>
      <c r="G105" s="29">
        <v>62.98</v>
      </c>
      <c r="H105" s="29" t="s">
        <v>797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44895</v>
      </c>
      <c r="B106" s="29" t="s">
        <v>1217</v>
      </c>
      <c r="C106" s="28" t="s">
        <v>1218</v>
      </c>
      <c r="D106" s="28" t="s">
        <v>942</v>
      </c>
      <c r="E106" s="28" t="s">
        <v>526</v>
      </c>
      <c r="F106" s="85">
        <v>15750000</v>
      </c>
      <c r="G106" s="29">
        <v>0.44</v>
      </c>
      <c r="H106" s="29" t="s">
        <v>797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44895</v>
      </c>
      <c r="B107" s="29" t="s">
        <v>1217</v>
      </c>
      <c r="C107" s="28" t="s">
        <v>1218</v>
      </c>
      <c r="D107" s="28" t="s">
        <v>1219</v>
      </c>
      <c r="E107" s="28" t="s">
        <v>526</v>
      </c>
      <c r="F107" s="85">
        <v>10000000</v>
      </c>
      <c r="G107" s="29">
        <v>0.45</v>
      </c>
      <c r="H107" s="29" t="s">
        <v>797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44895</v>
      </c>
      <c r="B108" s="29" t="s">
        <v>1217</v>
      </c>
      <c r="C108" s="28" t="s">
        <v>1218</v>
      </c>
      <c r="D108" s="28" t="s">
        <v>1220</v>
      </c>
      <c r="E108" s="28" t="s">
        <v>526</v>
      </c>
      <c r="F108" s="85">
        <v>21499987</v>
      </c>
      <c r="G108" s="29">
        <v>0.44</v>
      </c>
      <c r="H108" s="29" t="s">
        <v>797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44895</v>
      </c>
      <c r="B109" s="29" t="s">
        <v>1217</v>
      </c>
      <c r="C109" s="28" t="s">
        <v>1218</v>
      </c>
      <c r="D109" s="28" t="s">
        <v>1221</v>
      </c>
      <c r="E109" s="28" t="s">
        <v>526</v>
      </c>
      <c r="F109" s="85">
        <v>2500000</v>
      </c>
      <c r="G109" s="29">
        <v>0.45</v>
      </c>
      <c r="H109" s="29" t="s">
        <v>797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44895</v>
      </c>
      <c r="B110" s="29" t="s">
        <v>1222</v>
      </c>
      <c r="C110" s="28" t="s">
        <v>1223</v>
      </c>
      <c r="D110" s="28" t="s">
        <v>1044</v>
      </c>
      <c r="E110" s="28" t="s">
        <v>526</v>
      </c>
      <c r="F110" s="85">
        <v>768200</v>
      </c>
      <c r="G110" s="29">
        <v>5.57</v>
      </c>
      <c r="H110" s="29" t="s">
        <v>797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44895</v>
      </c>
      <c r="B111" s="29" t="s">
        <v>130</v>
      </c>
      <c r="C111" s="28" t="s">
        <v>1224</v>
      </c>
      <c r="D111" s="28" t="s">
        <v>1225</v>
      </c>
      <c r="E111" s="28" t="s">
        <v>526</v>
      </c>
      <c r="F111" s="85">
        <v>9474188</v>
      </c>
      <c r="G111" s="29">
        <v>321.77</v>
      </c>
      <c r="H111" s="29" t="s">
        <v>797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44895</v>
      </c>
      <c r="B112" s="29" t="s">
        <v>130</v>
      </c>
      <c r="C112" s="28" t="s">
        <v>1224</v>
      </c>
      <c r="D112" s="28" t="s">
        <v>1226</v>
      </c>
      <c r="E112" s="28" t="s">
        <v>526</v>
      </c>
      <c r="F112" s="85">
        <v>10908346</v>
      </c>
      <c r="G112" s="29">
        <v>321.16000000000003</v>
      </c>
      <c r="H112" s="29" t="s">
        <v>797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44895</v>
      </c>
      <c r="B113" s="29" t="s">
        <v>130</v>
      </c>
      <c r="C113" s="28" t="s">
        <v>1224</v>
      </c>
      <c r="D113" s="28" t="s">
        <v>1227</v>
      </c>
      <c r="E113" s="28" t="s">
        <v>526</v>
      </c>
      <c r="F113" s="85">
        <v>32536</v>
      </c>
      <c r="G113" s="29">
        <v>322.39</v>
      </c>
      <c r="H113" s="29" t="s">
        <v>797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44895</v>
      </c>
      <c r="B114" s="29" t="s">
        <v>1228</v>
      </c>
      <c r="C114" s="28" t="s">
        <v>1229</v>
      </c>
      <c r="D114" s="28" t="s">
        <v>1230</v>
      </c>
      <c r="E114" s="28" t="s">
        <v>526</v>
      </c>
      <c r="F114" s="85">
        <v>39220359</v>
      </c>
      <c r="G114" s="29">
        <v>7.66</v>
      </c>
      <c r="H114" s="29" t="s">
        <v>797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44895</v>
      </c>
      <c r="B115" s="29" t="s">
        <v>1231</v>
      </c>
      <c r="C115" s="28" t="s">
        <v>1232</v>
      </c>
      <c r="D115" s="28" t="s">
        <v>1233</v>
      </c>
      <c r="E115" s="28" t="s">
        <v>526</v>
      </c>
      <c r="F115" s="85">
        <v>16049</v>
      </c>
      <c r="G115" s="29">
        <v>143.35</v>
      </c>
      <c r="H115" s="29" t="s">
        <v>797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44895</v>
      </c>
      <c r="B116" s="29" t="s">
        <v>1231</v>
      </c>
      <c r="C116" s="28" t="s">
        <v>1232</v>
      </c>
      <c r="D116" s="28" t="s">
        <v>1234</v>
      </c>
      <c r="E116" s="28" t="s">
        <v>526</v>
      </c>
      <c r="F116" s="85">
        <v>13233</v>
      </c>
      <c r="G116" s="29">
        <v>144.88</v>
      </c>
      <c r="H116" s="29" t="s">
        <v>797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44895</v>
      </c>
      <c r="B117" s="29" t="s">
        <v>1231</v>
      </c>
      <c r="C117" s="28" t="s">
        <v>1232</v>
      </c>
      <c r="D117" s="28" t="s">
        <v>1235</v>
      </c>
      <c r="E117" s="28" t="s">
        <v>526</v>
      </c>
      <c r="F117" s="85">
        <v>15500</v>
      </c>
      <c r="G117" s="29">
        <v>144.15</v>
      </c>
      <c r="H117" s="29" t="s">
        <v>797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44895</v>
      </c>
      <c r="B118" s="29" t="s">
        <v>1236</v>
      </c>
      <c r="C118" s="28" t="s">
        <v>1237</v>
      </c>
      <c r="D118" s="28" t="s">
        <v>1238</v>
      </c>
      <c r="E118" s="28" t="s">
        <v>526</v>
      </c>
      <c r="F118" s="85">
        <v>192922</v>
      </c>
      <c r="G118" s="29">
        <v>386</v>
      </c>
      <c r="H118" s="29" t="s">
        <v>797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44895</v>
      </c>
      <c r="B119" s="29" t="s">
        <v>1236</v>
      </c>
      <c r="C119" s="28" t="s">
        <v>1237</v>
      </c>
      <c r="D119" s="28" t="s">
        <v>1239</v>
      </c>
      <c r="E119" s="28" t="s">
        <v>526</v>
      </c>
      <c r="F119" s="85">
        <v>397000</v>
      </c>
      <c r="G119" s="29">
        <v>386</v>
      </c>
      <c r="H119" s="29" t="s">
        <v>797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44895</v>
      </c>
      <c r="B120" s="29" t="s">
        <v>1236</v>
      </c>
      <c r="C120" s="28" t="s">
        <v>1237</v>
      </c>
      <c r="D120" s="28" t="s">
        <v>1240</v>
      </c>
      <c r="E120" s="28" t="s">
        <v>526</v>
      </c>
      <c r="F120" s="85">
        <v>104133</v>
      </c>
      <c r="G120" s="29">
        <v>456.59</v>
      </c>
      <c r="H120" s="29" t="s">
        <v>797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44895</v>
      </c>
      <c r="B121" s="29" t="s">
        <v>1236</v>
      </c>
      <c r="C121" s="28" t="s">
        <v>1237</v>
      </c>
      <c r="D121" s="28" t="s">
        <v>1205</v>
      </c>
      <c r="E121" s="28" t="s">
        <v>526</v>
      </c>
      <c r="F121" s="85">
        <v>159058</v>
      </c>
      <c r="G121" s="29">
        <v>453.14</v>
      </c>
      <c r="H121" s="29" t="s">
        <v>797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44895</v>
      </c>
      <c r="B122" s="29" t="s">
        <v>1236</v>
      </c>
      <c r="C122" s="28" t="s">
        <v>1237</v>
      </c>
      <c r="D122" s="28" t="s">
        <v>1117</v>
      </c>
      <c r="E122" s="28" t="s">
        <v>526</v>
      </c>
      <c r="F122" s="85">
        <v>143264</v>
      </c>
      <c r="G122" s="29">
        <v>448</v>
      </c>
      <c r="H122" s="29" t="s">
        <v>797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44895</v>
      </c>
      <c r="B123" s="29" t="s">
        <v>1236</v>
      </c>
      <c r="C123" s="28" t="s">
        <v>1237</v>
      </c>
      <c r="D123" s="28" t="s">
        <v>1241</v>
      </c>
      <c r="E123" s="28" t="s">
        <v>526</v>
      </c>
      <c r="F123" s="85">
        <v>111178</v>
      </c>
      <c r="G123" s="29">
        <v>386.06</v>
      </c>
      <c r="H123" s="29" t="s">
        <v>797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44895</v>
      </c>
      <c r="B124" s="29" t="s">
        <v>1242</v>
      </c>
      <c r="C124" s="28" t="s">
        <v>1243</v>
      </c>
      <c r="D124" s="28" t="s">
        <v>1244</v>
      </c>
      <c r="E124" s="28" t="s">
        <v>526</v>
      </c>
      <c r="F124" s="85">
        <v>455000</v>
      </c>
      <c r="G124" s="29">
        <v>13.4</v>
      </c>
      <c r="H124" s="29" t="s">
        <v>797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44895</v>
      </c>
      <c r="B125" s="29" t="s">
        <v>1245</v>
      </c>
      <c r="C125" s="28" t="s">
        <v>1246</v>
      </c>
      <c r="D125" s="28" t="s">
        <v>1247</v>
      </c>
      <c r="E125" s="28" t="s">
        <v>526</v>
      </c>
      <c r="F125" s="85">
        <v>4000000</v>
      </c>
      <c r="G125" s="29">
        <v>78.5</v>
      </c>
      <c r="H125" s="29" t="s">
        <v>797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44895</v>
      </c>
      <c r="B126" s="29" t="s">
        <v>1087</v>
      </c>
      <c r="C126" s="28" t="s">
        <v>1088</v>
      </c>
      <c r="D126" s="28" t="s">
        <v>1089</v>
      </c>
      <c r="E126" s="28" t="s">
        <v>526</v>
      </c>
      <c r="F126" s="85">
        <v>200000</v>
      </c>
      <c r="G126" s="29">
        <v>15.75</v>
      </c>
      <c r="H126" s="29" t="s">
        <v>797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44895</v>
      </c>
      <c r="B127" s="29" t="s">
        <v>1090</v>
      </c>
      <c r="C127" s="28" t="s">
        <v>1091</v>
      </c>
      <c r="D127" s="28" t="s">
        <v>1248</v>
      </c>
      <c r="E127" s="28" t="s">
        <v>526</v>
      </c>
      <c r="F127" s="85">
        <v>4412</v>
      </c>
      <c r="G127" s="29">
        <v>109.45</v>
      </c>
      <c r="H127" s="29" t="s">
        <v>797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44895</v>
      </c>
      <c r="B128" s="29" t="s">
        <v>1090</v>
      </c>
      <c r="C128" s="28" t="s">
        <v>1091</v>
      </c>
      <c r="D128" s="28" t="s">
        <v>1044</v>
      </c>
      <c r="E128" s="28" t="s">
        <v>526</v>
      </c>
      <c r="F128" s="85">
        <v>83810</v>
      </c>
      <c r="G128" s="29">
        <v>112.56</v>
      </c>
      <c r="H128" s="29" t="s">
        <v>797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44895</v>
      </c>
      <c r="B129" s="29" t="s">
        <v>206</v>
      </c>
      <c r="C129" s="28" t="s">
        <v>1249</v>
      </c>
      <c r="D129" s="28" t="s">
        <v>1225</v>
      </c>
      <c r="E129" s="28" t="s">
        <v>526</v>
      </c>
      <c r="F129" s="85">
        <v>2469940</v>
      </c>
      <c r="G129" s="29">
        <v>1047.81</v>
      </c>
      <c r="H129" s="29" t="s">
        <v>797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44895</v>
      </c>
      <c r="B130" s="29" t="s">
        <v>1121</v>
      </c>
      <c r="C130" s="28" t="s">
        <v>1122</v>
      </c>
      <c r="D130" s="28" t="s">
        <v>1250</v>
      </c>
      <c r="E130" s="28" t="s">
        <v>526</v>
      </c>
      <c r="F130" s="85">
        <v>60500</v>
      </c>
      <c r="G130" s="29">
        <v>196.05</v>
      </c>
      <c r="H130" s="29" t="s">
        <v>797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44895</v>
      </c>
      <c r="B131" s="29" t="s">
        <v>1121</v>
      </c>
      <c r="C131" s="28" t="s">
        <v>1122</v>
      </c>
      <c r="D131" s="28" t="s">
        <v>1251</v>
      </c>
      <c r="E131" s="28" t="s">
        <v>526</v>
      </c>
      <c r="F131" s="85">
        <v>80000</v>
      </c>
      <c r="G131" s="29">
        <v>196.95</v>
      </c>
      <c r="H131" s="29" t="s">
        <v>797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44895</v>
      </c>
      <c r="B132" s="29" t="s">
        <v>1121</v>
      </c>
      <c r="C132" s="28" t="s">
        <v>1122</v>
      </c>
      <c r="D132" s="28" t="s">
        <v>1082</v>
      </c>
      <c r="E132" s="28" t="s">
        <v>526</v>
      </c>
      <c r="F132" s="85">
        <v>171703</v>
      </c>
      <c r="G132" s="29">
        <v>196.37</v>
      </c>
      <c r="H132" s="29" t="s">
        <v>797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44895</v>
      </c>
      <c r="B133" s="29" t="s">
        <v>814</v>
      </c>
      <c r="C133" s="28" t="s">
        <v>1252</v>
      </c>
      <c r="D133" s="28" t="s">
        <v>1253</v>
      </c>
      <c r="E133" s="28" t="s">
        <v>526</v>
      </c>
      <c r="F133" s="85">
        <v>98000000</v>
      </c>
      <c r="G133" s="29">
        <v>62</v>
      </c>
      <c r="H133" s="29" t="s">
        <v>797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44895</v>
      </c>
      <c r="B134" s="29" t="s">
        <v>288</v>
      </c>
      <c r="C134" s="28" t="s">
        <v>1254</v>
      </c>
      <c r="D134" s="28" t="s">
        <v>1255</v>
      </c>
      <c r="E134" s="28" t="s">
        <v>527</v>
      </c>
      <c r="F134" s="85">
        <v>1090479</v>
      </c>
      <c r="G134" s="29">
        <v>2997.22</v>
      </c>
      <c r="H134" s="29" t="s">
        <v>797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44895</v>
      </c>
      <c r="B135" s="29" t="s">
        <v>1040</v>
      </c>
      <c r="C135" s="28" t="s">
        <v>1041</v>
      </c>
      <c r="D135" s="28" t="s">
        <v>1082</v>
      </c>
      <c r="E135" s="28" t="s">
        <v>527</v>
      </c>
      <c r="F135" s="85">
        <v>615099</v>
      </c>
      <c r="G135" s="29">
        <v>7.58</v>
      </c>
      <c r="H135" s="29" t="s">
        <v>797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44895</v>
      </c>
      <c r="B136" s="29" t="s">
        <v>1083</v>
      </c>
      <c r="C136" s="28" t="s">
        <v>1084</v>
      </c>
      <c r="D136" s="28" t="s">
        <v>942</v>
      </c>
      <c r="E136" s="28" t="s">
        <v>527</v>
      </c>
      <c r="F136" s="85">
        <v>518074</v>
      </c>
      <c r="G136" s="29">
        <v>66.260000000000005</v>
      </c>
      <c r="H136" s="29" t="s">
        <v>797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44895</v>
      </c>
      <c r="B137" s="29" t="s">
        <v>1083</v>
      </c>
      <c r="C137" s="28" t="s">
        <v>1084</v>
      </c>
      <c r="D137" s="28" t="s">
        <v>1203</v>
      </c>
      <c r="E137" s="28" t="s">
        <v>527</v>
      </c>
      <c r="F137" s="85">
        <v>10400</v>
      </c>
      <c r="G137" s="29">
        <v>66.19</v>
      </c>
      <c r="H137" s="29" t="s">
        <v>797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44895</v>
      </c>
      <c r="B138" s="29" t="s">
        <v>1083</v>
      </c>
      <c r="C138" s="28" t="s">
        <v>1084</v>
      </c>
      <c r="D138" s="28" t="s">
        <v>1204</v>
      </c>
      <c r="E138" s="28" t="s">
        <v>527</v>
      </c>
      <c r="F138" s="85">
        <v>150000</v>
      </c>
      <c r="G138" s="29">
        <v>66.45</v>
      </c>
      <c r="H138" s="29" t="s">
        <v>797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44895</v>
      </c>
      <c r="B139" s="29" t="s">
        <v>1114</v>
      </c>
      <c r="C139" s="28" t="s">
        <v>1115</v>
      </c>
      <c r="D139" s="28" t="s">
        <v>1205</v>
      </c>
      <c r="E139" s="28" t="s">
        <v>527</v>
      </c>
      <c r="F139" s="85">
        <v>51941</v>
      </c>
      <c r="G139" s="29">
        <v>140.82</v>
      </c>
      <c r="H139" s="29" t="s">
        <v>797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44895</v>
      </c>
      <c r="B140" s="29" t="s">
        <v>1114</v>
      </c>
      <c r="C140" s="28" t="s">
        <v>1115</v>
      </c>
      <c r="D140" s="28" t="s">
        <v>1017</v>
      </c>
      <c r="E140" s="28" t="s">
        <v>527</v>
      </c>
      <c r="F140" s="85">
        <v>153412</v>
      </c>
      <c r="G140" s="29">
        <v>141.66</v>
      </c>
      <c r="H140" s="29" t="s">
        <v>797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44895</v>
      </c>
      <c r="B141" s="29" t="s">
        <v>1114</v>
      </c>
      <c r="C141" s="28" t="s">
        <v>1115</v>
      </c>
      <c r="D141" s="28" t="s">
        <v>1117</v>
      </c>
      <c r="E141" s="28" t="s">
        <v>527</v>
      </c>
      <c r="F141" s="85">
        <v>59043</v>
      </c>
      <c r="G141" s="29">
        <v>140.63999999999999</v>
      </c>
      <c r="H141" s="29" t="s">
        <v>797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>
        <v>44895</v>
      </c>
      <c r="B142" s="29" t="s">
        <v>1114</v>
      </c>
      <c r="C142" s="28" t="s">
        <v>1115</v>
      </c>
      <c r="D142" s="28" t="s">
        <v>1116</v>
      </c>
      <c r="E142" s="28" t="s">
        <v>527</v>
      </c>
      <c r="F142" s="85">
        <v>76975</v>
      </c>
      <c r="G142" s="29">
        <v>137.55000000000001</v>
      </c>
      <c r="H142" s="29" t="s">
        <v>797</v>
      </c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>
        <v>44895</v>
      </c>
      <c r="B143" s="29" t="s">
        <v>1065</v>
      </c>
      <c r="C143" s="28" t="s">
        <v>1066</v>
      </c>
      <c r="D143" s="28" t="s">
        <v>1256</v>
      </c>
      <c r="E143" s="28" t="s">
        <v>527</v>
      </c>
      <c r="F143" s="85">
        <v>86400</v>
      </c>
      <c r="G143" s="29">
        <v>71.36</v>
      </c>
      <c r="H143" s="29" t="s">
        <v>797</v>
      </c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>
        <v>44895</v>
      </c>
      <c r="B144" s="29" t="s">
        <v>244</v>
      </c>
      <c r="C144" s="28" t="s">
        <v>1257</v>
      </c>
      <c r="D144" s="28" t="s">
        <v>1255</v>
      </c>
      <c r="E144" s="28" t="s">
        <v>527</v>
      </c>
      <c r="F144" s="85">
        <v>583876</v>
      </c>
      <c r="G144" s="29">
        <v>6266.25</v>
      </c>
      <c r="H144" s="29" t="s">
        <v>797</v>
      </c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>
        <v>44895</v>
      </c>
      <c r="B145" s="29" t="s">
        <v>1092</v>
      </c>
      <c r="C145" s="28" t="s">
        <v>1093</v>
      </c>
      <c r="D145" s="28" t="s">
        <v>1094</v>
      </c>
      <c r="E145" s="28" t="s">
        <v>527</v>
      </c>
      <c r="F145" s="85">
        <v>95525</v>
      </c>
      <c r="G145" s="29">
        <v>19.95</v>
      </c>
      <c r="H145" s="29" t="s">
        <v>797</v>
      </c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>
        <v>44895</v>
      </c>
      <c r="B146" s="29" t="s">
        <v>1209</v>
      </c>
      <c r="C146" s="28" t="s">
        <v>1210</v>
      </c>
      <c r="D146" s="28" t="s">
        <v>1258</v>
      </c>
      <c r="E146" s="28" t="s">
        <v>527</v>
      </c>
      <c r="F146" s="85">
        <v>720000</v>
      </c>
      <c r="G146" s="29">
        <v>8.25</v>
      </c>
      <c r="H146" s="29" t="s">
        <v>797</v>
      </c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>
        <v>44895</v>
      </c>
      <c r="B147" s="29" t="s">
        <v>1042</v>
      </c>
      <c r="C147" s="28" t="s">
        <v>1043</v>
      </c>
      <c r="D147" s="28" t="s">
        <v>1044</v>
      </c>
      <c r="E147" s="28" t="s">
        <v>527</v>
      </c>
      <c r="F147" s="85">
        <v>318043</v>
      </c>
      <c r="G147" s="29">
        <v>25.5</v>
      </c>
      <c r="H147" s="29" t="s">
        <v>797</v>
      </c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>
        <v>44895</v>
      </c>
      <c r="B148" s="29" t="s">
        <v>1212</v>
      </c>
      <c r="C148" s="28" t="s">
        <v>1213</v>
      </c>
      <c r="D148" s="28" t="s">
        <v>1214</v>
      </c>
      <c r="E148" s="28" t="s">
        <v>527</v>
      </c>
      <c r="F148" s="85">
        <v>79904</v>
      </c>
      <c r="G148" s="29">
        <v>33.21</v>
      </c>
      <c r="H148" s="29" t="s">
        <v>797</v>
      </c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>
        <v>44895</v>
      </c>
      <c r="B149" s="29" t="s">
        <v>822</v>
      </c>
      <c r="C149" s="28" t="s">
        <v>1215</v>
      </c>
      <c r="D149" s="28" t="s">
        <v>1082</v>
      </c>
      <c r="E149" s="28" t="s">
        <v>527</v>
      </c>
      <c r="F149" s="85">
        <v>2502245</v>
      </c>
      <c r="G149" s="29">
        <v>63.91</v>
      </c>
      <c r="H149" s="29" t="s">
        <v>797</v>
      </c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>
        <v>44895</v>
      </c>
      <c r="B150" s="29" t="s">
        <v>1217</v>
      </c>
      <c r="C150" s="28" t="s">
        <v>1218</v>
      </c>
      <c r="D150" s="28" t="s">
        <v>1221</v>
      </c>
      <c r="E150" s="28" t="s">
        <v>527</v>
      </c>
      <c r="F150" s="85">
        <v>7500001</v>
      </c>
      <c r="G150" s="29">
        <v>0.45</v>
      </c>
      <c r="H150" s="29" t="s">
        <v>797</v>
      </c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>
        <v>44895</v>
      </c>
      <c r="B151" s="29" t="s">
        <v>1217</v>
      </c>
      <c r="C151" s="28" t="s">
        <v>1218</v>
      </c>
      <c r="D151" s="28" t="s">
        <v>942</v>
      </c>
      <c r="E151" s="28" t="s">
        <v>527</v>
      </c>
      <c r="F151" s="85">
        <v>15750000</v>
      </c>
      <c r="G151" s="29">
        <v>0.45</v>
      </c>
      <c r="H151" s="29" t="s">
        <v>797</v>
      </c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>
        <v>44895</v>
      </c>
      <c r="B152" s="29" t="s">
        <v>1217</v>
      </c>
      <c r="C152" s="28" t="s">
        <v>1218</v>
      </c>
      <c r="D152" s="28" t="s">
        <v>1220</v>
      </c>
      <c r="E152" s="28" t="s">
        <v>527</v>
      </c>
      <c r="F152" s="85">
        <v>40951816</v>
      </c>
      <c r="G152" s="29">
        <v>0.45</v>
      </c>
      <c r="H152" s="29" t="s">
        <v>797</v>
      </c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>
        <v>44895</v>
      </c>
      <c r="B153" s="29" t="s">
        <v>1123</v>
      </c>
      <c r="C153" s="28" t="s">
        <v>1124</v>
      </c>
      <c r="D153" s="28" t="s">
        <v>1125</v>
      </c>
      <c r="E153" s="28" t="s">
        <v>527</v>
      </c>
      <c r="F153" s="85">
        <v>28000</v>
      </c>
      <c r="G153" s="29">
        <v>76.83</v>
      </c>
      <c r="H153" s="29" t="s">
        <v>797</v>
      </c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>
        <v>44895</v>
      </c>
      <c r="B154" s="29" t="s">
        <v>1222</v>
      </c>
      <c r="C154" s="28" t="s">
        <v>1223</v>
      </c>
      <c r="D154" s="28" t="s">
        <v>1044</v>
      </c>
      <c r="E154" s="28" t="s">
        <v>527</v>
      </c>
      <c r="F154" s="85">
        <v>768200</v>
      </c>
      <c r="G154" s="29">
        <v>5.56</v>
      </c>
      <c r="H154" s="29" t="s">
        <v>797</v>
      </c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>
        <v>44895</v>
      </c>
      <c r="B155" s="29" t="s">
        <v>130</v>
      </c>
      <c r="C155" s="28" t="s">
        <v>1224</v>
      </c>
      <c r="D155" s="28" t="s">
        <v>1255</v>
      </c>
      <c r="E155" s="28" t="s">
        <v>527</v>
      </c>
      <c r="F155" s="85">
        <v>14437430</v>
      </c>
      <c r="G155" s="29">
        <v>321.47000000000003</v>
      </c>
      <c r="H155" s="29" t="s">
        <v>797</v>
      </c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>
        <v>44895</v>
      </c>
      <c r="B156" s="29" t="s">
        <v>130</v>
      </c>
      <c r="C156" s="28" t="s">
        <v>1224</v>
      </c>
      <c r="D156" s="28" t="s">
        <v>1227</v>
      </c>
      <c r="E156" s="28" t="s">
        <v>527</v>
      </c>
      <c r="F156" s="85">
        <v>7227509</v>
      </c>
      <c r="G156" s="29">
        <v>321.83</v>
      </c>
      <c r="H156" s="29" t="s">
        <v>797</v>
      </c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>
        <v>44895</v>
      </c>
      <c r="B157" s="29" t="s">
        <v>130</v>
      </c>
      <c r="C157" s="28" t="s">
        <v>1224</v>
      </c>
      <c r="D157" s="28" t="s">
        <v>1226</v>
      </c>
      <c r="E157" s="28" t="s">
        <v>527</v>
      </c>
      <c r="F157" s="85">
        <v>10908346</v>
      </c>
      <c r="G157" s="29">
        <v>321.08999999999997</v>
      </c>
      <c r="H157" s="29" t="s">
        <v>797</v>
      </c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>
        <v>44895</v>
      </c>
      <c r="B158" s="29" t="s">
        <v>1085</v>
      </c>
      <c r="C158" s="28" t="s">
        <v>1086</v>
      </c>
      <c r="D158" s="28" t="s">
        <v>1259</v>
      </c>
      <c r="E158" s="28" t="s">
        <v>527</v>
      </c>
      <c r="F158" s="85">
        <v>75000</v>
      </c>
      <c r="G158" s="29">
        <v>10.5</v>
      </c>
      <c r="H158" s="29" t="s">
        <v>797</v>
      </c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>
        <v>44895</v>
      </c>
      <c r="B159" s="29" t="s">
        <v>1228</v>
      </c>
      <c r="C159" s="28" t="s">
        <v>1229</v>
      </c>
      <c r="D159" s="28" t="s">
        <v>1230</v>
      </c>
      <c r="E159" s="28" t="s">
        <v>527</v>
      </c>
      <c r="F159" s="85">
        <v>39495515</v>
      </c>
      <c r="G159" s="29">
        <v>7.67</v>
      </c>
      <c r="H159" s="29" t="s">
        <v>797</v>
      </c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>
        <v>44895</v>
      </c>
      <c r="B160" s="29" t="s">
        <v>1231</v>
      </c>
      <c r="C160" s="28" t="s">
        <v>1232</v>
      </c>
      <c r="D160" s="28" t="s">
        <v>1233</v>
      </c>
      <c r="E160" s="28" t="s">
        <v>527</v>
      </c>
      <c r="F160" s="85">
        <v>16049</v>
      </c>
      <c r="G160" s="29">
        <v>143.18</v>
      </c>
      <c r="H160" s="29" t="s">
        <v>797</v>
      </c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>
        <v>44895</v>
      </c>
      <c r="B161" s="29" t="s">
        <v>1231</v>
      </c>
      <c r="C161" s="28" t="s">
        <v>1232</v>
      </c>
      <c r="D161" s="28" t="s">
        <v>1234</v>
      </c>
      <c r="E161" s="28" t="s">
        <v>527</v>
      </c>
      <c r="F161" s="85">
        <v>18233</v>
      </c>
      <c r="G161" s="29">
        <v>143.27000000000001</v>
      </c>
      <c r="H161" s="29" t="s">
        <v>797</v>
      </c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>
        <v>44895</v>
      </c>
      <c r="B162" s="29" t="s">
        <v>1231</v>
      </c>
      <c r="C162" s="28" t="s">
        <v>1232</v>
      </c>
      <c r="D162" s="28" t="s">
        <v>1235</v>
      </c>
      <c r="E162" s="28" t="s">
        <v>527</v>
      </c>
      <c r="F162" s="85">
        <v>19000</v>
      </c>
      <c r="G162" s="29">
        <v>143.21</v>
      </c>
      <c r="H162" s="29" t="s">
        <v>797</v>
      </c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>
        <v>44895</v>
      </c>
      <c r="B163" s="29" t="s">
        <v>1236</v>
      </c>
      <c r="C163" s="28" t="s">
        <v>1237</v>
      </c>
      <c r="D163" s="28" t="s">
        <v>1240</v>
      </c>
      <c r="E163" s="28" t="s">
        <v>527</v>
      </c>
      <c r="F163" s="85">
        <v>107192</v>
      </c>
      <c r="G163" s="29">
        <v>455.83</v>
      </c>
      <c r="H163" s="29" t="s">
        <v>797</v>
      </c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>
        <v>44895</v>
      </c>
      <c r="B164" s="29" t="s">
        <v>1236</v>
      </c>
      <c r="C164" s="28" t="s">
        <v>1237</v>
      </c>
      <c r="D164" s="28" t="s">
        <v>1260</v>
      </c>
      <c r="E164" s="28" t="s">
        <v>527</v>
      </c>
      <c r="F164" s="85">
        <v>779908</v>
      </c>
      <c r="G164" s="29">
        <v>386.88</v>
      </c>
      <c r="H164" s="29" t="s">
        <v>797</v>
      </c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>
        <v>44895</v>
      </c>
      <c r="B165" s="29" t="s">
        <v>1236</v>
      </c>
      <c r="C165" s="28" t="s">
        <v>1237</v>
      </c>
      <c r="D165" s="28" t="s">
        <v>1205</v>
      </c>
      <c r="E165" s="28" t="s">
        <v>527</v>
      </c>
      <c r="F165" s="85">
        <v>160348</v>
      </c>
      <c r="G165" s="29">
        <v>453.65</v>
      </c>
      <c r="H165" s="29" t="s">
        <v>797</v>
      </c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>
        <v>44895</v>
      </c>
      <c r="B166" s="29" t="s">
        <v>1236</v>
      </c>
      <c r="C166" s="28" t="s">
        <v>1237</v>
      </c>
      <c r="D166" s="28" t="s">
        <v>1117</v>
      </c>
      <c r="E166" s="28" t="s">
        <v>527</v>
      </c>
      <c r="F166" s="85">
        <v>143264</v>
      </c>
      <c r="G166" s="29">
        <v>448.88</v>
      </c>
      <c r="H166" s="29" t="s">
        <v>797</v>
      </c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>
        <v>44895</v>
      </c>
      <c r="B167" s="29" t="s">
        <v>1236</v>
      </c>
      <c r="C167" s="28" t="s">
        <v>1237</v>
      </c>
      <c r="D167" s="28" t="s">
        <v>1241</v>
      </c>
      <c r="E167" s="28" t="s">
        <v>527</v>
      </c>
      <c r="F167" s="85">
        <v>106185</v>
      </c>
      <c r="G167" s="29">
        <v>407.24</v>
      </c>
      <c r="H167" s="29" t="s">
        <v>797</v>
      </c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>
        <v>44895</v>
      </c>
      <c r="B168" s="29" t="s">
        <v>1095</v>
      </c>
      <c r="C168" s="28" t="s">
        <v>1096</v>
      </c>
      <c r="D168" s="28" t="s">
        <v>1261</v>
      </c>
      <c r="E168" s="28" t="s">
        <v>527</v>
      </c>
      <c r="F168" s="85">
        <v>97000</v>
      </c>
      <c r="G168" s="29">
        <v>518.32000000000005</v>
      </c>
      <c r="H168" s="29" t="s">
        <v>797</v>
      </c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>
        <v>44895</v>
      </c>
      <c r="B169" s="29" t="s">
        <v>1118</v>
      </c>
      <c r="C169" s="28" t="s">
        <v>1119</v>
      </c>
      <c r="D169" s="28" t="s">
        <v>1120</v>
      </c>
      <c r="E169" s="28" t="s">
        <v>527</v>
      </c>
      <c r="F169" s="85">
        <v>24000</v>
      </c>
      <c r="G169" s="29">
        <v>90.76</v>
      </c>
      <c r="H169" s="29" t="s">
        <v>797</v>
      </c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>
        <v>44895</v>
      </c>
      <c r="B170" s="29" t="s">
        <v>1087</v>
      </c>
      <c r="C170" s="28" t="s">
        <v>1088</v>
      </c>
      <c r="D170" s="28" t="s">
        <v>1262</v>
      </c>
      <c r="E170" s="28" t="s">
        <v>527</v>
      </c>
      <c r="F170" s="85">
        <v>204000</v>
      </c>
      <c r="G170" s="29">
        <v>15.77</v>
      </c>
      <c r="H170" s="29" t="s">
        <v>797</v>
      </c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>
        <v>44895</v>
      </c>
      <c r="B171" s="29" t="s">
        <v>1090</v>
      </c>
      <c r="C171" s="28" t="s">
        <v>1091</v>
      </c>
      <c r="D171" s="28" t="s">
        <v>1248</v>
      </c>
      <c r="E171" s="28" t="s">
        <v>527</v>
      </c>
      <c r="F171" s="85">
        <v>53899</v>
      </c>
      <c r="G171" s="29">
        <v>112.73</v>
      </c>
      <c r="H171" s="29" t="s">
        <v>797</v>
      </c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>
        <v>44895</v>
      </c>
      <c r="B172" s="29" t="s">
        <v>1090</v>
      </c>
      <c r="C172" s="28" t="s">
        <v>1091</v>
      </c>
      <c r="D172" s="28" t="s">
        <v>1044</v>
      </c>
      <c r="E172" s="28" t="s">
        <v>527</v>
      </c>
      <c r="F172" s="85">
        <v>83810</v>
      </c>
      <c r="G172" s="29">
        <v>111.39</v>
      </c>
      <c r="H172" s="29" t="s">
        <v>797</v>
      </c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>
        <v>44895</v>
      </c>
      <c r="B173" s="29" t="s">
        <v>1263</v>
      </c>
      <c r="C173" s="28" t="s">
        <v>1264</v>
      </c>
      <c r="D173" s="28" t="s">
        <v>1265</v>
      </c>
      <c r="E173" s="28" t="s">
        <v>527</v>
      </c>
      <c r="F173" s="85">
        <v>4938157</v>
      </c>
      <c r="G173" s="29">
        <v>2.44</v>
      </c>
      <c r="H173" s="29" t="s">
        <v>797</v>
      </c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>
        <v>44895</v>
      </c>
      <c r="B174" s="29" t="s">
        <v>500</v>
      </c>
      <c r="C174" s="28" t="s">
        <v>1266</v>
      </c>
      <c r="D174" s="28" t="s">
        <v>1255</v>
      </c>
      <c r="E174" s="28" t="s">
        <v>527</v>
      </c>
      <c r="F174" s="85">
        <v>1735111</v>
      </c>
      <c r="G174" s="29">
        <v>2766.83</v>
      </c>
      <c r="H174" s="29" t="s">
        <v>797</v>
      </c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>
        <v>44895</v>
      </c>
      <c r="B175" s="29" t="s">
        <v>206</v>
      </c>
      <c r="C175" s="28" t="s">
        <v>1249</v>
      </c>
      <c r="D175" s="28" t="s">
        <v>1255</v>
      </c>
      <c r="E175" s="28" t="s">
        <v>527</v>
      </c>
      <c r="F175" s="85">
        <v>3977007</v>
      </c>
      <c r="G175" s="29">
        <v>1046.69</v>
      </c>
      <c r="H175" s="29" t="s">
        <v>797</v>
      </c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>
        <v>44895</v>
      </c>
      <c r="B176" s="29" t="s">
        <v>279</v>
      </c>
      <c r="C176" s="28" t="s">
        <v>1267</v>
      </c>
      <c r="D176" s="28" t="s">
        <v>1255</v>
      </c>
      <c r="E176" s="28" t="s">
        <v>527</v>
      </c>
      <c r="F176" s="85">
        <v>4806216</v>
      </c>
      <c r="G176" s="29">
        <v>1245.01</v>
      </c>
      <c r="H176" s="29" t="s">
        <v>797</v>
      </c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>
        <v>44895</v>
      </c>
      <c r="B177" s="29" t="s">
        <v>1067</v>
      </c>
      <c r="C177" s="28" t="s">
        <v>1068</v>
      </c>
      <c r="D177" s="28" t="s">
        <v>1097</v>
      </c>
      <c r="E177" s="28" t="s">
        <v>527</v>
      </c>
      <c r="F177" s="85">
        <v>727000</v>
      </c>
      <c r="G177" s="29">
        <v>7.75</v>
      </c>
      <c r="H177" s="29" t="s">
        <v>797</v>
      </c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>
        <v>44895</v>
      </c>
      <c r="B178" s="29" t="s">
        <v>1121</v>
      </c>
      <c r="C178" s="28" t="s">
        <v>1122</v>
      </c>
      <c r="D178" s="28" t="s">
        <v>1082</v>
      </c>
      <c r="E178" s="28" t="s">
        <v>527</v>
      </c>
      <c r="F178" s="85">
        <v>171703</v>
      </c>
      <c r="G178" s="29">
        <v>196.69</v>
      </c>
      <c r="H178" s="29" t="s">
        <v>797</v>
      </c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>
        <v>44895</v>
      </c>
      <c r="B179" s="29" t="s">
        <v>1121</v>
      </c>
      <c r="C179" s="28" t="s">
        <v>1122</v>
      </c>
      <c r="D179" s="28" t="s">
        <v>1268</v>
      </c>
      <c r="E179" s="28" t="s">
        <v>527</v>
      </c>
      <c r="F179" s="85">
        <v>66626</v>
      </c>
      <c r="G179" s="29">
        <v>195.18</v>
      </c>
      <c r="H179" s="29" t="s">
        <v>797</v>
      </c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>
        <v>44895</v>
      </c>
      <c r="B180" s="29" t="s">
        <v>1121</v>
      </c>
      <c r="C180" s="28" t="s">
        <v>1122</v>
      </c>
      <c r="D180" s="28" t="s">
        <v>1250</v>
      </c>
      <c r="E180" s="28" t="s">
        <v>527</v>
      </c>
      <c r="F180" s="85">
        <v>73350</v>
      </c>
      <c r="G180" s="29">
        <v>196.83</v>
      </c>
      <c r="H180" s="29" t="s">
        <v>797</v>
      </c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>
        <v>44895</v>
      </c>
      <c r="B181" s="29" t="s">
        <v>814</v>
      </c>
      <c r="C181" s="28" t="s">
        <v>1252</v>
      </c>
      <c r="D181" s="28" t="s">
        <v>1269</v>
      </c>
      <c r="E181" s="28" t="s">
        <v>527</v>
      </c>
      <c r="F181" s="85">
        <v>262873507</v>
      </c>
      <c r="G181" s="29">
        <v>62.06</v>
      </c>
      <c r="H181" s="29" t="s">
        <v>797</v>
      </c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05"/>
  <sheetViews>
    <sheetView zoomScale="85" zoomScaleNormal="85" workbookViewId="0">
      <selection activeCell="J19" sqref="J19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897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44896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4"/>
      <c r="D10" s="335" t="s">
        <v>88</v>
      </c>
      <c r="E10" s="336" t="s">
        <v>995</v>
      </c>
      <c r="F10" s="212">
        <v>1607</v>
      </c>
      <c r="G10" s="212">
        <v>1517</v>
      </c>
      <c r="H10" s="212"/>
      <c r="I10" s="337" t="s">
        <v>847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2">
        <v>2</v>
      </c>
      <c r="B11" s="353">
        <v>44816</v>
      </c>
      <c r="C11" s="354"/>
      <c r="D11" s="355" t="s">
        <v>353</v>
      </c>
      <c r="E11" s="356" t="s">
        <v>543</v>
      </c>
      <c r="F11" s="357">
        <v>1915</v>
      </c>
      <c r="G11" s="357">
        <v>1800</v>
      </c>
      <c r="H11" s="357">
        <v>2035</v>
      </c>
      <c r="I11" s="358" t="s">
        <v>848</v>
      </c>
      <c r="J11" s="283" t="s">
        <v>922</v>
      </c>
      <c r="K11" s="283">
        <f t="shared" ref="K11:K13" si="0">H11-F11</f>
        <v>120</v>
      </c>
      <c r="L11" s="359">
        <f t="shared" ref="L11:L13" si="1">(F11*-0.7)/100</f>
        <v>-13.404999999999999</v>
      </c>
      <c r="M11" s="360">
        <f t="shared" ref="M11:M13" si="2">(K11+L11)/F11</f>
        <v>5.566318537859008E-2</v>
      </c>
      <c r="N11" s="283" t="s">
        <v>541</v>
      </c>
      <c r="O11" s="361">
        <v>44869</v>
      </c>
      <c r="P11" s="283"/>
      <c r="Q11" s="208"/>
      <c r="R11" s="208" t="s">
        <v>807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52">
        <v>3</v>
      </c>
      <c r="B12" s="353">
        <v>44823</v>
      </c>
      <c r="C12" s="354"/>
      <c r="D12" s="355" t="s">
        <v>66</v>
      </c>
      <c r="E12" s="356" t="s">
        <v>995</v>
      </c>
      <c r="F12" s="357">
        <v>1911</v>
      </c>
      <c r="G12" s="357">
        <v>1780</v>
      </c>
      <c r="H12" s="357">
        <v>2010</v>
      </c>
      <c r="I12" s="358" t="s">
        <v>844</v>
      </c>
      <c r="J12" s="283" t="s">
        <v>1046</v>
      </c>
      <c r="K12" s="283">
        <f t="shared" si="0"/>
        <v>99</v>
      </c>
      <c r="L12" s="359">
        <f t="shared" si="1"/>
        <v>-13.376999999999999</v>
      </c>
      <c r="M12" s="360">
        <f t="shared" si="2"/>
        <v>4.4805337519623234E-2</v>
      </c>
      <c r="N12" s="283" t="s">
        <v>541</v>
      </c>
      <c r="O12" s="361">
        <v>44890</v>
      </c>
      <c r="P12" s="39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341">
        <v>4</v>
      </c>
      <c r="B13" s="342">
        <v>44840</v>
      </c>
      <c r="C13" s="343"/>
      <c r="D13" s="344" t="s">
        <v>125</v>
      </c>
      <c r="E13" s="345" t="s">
        <v>995</v>
      </c>
      <c r="F13" s="346">
        <v>1150.5</v>
      </c>
      <c r="G13" s="346">
        <v>1075</v>
      </c>
      <c r="H13" s="346">
        <v>1197.5</v>
      </c>
      <c r="I13" s="347" t="s">
        <v>851</v>
      </c>
      <c r="J13" s="348" t="s">
        <v>1127</v>
      </c>
      <c r="K13" s="348">
        <f t="shared" si="0"/>
        <v>47</v>
      </c>
      <c r="L13" s="349">
        <f t="shared" si="1"/>
        <v>-8.0534999999999997</v>
      </c>
      <c r="M13" s="350">
        <f t="shared" si="2"/>
        <v>3.3851803563667973E-2</v>
      </c>
      <c r="N13" s="348" t="s">
        <v>541</v>
      </c>
      <c r="O13" s="351">
        <v>44895</v>
      </c>
      <c r="P13" s="348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86">
        <v>5</v>
      </c>
      <c r="B14" s="387">
        <v>44840</v>
      </c>
      <c r="C14" s="379"/>
      <c r="D14" s="380" t="s">
        <v>69</v>
      </c>
      <c r="E14" s="381" t="s">
        <v>543</v>
      </c>
      <c r="F14" s="378">
        <v>1805</v>
      </c>
      <c r="G14" s="378">
        <v>1690</v>
      </c>
      <c r="H14" s="378">
        <v>1690</v>
      </c>
      <c r="I14" s="382" t="s">
        <v>852</v>
      </c>
      <c r="J14" s="327" t="s">
        <v>979</v>
      </c>
      <c r="K14" s="327">
        <f t="shared" ref="K14" si="3">H14-F14</f>
        <v>-115</v>
      </c>
      <c r="L14" s="383">
        <f t="shared" ref="L14" si="4">(F14*-0.7)/100</f>
        <v>-12.635</v>
      </c>
      <c r="M14" s="384">
        <f t="shared" ref="M14" si="5">(K14+L14)/F14</f>
        <v>-7.0711911357340729E-2</v>
      </c>
      <c r="N14" s="327" t="s">
        <v>553</v>
      </c>
      <c r="O14" s="385">
        <v>44884</v>
      </c>
      <c r="P14" s="394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2">
        <v>6</v>
      </c>
      <c r="B15" s="353">
        <v>44845</v>
      </c>
      <c r="C15" s="354"/>
      <c r="D15" s="355" t="s">
        <v>458</v>
      </c>
      <c r="E15" s="356" t="s">
        <v>543</v>
      </c>
      <c r="F15" s="357">
        <v>138</v>
      </c>
      <c r="G15" s="357">
        <v>127</v>
      </c>
      <c r="H15" s="357">
        <v>146.5</v>
      </c>
      <c r="I15" s="358" t="s">
        <v>850</v>
      </c>
      <c r="J15" s="283" t="s">
        <v>902</v>
      </c>
      <c r="K15" s="283">
        <f t="shared" ref="K15:K16" si="6">H15-F15</f>
        <v>8.5</v>
      </c>
      <c r="L15" s="359">
        <f t="shared" ref="L15:L16" si="7">(F15*-0.7)/100</f>
        <v>-0.96599999999999997</v>
      </c>
      <c r="M15" s="360">
        <f t="shared" ref="M15:M16" si="8">(K15+L15)/F15</f>
        <v>5.4594202898550721E-2</v>
      </c>
      <c r="N15" s="283" t="s">
        <v>541</v>
      </c>
      <c r="O15" s="361">
        <v>44867</v>
      </c>
      <c r="P15" s="283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362">
        <v>7</v>
      </c>
      <c r="B16" s="363">
        <v>44848</v>
      </c>
      <c r="C16" s="364"/>
      <c r="D16" s="365" t="s">
        <v>307</v>
      </c>
      <c r="E16" s="366" t="s">
        <v>543</v>
      </c>
      <c r="F16" s="367">
        <v>3055</v>
      </c>
      <c r="G16" s="367">
        <v>2795</v>
      </c>
      <c r="H16" s="367">
        <v>3090</v>
      </c>
      <c r="I16" s="368" t="s">
        <v>849</v>
      </c>
      <c r="J16" s="369" t="s">
        <v>915</v>
      </c>
      <c r="K16" s="369">
        <f t="shared" si="6"/>
        <v>35</v>
      </c>
      <c r="L16" s="370">
        <f t="shared" si="7"/>
        <v>-21.385000000000002</v>
      </c>
      <c r="M16" s="371">
        <f t="shared" si="8"/>
        <v>4.456628477905073E-3</v>
      </c>
      <c r="N16" s="369" t="s">
        <v>662</v>
      </c>
      <c r="O16" s="372">
        <v>44868</v>
      </c>
      <c r="P16" s="369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2">
        <v>8</v>
      </c>
      <c r="B17" s="353">
        <v>44852</v>
      </c>
      <c r="C17" s="354"/>
      <c r="D17" s="355" t="s">
        <v>158</v>
      </c>
      <c r="E17" s="356" t="s">
        <v>543</v>
      </c>
      <c r="F17" s="357">
        <v>3360</v>
      </c>
      <c r="G17" s="357">
        <v>3180</v>
      </c>
      <c r="H17" s="357">
        <v>3605</v>
      </c>
      <c r="I17" s="358" t="s">
        <v>882</v>
      </c>
      <c r="J17" s="283" t="s">
        <v>947</v>
      </c>
      <c r="K17" s="283">
        <f t="shared" ref="K17" si="9">H17-F17</f>
        <v>245</v>
      </c>
      <c r="L17" s="359">
        <f t="shared" ref="L17" si="10">(F17*-0.7)/100</f>
        <v>-23.52</v>
      </c>
      <c r="M17" s="360">
        <f t="shared" ref="M17" si="11">(K17+L17)/F17</f>
        <v>6.5916666666666665E-2</v>
      </c>
      <c r="N17" s="283" t="s">
        <v>541</v>
      </c>
      <c r="O17" s="361">
        <v>44876</v>
      </c>
      <c r="P17" s="28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2">
        <v>9</v>
      </c>
      <c r="B18" s="353">
        <v>44855</v>
      </c>
      <c r="C18" s="354"/>
      <c r="D18" s="355" t="s">
        <v>768</v>
      </c>
      <c r="E18" s="356" t="s">
        <v>543</v>
      </c>
      <c r="F18" s="357">
        <v>1410</v>
      </c>
      <c r="G18" s="357">
        <v>1320</v>
      </c>
      <c r="H18" s="357">
        <v>1500</v>
      </c>
      <c r="I18" s="358" t="s">
        <v>884</v>
      </c>
      <c r="J18" s="283" t="s">
        <v>901</v>
      </c>
      <c r="K18" s="283">
        <f t="shared" ref="K18:K19" si="12">H18-F18</f>
        <v>90</v>
      </c>
      <c r="L18" s="359">
        <f t="shared" ref="L18:L19" si="13">(F18*-0.7)/100</f>
        <v>-9.8699999999999992</v>
      </c>
      <c r="M18" s="360">
        <f t="shared" ref="M18:M19" si="14">(K18+L18)/F18</f>
        <v>5.6829787234042549E-2</v>
      </c>
      <c r="N18" s="283" t="s">
        <v>541</v>
      </c>
      <c r="O18" s="361">
        <v>44867</v>
      </c>
      <c r="P18" s="283"/>
      <c r="Q18" s="208"/>
      <c r="R18" s="208" t="s">
        <v>807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1">
        <v>10</v>
      </c>
      <c r="B19" s="342">
        <v>44861</v>
      </c>
      <c r="C19" s="343"/>
      <c r="D19" s="344" t="s">
        <v>55</v>
      </c>
      <c r="E19" s="345" t="s">
        <v>543</v>
      </c>
      <c r="F19" s="346">
        <v>147</v>
      </c>
      <c r="G19" s="346">
        <v>137</v>
      </c>
      <c r="H19" s="346">
        <v>154</v>
      </c>
      <c r="I19" s="347" t="s">
        <v>886</v>
      </c>
      <c r="J19" s="348" t="s">
        <v>896</v>
      </c>
      <c r="K19" s="348">
        <f t="shared" si="12"/>
        <v>7</v>
      </c>
      <c r="L19" s="349">
        <f t="shared" si="13"/>
        <v>-1.0289999999999999</v>
      </c>
      <c r="M19" s="350">
        <f t="shared" si="14"/>
        <v>4.0619047619047617E-2</v>
      </c>
      <c r="N19" s="348" t="s">
        <v>541</v>
      </c>
      <c r="O19" s="351">
        <v>44866</v>
      </c>
      <c r="P19" s="348"/>
      <c r="Q19" s="208"/>
      <c r="R19" s="208" t="s">
        <v>807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52">
        <v>11</v>
      </c>
      <c r="B20" s="353">
        <v>44861</v>
      </c>
      <c r="C20" s="354"/>
      <c r="D20" s="355" t="s">
        <v>506</v>
      </c>
      <c r="E20" s="356" t="s">
        <v>543</v>
      </c>
      <c r="F20" s="357">
        <v>337</v>
      </c>
      <c r="G20" s="357">
        <v>310</v>
      </c>
      <c r="H20" s="357">
        <v>356.5</v>
      </c>
      <c r="I20" s="358" t="s">
        <v>845</v>
      </c>
      <c r="J20" s="283" t="s">
        <v>907</v>
      </c>
      <c r="K20" s="283">
        <f t="shared" ref="K20:K21" si="15">H20-F20</f>
        <v>19.5</v>
      </c>
      <c r="L20" s="359">
        <f t="shared" ref="L20:L21" si="16">(F20*-0.7)/100</f>
        <v>-2.359</v>
      </c>
      <c r="M20" s="360">
        <f t="shared" ref="M20:M21" si="17">(K20+L20)/F20</f>
        <v>5.0863501483679519E-2</v>
      </c>
      <c r="N20" s="283" t="s">
        <v>541</v>
      </c>
      <c r="O20" s="361">
        <v>44868</v>
      </c>
      <c r="P20" s="28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352">
        <v>12</v>
      </c>
      <c r="B21" s="353">
        <v>44865</v>
      </c>
      <c r="C21" s="354"/>
      <c r="D21" s="355" t="s">
        <v>295</v>
      </c>
      <c r="E21" s="356" t="s">
        <v>543</v>
      </c>
      <c r="F21" s="357">
        <v>1154</v>
      </c>
      <c r="G21" s="357">
        <v>1090</v>
      </c>
      <c r="H21" s="357">
        <v>1225</v>
      </c>
      <c r="I21" s="358" t="s">
        <v>851</v>
      </c>
      <c r="J21" s="283" t="s">
        <v>954</v>
      </c>
      <c r="K21" s="283">
        <f t="shared" si="15"/>
        <v>71</v>
      </c>
      <c r="L21" s="359">
        <f t="shared" si="16"/>
        <v>-8.0779999999999994</v>
      </c>
      <c r="M21" s="360">
        <f t="shared" si="17"/>
        <v>5.4525129982668973E-2</v>
      </c>
      <c r="N21" s="283" t="s">
        <v>541</v>
      </c>
      <c r="O21" s="361">
        <v>44876</v>
      </c>
      <c r="P21" s="283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17">
        <v>44867</v>
      </c>
      <c r="C22" s="296"/>
      <c r="D22" s="297" t="s">
        <v>898</v>
      </c>
      <c r="E22" s="298" t="s">
        <v>543</v>
      </c>
      <c r="F22" s="307" t="s">
        <v>899</v>
      </c>
      <c r="G22" s="307">
        <v>790</v>
      </c>
      <c r="H22" s="307"/>
      <c r="I22" s="299" t="s">
        <v>900</v>
      </c>
      <c r="J22" s="311" t="s">
        <v>544</v>
      </c>
      <c r="K22" s="311"/>
      <c r="L22" s="290"/>
      <c r="M22" s="291"/>
      <c r="N22" s="311"/>
      <c r="O22" s="292"/>
      <c r="P22" s="311"/>
      <c r="Q22" s="208"/>
      <c r="R22" s="208" t="s">
        <v>542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s="247" customFormat="1" ht="13.9" customHeight="1">
      <c r="A23" s="352">
        <v>14</v>
      </c>
      <c r="B23" s="353">
        <v>44869</v>
      </c>
      <c r="C23" s="354"/>
      <c r="D23" s="355" t="s">
        <v>876</v>
      </c>
      <c r="E23" s="356" t="s">
        <v>1018</v>
      </c>
      <c r="F23" s="357">
        <v>399</v>
      </c>
      <c r="G23" s="357">
        <v>360</v>
      </c>
      <c r="H23" s="357">
        <v>426</v>
      </c>
      <c r="I23" s="358" t="s">
        <v>1019</v>
      </c>
      <c r="J23" s="283" t="s">
        <v>1045</v>
      </c>
      <c r="K23" s="283">
        <f t="shared" ref="K23" si="18">H23-F23</f>
        <v>27</v>
      </c>
      <c r="L23" s="359">
        <f t="shared" ref="L23" si="19">(F23*-0.7)/100</f>
        <v>-2.7929999999999997</v>
      </c>
      <c r="M23" s="360">
        <f t="shared" ref="M23" si="20">(K23+L23)/F23</f>
        <v>6.0669172932330831E-2</v>
      </c>
      <c r="N23" s="283" t="s">
        <v>541</v>
      </c>
      <c r="O23" s="361">
        <v>44890</v>
      </c>
      <c r="P23" s="283"/>
      <c r="R23" s="247" t="s">
        <v>542</v>
      </c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s="247" customFormat="1" ht="13.9" customHeight="1">
      <c r="A24" s="352">
        <v>15</v>
      </c>
      <c r="B24" s="353">
        <v>44872</v>
      </c>
      <c r="C24" s="354"/>
      <c r="D24" s="355" t="s">
        <v>498</v>
      </c>
      <c r="E24" s="356" t="s">
        <v>543</v>
      </c>
      <c r="F24" s="357">
        <v>36.75</v>
      </c>
      <c r="G24" s="357">
        <v>34.75</v>
      </c>
      <c r="H24" s="357">
        <v>39.1</v>
      </c>
      <c r="I24" s="358" t="s">
        <v>933</v>
      </c>
      <c r="J24" s="283" t="s">
        <v>936</v>
      </c>
      <c r="K24" s="283">
        <f t="shared" ref="K24:K25" si="21">H24-F24</f>
        <v>2.3500000000000014</v>
      </c>
      <c r="L24" s="359">
        <f t="shared" ref="L24:L25" si="22">(F24*-0.7)/100</f>
        <v>-0.25724999999999998</v>
      </c>
      <c r="M24" s="360">
        <f t="shared" ref="M24:M25" si="23">(K24+L24)/F24</f>
        <v>5.6945578231292558E-2</v>
      </c>
      <c r="N24" s="283" t="s">
        <v>541</v>
      </c>
      <c r="O24" s="361">
        <v>44874</v>
      </c>
      <c r="P24" s="283"/>
      <c r="Q24" s="208"/>
      <c r="R24" s="208" t="s">
        <v>542</v>
      </c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s="247" customFormat="1" ht="13.9" customHeight="1">
      <c r="A25" s="352">
        <v>16</v>
      </c>
      <c r="B25" s="353">
        <v>44875</v>
      </c>
      <c r="C25" s="354"/>
      <c r="D25" s="355" t="s">
        <v>61</v>
      </c>
      <c r="E25" s="356" t="s">
        <v>543</v>
      </c>
      <c r="F25" s="357">
        <v>840</v>
      </c>
      <c r="G25" s="357">
        <v>780</v>
      </c>
      <c r="H25" s="357">
        <v>893</v>
      </c>
      <c r="I25" s="358" t="s">
        <v>944</v>
      </c>
      <c r="J25" s="283" t="s">
        <v>1069</v>
      </c>
      <c r="K25" s="283">
        <f t="shared" si="21"/>
        <v>53</v>
      </c>
      <c r="L25" s="359">
        <f t="shared" si="22"/>
        <v>-5.88</v>
      </c>
      <c r="M25" s="360">
        <f t="shared" si="23"/>
        <v>5.6095238095238094E-2</v>
      </c>
      <c r="N25" s="283" t="s">
        <v>541</v>
      </c>
      <c r="O25" s="361">
        <v>44893</v>
      </c>
      <c r="P25" s="283"/>
      <c r="Q25" s="208"/>
      <c r="R25" s="208" t="s">
        <v>542</v>
      </c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  <c r="AM25" s="208"/>
      <c r="AN25" s="208"/>
      <c r="AO25" s="208"/>
      <c r="AP25" s="208"/>
      <c r="AQ25" s="208"/>
      <c r="AR25" s="208"/>
      <c r="AS25" s="208"/>
      <c r="AT25" s="208"/>
      <c r="AU25" s="208"/>
      <c r="AV25" s="208"/>
      <c r="AW25" s="208"/>
      <c r="AX25" s="208"/>
      <c r="AY25" s="208"/>
      <c r="AZ25" s="208"/>
      <c r="BA25" s="208"/>
      <c r="BB25" s="208"/>
      <c r="BC25" s="208"/>
      <c r="BD25" s="208"/>
    </row>
    <row r="26" spans="1:56" s="247" customFormat="1" ht="13.9" customHeight="1">
      <c r="A26" s="352">
        <v>17</v>
      </c>
      <c r="B26" s="353">
        <v>44875</v>
      </c>
      <c r="C26" s="354"/>
      <c r="D26" s="355" t="s">
        <v>353</v>
      </c>
      <c r="E26" s="356" t="s">
        <v>543</v>
      </c>
      <c r="F26" s="357">
        <v>1860</v>
      </c>
      <c r="G26" s="357">
        <v>1740</v>
      </c>
      <c r="H26" s="357">
        <v>1960</v>
      </c>
      <c r="I26" s="358" t="s">
        <v>945</v>
      </c>
      <c r="J26" s="283" t="s">
        <v>798</v>
      </c>
      <c r="K26" s="283">
        <f t="shared" ref="K26" si="24">H26-F26</f>
        <v>100</v>
      </c>
      <c r="L26" s="359">
        <f t="shared" ref="L26" si="25">(F26*-0.7)/100</f>
        <v>-13.02</v>
      </c>
      <c r="M26" s="360">
        <f t="shared" ref="M26" si="26">(K26+L26)/F26</f>
        <v>4.6763440860215055E-2</v>
      </c>
      <c r="N26" s="283" t="s">
        <v>541</v>
      </c>
      <c r="O26" s="361">
        <v>44886</v>
      </c>
      <c r="P26" s="283"/>
      <c r="Q26" s="208"/>
      <c r="R26" s="208" t="s">
        <v>807</v>
      </c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  <c r="AM26" s="208"/>
      <c r="AN26" s="208"/>
      <c r="AO26" s="208"/>
      <c r="AP26" s="208"/>
      <c r="AQ26" s="208"/>
      <c r="AR26" s="208"/>
      <c r="AS26" s="208"/>
      <c r="AT26" s="208"/>
      <c r="AU26" s="208"/>
      <c r="AV26" s="208"/>
      <c r="AW26" s="208"/>
      <c r="AX26" s="208"/>
      <c r="AY26" s="208"/>
      <c r="AZ26" s="208"/>
      <c r="BA26" s="208"/>
      <c r="BB26" s="208"/>
      <c r="BC26" s="208"/>
      <c r="BD26" s="208"/>
    </row>
    <row r="27" spans="1:56" s="247" customFormat="1" ht="13.9" customHeight="1">
      <c r="A27" s="307">
        <v>18</v>
      </c>
      <c r="B27" s="308">
        <v>44876</v>
      </c>
      <c r="C27" s="296"/>
      <c r="D27" s="297" t="s">
        <v>208</v>
      </c>
      <c r="E27" s="298" t="s">
        <v>543</v>
      </c>
      <c r="F27" s="307" t="s">
        <v>952</v>
      </c>
      <c r="G27" s="307">
        <v>6340</v>
      </c>
      <c r="H27" s="307"/>
      <c r="I27" s="299" t="s">
        <v>953</v>
      </c>
      <c r="J27" s="311" t="s">
        <v>544</v>
      </c>
      <c r="K27" s="311"/>
      <c r="L27" s="290"/>
      <c r="M27" s="291"/>
      <c r="N27" s="311"/>
      <c r="O27" s="292"/>
      <c r="P27" s="311"/>
      <c r="Q27" s="208"/>
      <c r="R27" s="208" t="s">
        <v>542</v>
      </c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  <c r="AM27" s="208"/>
      <c r="AN27" s="208"/>
      <c r="AO27" s="208"/>
      <c r="AP27" s="208"/>
      <c r="AQ27" s="208"/>
      <c r="AR27" s="208"/>
      <c r="AS27" s="208"/>
      <c r="AT27" s="208"/>
      <c r="AU27" s="208"/>
      <c r="AV27" s="208"/>
      <c r="AW27" s="208"/>
      <c r="AX27" s="208"/>
      <c r="AY27" s="208"/>
      <c r="AZ27" s="208"/>
      <c r="BA27" s="208"/>
      <c r="BB27" s="208"/>
      <c r="BC27" s="208"/>
      <c r="BD27" s="208"/>
    </row>
    <row r="28" spans="1:56" s="247" customFormat="1" ht="13.9" customHeight="1">
      <c r="A28" s="352">
        <v>19</v>
      </c>
      <c r="B28" s="373">
        <v>44876</v>
      </c>
      <c r="C28" s="354"/>
      <c r="D28" s="355" t="s">
        <v>458</v>
      </c>
      <c r="E28" s="356" t="s">
        <v>543</v>
      </c>
      <c r="F28" s="357">
        <v>146</v>
      </c>
      <c r="G28" s="357">
        <v>135</v>
      </c>
      <c r="H28" s="357">
        <v>155.25</v>
      </c>
      <c r="I28" s="358" t="s">
        <v>886</v>
      </c>
      <c r="J28" s="283" t="s">
        <v>973</v>
      </c>
      <c r="K28" s="283">
        <f t="shared" ref="K28:K29" si="27">H28-F28</f>
        <v>9.25</v>
      </c>
      <c r="L28" s="359">
        <f t="shared" ref="L28:L29" si="28">(F28*-0.7)/100</f>
        <v>-1.0219999999999998</v>
      </c>
      <c r="M28" s="360">
        <f t="shared" ref="M28:M29" si="29">(K28+L28)/F28</f>
        <v>5.6356164383561641E-2</v>
      </c>
      <c r="N28" s="283" t="s">
        <v>541</v>
      </c>
      <c r="O28" s="361">
        <v>44879</v>
      </c>
      <c r="P28" s="283"/>
      <c r="Q28" s="208"/>
      <c r="R28" s="208" t="s">
        <v>542</v>
      </c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  <c r="AM28" s="208"/>
      <c r="AN28" s="208"/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</row>
    <row r="29" spans="1:56" s="247" customFormat="1" ht="13.9" customHeight="1">
      <c r="A29" s="341">
        <v>20</v>
      </c>
      <c r="B29" s="342">
        <v>44880</v>
      </c>
      <c r="C29" s="343"/>
      <c r="D29" s="344" t="s">
        <v>365</v>
      </c>
      <c r="E29" s="345" t="s">
        <v>543</v>
      </c>
      <c r="F29" s="346">
        <v>3425</v>
      </c>
      <c r="G29" s="346">
        <v>3170</v>
      </c>
      <c r="H29" s="346">
        <v>3570</v>
      </c>
      <c r="I29" s="347" t="s">
        <v>961</v>
      </c>
      <c r="J29" s="348" t="s">
        <v>975</v>
      </c>
      <c r="K29" s="348">
        <f t="shared" si="27"/>
        <v>145</v>
      </c>
      <c r="L29" s="349">
        <f t="shared" si="28"/>
        <v>-23.975000000000001</v>
      </c>
      <c r="M29" s="350">
        <f t="shared" si="29"/>
        <v>3.5335766423357666E-2</v>
      </c>
      <c r="N29" s="348" t="s">
        <v>541</v>
      </c>
      <c r="O29" s="351">
        <v>44882</v>
      </c>
      <c r="P29" s="348"/>
      <c r="Q29" s="208"/>
      <c r="R29" s="208" t="s">
        <v>542</v>
      </c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8"/>
      <c r="AD29" s="208"/>
      <c r="AE29" s="208"/>
      <c r="AF29" s="208"/>
      <c r="AG29" s="208"/>
      <c r="AH29" s="208"/>
      <c r="AI29" s="208"/>
      <c r="AJ29" s="208"/>
      <c r="AK29" s="208"/>
      <c r="AL29" s="208"/>
      <c r="AM29" s="208"/>
      <c r="AN29" s="208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</row>
    <row r="30" spans="1:56" s="247" customFormat="1" ht="13.9" customHeight="1">
      <c r="A30" s="352">
        <v>21</v>
      </c>
      <c r="B30" s="353">
        <v>44882</v>
      </c>
      <c r="C30" s="354"/>
      <c r="D30" s="355" t="s">
        <v>82</v>
      </c>
      <c r="E30" s="356" t="s">
        <v>543</v>
      </c>
      <c r="F30" s="357">
        <v>307.5</v>
      </c>
      <c r="G30" s="357">
        <v>290</v>
      </c>
      <c r="H30" s="357">
        <v>328</v>
      </c>
      <c r="I30" s="358" t="s">
        <v>976</v>
      </c>
      <c r="J30" s="283" t="s">
        <v>1036</v>
      </c>
      <c r="K30" s="283">
        <f t="shared" ref="K30" si="30">H30-F30</f>
        <v>20.5</v>
      </c>
      <c r="L30" s="359">
        <f t="shared" ref="L30" si="31">(F30*-0.7)/100</f>
        <v>-2.1524999999999999</v>
      </c>
      <c r="M30" s="360">
        <f t="shared" ref="M30" si="32">(K30+L30)/F30</f>
        <v>5.9666666666666666E-2</v>
      </c>
      <c r="N30" s="283" t="s">
        <v>541</v>
      </c>
      <c r="O30" s="361">
        <v>44889</v>
      </c>
      <c r="P30" s="283"/>
      <c r="Q30" s="208"/>
      <c r="R30" s="208" t="s">
        <v>807</v>
      </c>
      <c r="S30" s="208"/>
      <c r="T30" s="208"/>
      <c r="U30" s="208"/>
      <c r="V30" s="208"/>
      <c r="W30" s="208"/>
      <c r="X30" s="208"/>
      <c r="Y30" s="208"/>
      <c r="Z30" s="208"/>
      <c r="AA30" s="208"/>
      <c r="AB30" s="208"/>
      <c r="AC30" s="208"/>
      <c r="AD30" s="208"/>
      <c r="AE30" s="208"/>
      <c r="AF30" s="208"/>
      <c r="AG30" s="208"/>
      <c r="AH30" s="208"/>
      <c r="AI30" s="208"/>
      <c r="AJ30" s="208"/>
      <c r="AK30" s="208"/>
      <c r="AL30" s="208"/>
      <c r="AM30" s="208"/>
      <c r="AN30" s="208"/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</row>
    <row r="31" spans="1:56" s="247" customFormat="1" ht="13.9" customHeight="1">
      <c r="A31" s="286">
        <v>22</v>
      </c>
      <c r="B31" s="377">
        <v>44883</v>
      </c>
      <c r="C31" s="296"/>
      <c r="D31" s="297" t="s">
        <v>805</v>
      </c>
      <c r="E31" s="298" t="s">
        <v>543</v>
      </c>
      <c r="F31" s="307" t="s">
        <v>990</v>
      </c>
      <c r="G31" s="307">
        <v>369</v>
      </c>
      <c r="H31" s="307"/>
      <c r="I31" s="299" t="s">
        <v>991</v>
      </c>
      <c r="J31" s="311" t="s">
        <v>544</v>
      </c>
      <c r="K31" s="311"/>
      <c r="L31" s="290"/>
      <c r="M31" s="291"/>
      <c r="N31" s="311"/>
      <c r="O31" s="292"/>
      <c r="P31" s="311"/>
      <c r="Q31" s="208"/>
      <c r="R31" s="208" t="s">
        <v>542</v>
      </c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08"/>
      <c r="AJ31" s="208"/>
      <c r="AK31" s="208"/>
      <c r="AL31" s="208"/>
      <c r="AM31" s="208"/>
      <c r="AN31" s="208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</row>
    <row r="32" spans="1:56" s="247" customFormat="1" ht="13.9" customHeight="1">
      <c r="A32" s="341">
        <v>23</v>
      </c>
      <c r="B32" s="342">
        <v>44886</v>
      </c>
      <c r="C32" s="343"/>
      <c r="D32" s="344" t="s">
        <v>146</v>
      </c>
      <c r="E32" s="345" t="s">
        <v>543</v>
      </c>
      <c r="F32" s="346">
        <v>4800</v>
      </c>
      <c r="G32" s="346">
        <v>4540</v>
      </c>
      <c r="H32" s="346">
        <v>4990</v>
      </c>
      <c r="I32" s="347" t="s">
        <v>994</v>
      </c>
      <c r="J32" s="348" t="s">
        <v>1070</v>
      </c>
      <c r="K32" s="348">
        <f t="shared" ref="K32" si="33">H32-F32</f>
        <v>190</v>
      </c>
      <c r="L32" s="349">
        <f t="shared" ref="L32" si="34">(F32*-0.7)/100</f>
        <v>-33.6</v>
      </c>
      <c r="M32" s="350">
        <f t="shared" ref="M32" si="35">(K32+L32)/F32</f>
        <v>3.2583333333333332E-2</v>
      </c>
      <c r="N32" s="348" t="s">
        <v>541</v>
      </c>
      <c r="O32" s="351">
        <v>44893</v>
      </c>
      <c r="P32" s="348"/>
      <c r="Q32" s="208"/>
      <c r="R32" s="20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08"/>
      <c r="AJ32" s="208"/>
      <c r="AK32" s="208"/>
      <c r="AL32" s="208"/>
      <c r="AM32" s="208"/>
      <c r="AN32" s="208"/>
      <c r="AO32" s="208"/>
      <c r="AP32" s="208"/>
      <c r="AQ32" s="208"/>
      <c r="AR32" s="208"/>
      <c r="AS32" s="208"/>
      <c r="AT32" s="208"/>
      <c r="AU32" s="208"/>
      <c r="AV32" s="208"/>
      <c r="AW32" s="208"/>
      <c r="AX32" s="208"/>
      <c r="AY32" s="208"/>
      <c r="AZ32" s="208"/>
      <c r="BA32" s="208"/>
      <c r="BB32" s="208"/>
      <c r="BC32" s="208"/>
      <c r="BD32" s="208"/>
    </row>
    <row r="33" spans="1:56" s="247" customFormat="1" ht="13.9" customHeight="1">
      <c r="A33" s="286">
        <v>24</v>
      </c>
      <c r="B33" s="377">
        <v>44890</v>
      </c>
      <c r="C33" s="296"/>
      <c r="D33" s="297" t="s">
        <v>274</v>
      </c>
      <c r="E33" s="298" t="s">
        <v>543</v>
      </c>
      <c r="F33" s="307" t="s">
        <v>1053</v>
      </c>
      <c r="G33" s="307">
        <v>5250</v>
      </c>
      <c r="H33" s="307"/>
      <c r="I33" s="299" t="s">
        <v>1054</v>
      </c>
      <c r="J33" s="311" t="s">
        <v>544</v>
      </c>
      <c r="K33" s="311"/>
      <c r="L33" s="290"/>
      <c r="M33" s="291"/>
      <c r="N33" s="311"/>
      <c r="O33" s="292"/>
      <c r="P33" s="311"/>
      <c r="Q33" s="208"/>
      <c r="R33" s="208" t="s">
        <v>542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08"/>
      <c r="AJ33" s="208"/>
      <c r="AK33" s="208"/>
      <c r="AL33" s="208"/>
      <c r="AM33" s="208"/>
      <c r="AN33" s="208"/>
      <c r="AO33" s="208"/>
      <c r="AP33" s="208"/>
      <c r="AQ33" s="208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</row>
    <row r="34" spans="1:56" s="247" customFormat="1" ht="13.9" customHeight="1">
      <c r="A34" s="286">
        <v>25</v>
      </c>
      <c r="B34" s="377">
        <v>44890</v>
      </c>
      <c r="C34" s="296"/>
      <c r="D34" s="297" t="s">
        <v>876</v>
      </c>
      <c r="E34" s="298" t="s">
        <v>543</v>
      </c>
      <c r="F34" s="307" t="s">
        <v>1062</v>
      </c>
      <c r="G34" s="307">
        <v>379</v>
      </c>
      <c r="H34" s="307"/>
      <c r="I34" s="299" t="s">
        <v>1019</v>
      </c>
      <c r="J34" s="311" t="s">
        <v>544</v>
      </c>
      <c r="K34" s="311"/>
      <c r="L34" s="290"/>
      <c r="M34" s="291"/>
      <c r="N34" s="311"/>
      <c r="O34" s="292"/>
      <c r="P34" s="311"/>
      <c r="Q34" s="208"/>
      <c r="R34" s="208" t="s">
        <v>542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8"/>
      <c r="BC34" s="208"/>
      <c r="BD34" s="208"/>
    </row>
    <row r="35" spans="1:56" s="247" customFormat="1" ht="13.9" customHeight="1">
      <c r="A35" s="286"/>
      <c r="B35" s="377"/>
      <c r="C35" s="296"/>
      <c r="D35" s="297"/>
      <c r="E35" s="298"/>
      <c r="F35" s="307"/>
      <c r="G35" s="307"/>
      <c r="H35" s="307"/>
      <c r="I35" s="299"/>
      <c r="J35" s="311"/>
      <c r="K35" s="311"/>
      <c r="L35" s="290"/>
      <c r="M35" s="291"/>
      <c r="N35" s="311"/>
      <c r="O35" s="292"/>
      <c r="P35" s="311"/>
      <c r="Q35" s="208"/>
      <c r="R35" s="20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08"/>
      <c r="AQ35" s="208"/>
      <c r="AR35" s="208"/>
      <c r="AS35" s="208"/>
      <c r="AT35" s="208"/>
      <c r="AU35" s="208"/>
      <c r="AV35" s="208"/>
      <c r="AW35" s="208"/>
      <c r="AX35" s="208"/>
      <c r="AY35" s="208"/>
      <c r="AZ35" s="208"/>
      <c r="BA35" s="208"/>
      <c r="BB35" s="208"/>
      <c r="BC35" s="208"/>
      <c r="BD35" s="208"/>
    </row>
    <row r="36" spans="1:56" ht="13.9" customHeight="1">
      <c r="A36" s="288"/>
      <c r="B36" s="287"/>
      <c r="C36" s="296"/>
      <c r="D36" s="297"/>
      <c r="E36" s="298"/>
      <c r="F36" s="288"/>
      <c r="G36" s="288"/>
      <c r="H36" s="288"/>
      <c r="I36" s="299"/>
      <c r="J36" s="289"/>
      <c r="K36" s="289"/>
      <c r="L36" s="290"/>
      <c r="M36" s="291"/>
      <c r="N36" s="289"/>
      <c r="O36" s="292"/>
      <c r="P36" s="290"/>
      <c r="Q36" s="208"/>
      <c r="R36" s="20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08"/>
      <c r="AJ36" s="208"/>
      <c r="AK36" s="208"/>
      <c r="AL36" s="208"/>
      <c r="AM36" s="208"/>
      <c r="AN36" s="208"/>
      <c r="AO36" s="208"/>
      <c r="AP36" s="208"/>
      <c r="AQ36" s="208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</row>
    <row r="37" spans="1:56" ht="14.25" customHeight="1">
      <c r="A37" s="97"/>
      <c r="B37" s="98"/>
      <c r="C37" s="99"/>
      <c r="D37" s="100"/>
      <c r="E37" s="101"/>
      <c r="F37" s="101"/>
      <c r="H37" s="101"/>
      <c r="I37" s="102"/>
      <c r="J37" s="103"/>
      <c r="K37" s="103"/>
      <c r="L37" s="104"/>
      <c r="M37" s="105"/>
      <c r="N37" s="106"/>
      <c r="O37" s="107"/>
      <c r="P37" s="108"/>
      <c r="Q37" s="208"/>
      <c r="R37" s="208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08"/>
      <c r="AK37" s="208"/>
      <c r="AL37" s="208"/>
      <c r="AM37" s="208"/>
      <c r="AN37" s="208"/>
      <c r="AO37" s="208"/>
      <c r="AP37" s="208"/>
      <c r="AQ37" s="208"/>
      <c r="AR37" s="208"/>
      <c r="AS37" s="208"/>
      <c r="AT37" s="208"/>
      <c r="AU37" s="208"/>
      <c r="AV37" s="208"/>
      <c r="AW37" s="208"/>
      <c r="AX37" s="208"/>
      <c r="AY37" s="208"/>
      <c r="AZ37" s="208"/>
      <c r="BA37" s="208"/>
      <c r="BB37" s="208"/>
      <c r="BC37" s="208"/>
      <c r="BD37" s="208"/>
    </row>
    <row r="38" spans="1:56" ht="14.25" customHeight="1">
      <c r="A38" s="97"/>
      <c r="B38" s="98"/>
      <c r="C38" s="99"/>
      <c r="D38" s="100"/>
      <c r="E38" s="101"/>
      <c r="F38" s="101"/>
      <c r="G38" s="97"/>
      <c r="H38" s="101"/>
      <c r="I38" s="102"/>
      <c r="J38" s="103"/>
      <c r="K38" s="103"/>
      <c r="L38" s="104"/>
      <c r="M38" s="105"/>
      <c r="N38" s="106"/>
      <c r="O38" s="107"/>
      <c r="P38" s="108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56" ht="12" customHeight="1">
      <c r="A39" s="109" t="s">
        <v>545</v>
      </c>
      <c r="B39" s="110"/>
      <c r="C39" s="111"/>
      <c r="D39" s="112"/>
      <c r="E39" s="113"/>
      <c r="F39" s="113"/>
      <c r="G39" s="113"/>
      <c r="H39" s="113"/>
      <c r="I39" s="113"/>
      <c r="J39" s="114"/>
      <c r="K39" s="113"/>
      <c r="L39" s="115"/>
      <c r="M39" s="54"/>
      <c r="N39" s="114"/>
      <c r="O39" s="11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56" ht="12" customHeight="1">
      <c r="A40" s="116" t="s">
        <v>546</v>
      </c>
      <c r="B40" s="109"/>
      <c r="C40" s="109"/>
      <c r="D40" s="109"/>
      <c r="E40" s="41"/>
      <c r="F40" s="117" t="s">
        <v>547</v>
      </c>
      <c r="G40" s="6"/>
      <c r="H40" s="6"/>
      <c r="I40" s="6"/>
      <c r="J40" s="118"/>
      <c r="K40" s="119"/>
      <c r="L40" s="119"/>
      <c r="M40" s="120"/>
      <c r="N40" s="1"/>
      <c r="O40" s="12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56" ht="12" customHeight="1">
      <c r="A41" s="109" t="s">
        <v>548</v>
      </c>
      <c r="B41" s="109"/>
      <c r="C41" s="109"/>
      <c r="D41" s="109" t="s">
        <v>796</v>
      </c>
      <c r="E41" s="6"/>
      <c r="F41" s="117" t="s">
        <v>549</v>
      </c>
      <c r="G41" s="6"/>
      <c r="H41" s="6"/>
      <c r="I41" s="6"/>
      <c r="J41" s="118"/>
      <c r="K41" s="119"/>
      <c r="L41" s="119"/>
      <c r="M41" s="120"/>
      <c r="N41" s="1"/>
      <c r="O41" s="12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56" ht="12" customHeight="1">
      <c r="A42" s="109"/>
      <c r="B42" s="109"/>
      <c r="C42" s="109"/>
      <c r="D42" s="109"/>
      <c r="E42" s="6"/>
      <c r="F42" s="6"/>
      <c r="G42" s="6"/>
      <c r="H42" s="6"/>
      <c r="I42" s="6"/>
      <c r="J42" s="122"/>
      <c r="K42" s="119"/>
      <c r="L42" s="119"/>
      <c r="M42" s="6"/>
      <c r="N42" s="123"/>
      <c r="O42" s="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56" ht="12.75" customHeight="1">
      <c r="A43" s="1"/>
      <c r="B43" s="124" t="s">
        <v>550</v>
      </c>
      <c r="C43" s="124"/>
      <c r="D43" s="124"/>
      <c r="E43" s="124"/>
      <c r="F43" s="125"/>
      <c r="G43" s="6"/>
      <c r="H43" s="6"/>
      <c r="I43" s="126"/>
      <c r="J43" s="127"/>
      <c r="K43" s="128"/>
      <c r="L43" s="127"/>
      <c r="M43" s="6"/>
      <c r="N43" s="1"/>
      <c r="O43" s="1"/>
      <c r="P43" s="1"/>
      <c r="R43" s="54"/>
      <c r="S43" s="1"/>
      <c r="T43" s="1"/>
      <c r="U43" s="1"/>
      <c r="V43" s="1"/>
      <c r="W43" s="1"/>
      <c r="X43" s="1"/>
      <c r="Y43" s="1"/>
      <c r="Z43" s="1"/>
    </row>
    <row r="44" spans="1:56" ht="38.25" customHeight="1">
      <c r="A44" s="323" t="s">
        <v>16</v>
      </c>
      <c r="B44" s="323" t="s">
        <v>518</v>
      </c>
      <c r="C44" s="323"/>
      <c r="D44" s="249" t="s">
        <v>529</v>
      </c>
      <c r="E44" s="323" t="s">
        <v>530</v>
      </c>
      <c r="F44" s="323" t="s">
        <v>531</v>
      </c>
      <c r="G44" s="323" t="s">
        <v>551</v>
      </c>
      <c r="H44" s="323" t="s">
        <v>533</v>
      </c>
      <c r="I44" s="323" t="s">
        <v>534</v>
      </c>
      <c r="J44" s="96" t="s">
        <v>535</v>
      </c>
      <c r="K44" s="94" t="s">
        <v>552</v>
      </c>
      <c r="L44" s="130" t="s">
        <v>537</v>
      </c>
      <c r="M44" s="96" t="s">
        <v>538</v>
      </c>
      <c r="N44" s="93" t="s">
        <v>539</v>
      </c>
      <c r="O44" s="249" t="s">
        <v>540</v>
      </c>
      <c r="P44" s="41"/>
      <c r="Q44" s="1"/>
      <c r="R44" s="246"/>
      <c r="S44" s="246"/>
      <c r="T44" s="246"/>
      <c r="U44" s="240"/>
      <c r="V44" s="240"/>
      <c r="W44" s="240"/>
      <c r="X44" s="240"/>
      <c r="Y44" s="240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56" s="247" customFormat="1" ht="13.9" customHeight="1">
      <c r="A45" s="362">
        <v>1</v>
      </c>
      <c r="B45" s="363">
        <v>44853</v>
      </c>
      <c r="C45" s="364"/>
      <c r="D45" s="365" t="s">
        <v>196</v>
      </c>
      <c r="E45" s="366" t="s">
        <v>543</v>
      </c>
      <c r="F45" s="367">
        <v>772</v>
      </c>
      <c r="G45" s="367">
        <v>750</v>
      </c>
      <c r="H45" s="367">
        <v>779</v>
      </c>
      <c r="I45" s="368" t="s">
        <v>883</v>
      </c>
      <c r="J45" s="369" t="s">
        <v>938</v>
      </c>
      <c r="K45" s="369">
        <f t="shared" ref="K45:K46" si="36">H45-F45</f>
        <v>7</v>
      </c>
      <c r="L45" s="370">
        <f t="shared" ref="L45:L46" si="37">(F45*-0.7)/100</f>
        <v>-5.4039999999999999</v>
      </c>
      <c r="M45" s="371">
        <f t="shared" ref="M45:M46" si="38">(K45+L45)/F45</f>
        <v>2.0673575129533679E-3</v>
      </c>
      <c r="N45" s="369" t="s">
        <v>662</v>
      </c>
      <c r="O45" s="372">
        <v>44874</v>
      </c>
      <c r="P45" s="41"/>
      <c r="Q45" s="208"/>
      <c r="R45" s="208" t="s">
        <v>542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08"/>
      <c r="AG45" s="208"/>
      <c r="AH45" s="208"/>
      <c r="AI45" s="208"/>
      <c r="AJ45" s="208"/>
      <c r="AK45" s="208"/>
      <c r="AL45" s="208"/>
      <c r="AM45" s="208"/>
      <c r="AN45" s="208"/>
      <c r="AO45" s="208"/>
      <c r="AP45" s="208"/>
      <c r="AQ45" s="208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</row>
    <row r="46" spans="1:56" s="301" customFormat="1" ht="13.5" customHeight="1">
      <c r="A46" s="378">
        <v>2</v>
      </c>
      <c r="B46" s="332">
        <v>44867</v>
      </c>
      <c r="C46" s="379"/>
      <c r="D46" s="380" t="s">
        <v>213</v>
      </c>
      <c r="E46" s="381" t="s">
        <v>543</v>
      </c>
      <c r="F46" s="378">
        <v>264.5</v>
      </c>
      <c r="G46" s="378">
        <v>255</v>
      </c>
      <c r="H46" s="378">
        <v>256</v>
      </c>
      <c r="I46" s="382" t="s">
        <v>903</v>
      </c>
      <c r="J46" s="327" t="s">
        <v>967</v>
      </c>
      <c r="K46" s="327">
        <f t="shared" si="36"/>
        <v>-8.5</v>
      </c>
      <c r="L46" s="383">
        <f t="shared" si="37"/>
        <v>-1.8514999999999997</v>
      </c>
      <c r="M46" s="384">
        <f t="shared" si="38"/>
        <v>-3.9136105860113422E-2</v>
      </c>
      <c r="N46" s="327" t="s">
        <v>553</v>
      </c>
      <c r="O46" s="385">
        <v>44881</v>
      </c>
      <c r="P46" s="41"/>
      <c r="Q46" s="247"/>
      <c r="R46" s="248" t="s">
        <v>542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8"/>
      <c r="AI46" s="293"/>
      <c r="AJ46" s="294"/>
      <c r="AK46" s="300"/>
      <c r="AL46" s="300"/>
    </row>
    <row r="47" spans="1:56" s="301" customFormat="1" ht="13.5" customHeight="1">
      <c r="A47" s="357">
        <v>3</v>
      </c>
      <c r="B47" s="373">
        <v>44868</v>
      </c>
      <c r="C47" s="354"/>
      <c r="D47" s="355" t="s">
        <v>188</v>
      </c>
      <c r="E47" s="356" t="s">
        <v>543</v>
      </c>
      <c r="F47" s="357">
        <v>578</v>
      </c>
      <c r="G47" s="357">
        <v>559</v>
      </c>
      <c r="H47" s="357">
        <v>613</v>
      </c>
      <c r="I47" s="358" t="s">
        <v>908</v>
      </c>
      <c r="J47" s="283" t="s">
        <v>915</v>
      </c>
      <c r="K47" s="283">
        <f t="shared" ref="K47:K48" si="39">H47-F47</f>
        <v>35</v>
      </c>
      <c r="L47" s="359">
        <f t="shared" ref="L47:L48" si="40">(F47*-0.7)/100</f>
        <v>-4.0459999999999994</v>
      </c>
      <c r="M47" s="360">
        <f t="shared" ref="M47:M48" si="41">(K47+L47)/F47</f>
        <v>5.3553633217993078E-2</v>
      </c>
      <c r="N47" s="283" t="s">
        <v>541</v>
      </c>
      <c r="O47" s="361">
        <v>44872</v>
      </c>
      <c r="P47" s="41"/>
      <c r="Q47" s="247"/>
      <c r="R47" s="248" t="s">
        <v>542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93"/>
      <c r="AJ47" s="294"/>
      <c r="AK47" s="300"/>
      <c r="AL47" s="300"/>
    </row>
    <row r="48" spans="1:56" s="301" customFormat="1" ht="13.5" customHeight="1">
      <c r="A48" s="378">
        <v>4</v>
      </c>
      <c r="B48" s="332">
        <v>44868</v>
      </c>
      <c r="C48" s="379"/>
      <c r="D48" s="380" t="s">
        <v>412</v>
      </c>
      <c r="E48" s="381" t="s">
        <v>543</v>
      </c>
      <c r="F48" s="378">
        <v>462</v>
      </c>
      <c r="G48" s="378">
        <v>447</v>
      </c>
      <c r="H48" s="378">
        <v>446</v>
      </c>
      <c r="I48" s="382" t="s">
        <v>909</v>
      </c>
      <c r="J48" s="327" t="s">
        <v>939</v>
      </c>
      <c r="K48" s="327">
        <f t="shared" si="39"/>
        <v>-16</v>
      </c>
      <c r="L48" s="383">
        <f t="shared" si="40"/>
        <v>-3.234</v>
      </c>
      <c r="M48" s="384">
        <f t="shared" si="41"/>
        <v>-4.1632034632034638E-2</v>
      </c>
      <c r="N48" s="327" t="s">
        <v>553</v>
      </c>
      <c r="O48" s="385">
        <v>44874</v>
      </c>
      <c r="P48" s="41"/>
      <c r="Q48" s="247"/>
      <c r="R48" s="248" t="s">
        <v>542</v>
      </c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93"/>
      <c r="AJ48" s="294"/>
      <c r="AK48" s="300"/>
      <c r="AL48" s="300"/>
    </row>
    <row r="49" spans="1:38" s="301" customFormat="1" ht="13.5" customHeight="1">
      <c r="A49" s="357">
        <v>5</v>
      </c>
      <c r="B49" s="373">
        <v>44872</v>
      </c>
      <c r="C49" s="354"/>
      <c r="D49" s="355" t="s">
        <v>46</v>
      </c>
      <c r="E49" s="356" t="s">
        <v>543</v>
      </c>
      <c r="F49" s="357">
        <v>848.5</v>
      </c>
      <c r="G49" s="357">
        <v>822</v>
      </c>
      <c r="H49" s="357">
        <v>875</v>
      </c>
      <c r="I49" s="358" t="s">
        <v>934</v>
      </c>
      <c r="J49" s="283" t="s">
        <v>937</v>
      </c>
      <c r="K49" s="283">
        <f t="shared" ref="K49:K50" si="42">H49-F49</f>
        <v>26.5</v>
      </c>
      <c r="L49" s="359">
        <f t="shared" ref="L49" si="43">(F49*-0.7)/100</f>
        <v>-5.9394999999999989</v>
      </c>
      <c r="M49" s="360">
        <f t="shared" ref="M49:M50" si="44">(K49+L49)/F49</f>
        <v>2.4231585150265175E-2</v>
      </c>
      <c r="N49" s="283" t="s">
        <v>541</v>
      </c>
      <c r="O49" s="361">
        <v>44874</v>
      </c>
      <c r="P49" s="41"/>
      <c r="Q49" s="247"/>
      <c r="R49" s="248" t="s">
        <v>542</v>
      </c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08"/>
      <c r="AH49" s="208"/>
      <c r="AI49" s="293"/>
      <c r="AJ49" s="294"/>
      <c r="AK49" s="300"/>
      <c r="AL49" s="300"/>
    </row>
    <row r="50" spans="1:38" s="301" customFormat="1" ht="13.5" customHeight="1">
      <c r="A50" s="378">
        <v>6</v>
      </c>
      <c r="B50" s="332">
        <v>44876</v>
      </c>
      <c r="C50" s="379"/>
      <c r="D50" s="380" t="s">
        <v>948</v>
      </c>
      <c r="E50" s="381" t="s">
        <v>543</v>
      </c>
      <c r="F50" s="378">
        <v>2110</v>
      </c>
      <c r="G50" s="378">
        <v>2040</v>
      </c>
      <c r="H50" s="378">
        <v>2040</v>
      </c>
      <c r="I50" s="382" t="s">
        <v>949</v>
      </c>
      <c r="J50" s="327" t="s">
        <v>974</v>
      </c>
      <c r="K50" s="327">
        <f t="shared" si="42"/>
        <v>-70</v>
      </c>
      <c r="L50" s="383">
        <f>(F50*-0.07)/100</f>
        <v>-1.4770000000000001</v>
      </c>
      <c r="M50" s="384">
        <f t="shared" si="44"/>
        <v>-3.3875355450236969E-2</v>
      </c>
      <c r="N50" s="327" t="s">
        <v>553</v>
      </c>
      <c r="O50" s="385">
        <v>44882</v>
      </c>
      <c r="P50" s="41"/>
      <c r="Q50" s="247"/>
      <c r="R50" s="248" t="s">
        <v>542</v>
      </c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08"/>
      <c r="AG50" s="208"/>
      <c r="AH50" s="208"/>
      <c r="AI50" s="293"/>
      <c r="AJ50" s="294"/>
      <c r="AK50" s="300"/>
      <c r="AL50" s="300"/>
    </row>
    <row r="51" spans="1:38" s="301" customFormat="1" ht="13.5" customHeight="1">
      <c r="A51" s="378">
        <v>7</v>
      </c>
      <c r="B51" s="332">
        <v>44879</v>
      </c>
      <c r="C51" s="379"/>
      <c r="D51" s="380" t="s">
        <v>351</v>
      </c>
      <c r="E51" s="381" t="s">
        <v>543</v>
      </c>
      <c r="F51" s="378">
        <v>109</v>
      </c>
      <c r="G51" s="378">
        <v>105.5</v>
      </c>
      <c r="H51" s="378">
        <v>105.5</v>
      </c>
      <c r="I51" s="382" t="s">
        <v>955</v>
      </c>
      <c r="J51" s="327" t="s">
        <v>980</v>
      </c>
      <c r="K51" s="327">
        <f t="shared" ref="K51" si="45">H51-F51</f>
        <v>-3.5</v>
      </c>
      <c r="L51" s="383">
        <f>(F51*-0.7)/100</f>
        <v>-0.76300000000000001</v>
      </c>
      <c r="M51" s="384">
        <f t="shared" ref="M51" si="46">(K51+L51)/F51</f>
        <v>-3.9110091743119267E-2</v>
      </c>
      <c r="N51" s="327" t="s">
        <v>553</v>
      </c>
      <c r="O51" s="385">
        <v>44883</v>
      </c>
      <c r="P51" s="41"/>
      <c r="Q51" s="247"/>
      <c r="R51" s="248" t="s">
        <v>542</v>
      </c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08"/>
      <c r="AG51" s="208"/>
      <c r="AH51" s="208"/>
      <c r="AI51" s="293"/>
      <c r="AJ51" s="294"/>
      <c r="AK51" s="300"/>
      <c r="AL51" s="300"/>
    </row>
    <row r="52" spans="1:38" s="301" customFormat="1" ht="13.5" customHeight="1">
      <c r="A52" s="357">
        <v>8</v>
      </c>
      <c r="B52" s="373">
        <v>44881</v>
      </c>
      <c r="C52" s="354"/>
      <c r="D52" s="355" t="s">
        <v>458</v>
      </c>
      <c r="E52" s="356" t="s">
        <v>543</v>
      </c>
      <c r="F52" s="357">
        <v>160</v>
      </c>
      <c r="G52" s="357">
        <v>155</v>
      </c>
      <c r="H52" s="357">
        <v>164</v>
      </c>
      <c r="I52" s="358" t="s">
        <v>968</v>
      </c>
      <c r="J52" s="283" t="s">
        <v>969</v>
      </c>
      <c r="K52" s="283">
        <f t="shared" ref="K52:K53" si="47">H52-F52</f>
        <v>4</v>
      </c>
      <c r="L52" s="359">
        <f>(F52*-0.07)/100</f>
        <v>-0.11200000000000002</v>
      </c>
      <c r="M52" s="360">
        <f t="shared" ref="M52:M53" si="48">(K52+L52)/F52</f>
        <v>2.4299999999999999E-2</v>
      </c>
      <c r="N52" s="283" t="s">
        <v>541</v>
      </c>
      <c r="O52" s="361">
        <v>44881</v>
      </c>
      <c r="P52" s="41"/>
      <c r="Q52" s="247"/>
      <c r="R52" s="248" t="s">
        <v>542</v>
      </c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08"/>
      <c r="AE52" s="208"/>
      <c r="AF52" s="208"/>
      <c r="AG52" s="208"/>
      <c r="AH52" s="208"/>
      <c r="AI52" s="293"/>
      <c r="AJ52" s="294"/>
      <c r="AK52" s="300"/>
      <c r="AL52" s="300"/>
    </row>
    <row r="53" spans="1:38" s="301" customFormat="1" ht="13.5" customHeight="1">
      <c r="A53" s="378">
        <v>9</v>
      </c>
      <c r="B53" s="332">
        <v>44881</v>
      </c>
      <c r="C53" s="379"/>
      <c r="D53" s="380" t="s">
        <v>426</v>
      </c>
      <c r="E53" s="381" t="s">
        <v>543</v>
      </c>
      <c r="F53" s="378">
        <v>249</v>
      </c>
      <c r="G53" s="378">
        <v>242</v>
      </c>
      <c r="H53" s="378">
        <v>242.5</v>
      </c>
      <c r="I53" s="382" t="s">
        <v>970</v>
      </c>
      <c r="J53" s="327" t="s">
        <v>971</v>
      </c>
      <c r="K53" s="327">
        <f t="shared" si="47"/>
        <v>-6.5</v>
      </c>
      <c r="L53" s="383">
        <f>(F53*-0.07)/100</f>
        <v>-0.17430000000000004</v>
      </c>
      <c r="M53" s="384">
        <f t="shared" si="48"/>
        <v>-2.6804417670682729E-2</v>
      </c>
      <c r="N53" s="327" t="s">
        <v>553</v>
      </c>
      <c r="O53" s="385">
        <v>44881</v>
      </c>
      <c r="P53" s="41"/>
      <c r="Q53" s="247"/>
      <c r="R53" s="248" t="s">
        <v>807</v>
      </c>
      <c r="S53" s="208"/>
      <c r="T53" s="208"/>
      <c r="U53" s="208"/>
      <c r="V53" s="208"/>
      <c r="W53" s="208"/>
      <c r="X53" s="208"/>
      <c r="Y53" s="208"/>
      <c r="Z53" s="208"/>
      <c r="AA53" s="208"/>
      <c r="AB53" s="208"/>
      <c r="AC53" s="208"/>
      <c r="AD53" s="208"/>
      <c r="AE53" s="208"/>
      <c r="AF53" s="208"/>
      <c r="AG53" s="208"/>
      <c r="AH53" s="208"/>
      <c r="AI53" s="293"/>
      <c r="AJ53" s="294"/>
      <c r="AK53" s="300"/>
      <c r="AL53" s="300"/>
    </row>
    <row r="54" spans="1:38" s="295" customFormat="1" ht="13.5" customHeight="1">
      <c r="A54" s="357">
        <v>10</v>
      </c>
      <c r="B54" s="373">
        <v>44883</v>
      </c>
      <c r="C54" s="354"/>
      <c r="D54" s="355" t="s">
        <v>506</v>
      </c>
      <c r="E54" s="356" t="s">
        <v>543</v>
      </c>
      <c r="F54" s="357">
        <v>335</v>
      </c>
      <c r="G54" s="357">
        <v>326</v>
      </c>
      <c r="H54" s="357">
        <v>344</v>
      </c>
      <c r="I54" s="358" t="s">
        <v>981</v>
      </c>
      <c r="J54" s="283" t="s">
        <v>748</v>
      </c>
      <c r="K54" s="283">
        <f t="shared" ref="K54:K55" si="49">H54-F54</f>
        <v>9</v>
      </c>
      <c r="L54" s="359">
        <f>(F54*-0.07)/100</f>
        <v>-0.23450000000000004</v>
      </c>
      <c r="M54" s="360">
        <f t="shared" ref="M54:M55" si="50">(K54+L54)/F54</f>
        <v>2.6165671641791042E-2</v>
      </c>
      <c r="N54" s="283" t="s">
        <v>541</v>
      </c>
      <c r="O54" s="361">
        <v>44883</v>
      </c>
      <c r="P54" s="388"/>
      <c r="Q54" s="247"/>
      <c r="R54" s="248" t="s">
        <v>542</v>
      </c>
      <c r="S54" s="208"/>
      <c r="T54" s="208"/>
      <c r="U54" s="208"/>
      <c r="V54" s="208"/>
      <c r="W54" s="208"/>
      <c r="X54" s="208"/>
      <c r="Y54" s="208"/>
      <c r="Z54" s="208"/>
      <c r="AA54" s="208"/>
      <c r="AB54" s="208"/>
      <c r="AC54" s="208"/>
      <c r="AD54" s="208"/>
      <c r="AE54" s="208"/>
      <c r="AF54" s="208"/>
      <c r="AG54" s="208"/>
      <c r="AH54" s="208"/>
      <c r="AI54" s="293"/>
      <c r="AJ54" s="294"/>
      <c r="AK54" s="294"/>
      <c r="AL54" s="294"/>
    </row>
    <row r="55" spans="1:38" s="295" customFormat="1" ht="13.5" customHeight="1">
      <c r="A55" s="357">
        <v>11</v>
      </c>
      <c r="B55" s="373">
        <v>44883</v>
      </c>
      <c r="C55" s="354"/>
      <c r="D55" s="355" t="s">
        <v>984</v>
      </c>
      <c r="E55" s="356" t="s">
        <v>543</v>
      </c>
      <c r="F55" s="357">
        <v>499</v>
      </c>
      <c r="G55" s="357">
        <v>484</v>
      </c>
      <c r="H55" s="357">
        <v>513</v>
      </c>
      <c r="I55" s="358" t="s">
        <v>985</v>
      </c>
      <c r="J55" s="283" t="s">
        <v>1002</v>
      </c>
      <c r="K55" s="283">
        <f t="shared" si="49"/>
        <v>14</v>
      </c>
      <c r="L55" s="359">
        <f t="shared" ref="L55" si="51">(F55*-0.7)/100</f>
        <v>-3.4929999999999994</v>
      </c>
      <c r="M55" s="360">
        <f t="shared" si="50"/>
        <v>2.1056112224448902E-2</v>
      </c>
      <c r="N55" s="283" t="s">
        <v>541</v>
      </c>
      <c r="O55" s="361">
        <v>44883</v>
      </c>
      <c r="P55" s="388"/>
      <c r="Q55" s="247"/>
      <c r="R55" s="248" t="s">
        <v>807</v>
      </c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8"/>
      <c r="AI55" s="293"/>
      <c r="AJ55" s="294"/>
      <c r="AK55" s="294"/>
      <c r="AL55" s="294"/>
    </row>
    <row r="56" spans="1:38" s="295" customFormat="1" ht="13.5" customHeight="1">
      <c r="A56" s="357">
        <v>12</v>
      </c>
      <c r="B56" s="373">
        <v>44886</v>
      </c>
      <c r="C56" s="354"/>
      <c r="D56" s="355" t="s">
        <v>506</v>
      </c>
      <c r="E56" s="356" t="s">
        <v>543</v>
      </c>
      <c r="F56" s="357">
        <v>335</v>
      </c>
      <c r="G56" s="357">
        <v>326</v>
      </c>
      <c r="H56" s="357">
        <v>343</v>
      </c>
      <c r="I56" s="358" t="s">
        <v>981</v>
      </c>
      <c r="J56" s="283" t="s">
        <v>1071</v>
      </c>
      <c r="K56" s="283">
        <f t="shared" ref="K56" si="52">H56-F56</f>
        <v>8</v>
      </c>
      <c r="L56" s="359">
        <f t="shared" ref="L56" si="53">(F56*-0.7)/100</f>
        <v>-2.3449999999999998</v>
      </c>
      <c r="M56" s="360">
        <f t="shared" ref="M56" si="54">(K56+L56)/F56</f>
        <v>1.6880597014925374E-2</v>
      </c>
      <c r="N56" s="283" t="s">
        <v>541</v>
      </c>
      <c r="O56" s="361">
        <v>44893</v>
      </c>
      <c r="P56" s="388"/>
      <c r="Q56" s="247"/>
      <c r="R56" s="248" t="s">
        <v>542</v>
      </c>
      <c r="S56" s="208"/>
      <c r="T56" s="208"/>
      <c r="U56" s="208"/>
      <c r="V56" s="208"/>
      <c r="W56" s="208"/>
      <c r="X56" s="208"/>
      <c r="Y56" s="208"/>
      <c r="Z56" s="208"/>
      <c r="AA56" s="208"/>
      <c r="AB56" s="208"/>
      <c r="AC56" s="208"/>
      <c r="AD56" s="208"/>
      <c r="AE56" s="208"/>
      <c r="AF56" s="208"/>
      <c r="AG56" s="208"/>
      <c r="AH56" s="208"/>
      <c r="AI56" s="293"/>
      <c r="AJ56" s="294"/>
      <c r="AK56" s="294"/>
      <c r="AL56" s="294"/>
    </row>
    <row r="57" spans="1:38" s="295" customFormat="1" ht="13.5" customHeight="1">
      <c r="A57" s="307">
        <v>13</v>
      </c>
      <c r="B57" s="308">
        <v>44888</v>
      </c>
      <c r="C57" s="296"/>
      <c r="D57" s="297" t="s">
        <v>768</v>
      </c>
      <c r="E57" s="298" t="s">
        <v>543</v>
      </c>
      <c r="F57" s="307" t="s">
        <v>1011</v>
      </c>
      <c r="G57" s="307">
        <v>1440</v>
      </c>
      <c r="H57" s="307"/>
      <c r="I57" s="299" t="s">
        <v>884</v>
      </c>
      <c r="J57" s="311" t="s">
        <v>544</v>
      </c>
      <c r="K57" s="311"/>
      <c r="L57" s="290"/>
      <c r="M57" s="291"/>
      <c r="N57" s="311"/>
      <c r="O57" s="292"/>
      <c r="P57" s="388"/>
      <c r="Q57" s="247"/>
      <c r="R57" s="248" t="s">
        <v>807</v>
      </c>
      <c r="S57" s="208"/>
      <c r="T57" s="208"/>
      <c r="U57" s="208"/>
      <c r="V57" s="208"/>
      <c r="W57" s="208"/>
      <c r="X57" s="208"/>
      <c r="Y57" s="208"/>
      <c r="Z57" s="208"/>
      <c r="AA57" s="208"/>
      <c r="AB57" s="208"/>
      <c r="AC57" s="208"/>
      <c r="AD57" s="208"/>
      <c r="AE57" s="208"/>
      <c r="AF57" s="208"/>
      <c r="AG57" s="208"/>
      <c r="AH57" s="208"/>
      <c r="AI57" s="293"/>
      <c r="AJ57" s="294"/>
      <c r="AK57" s="294"/>
      <c r="AL57" s="294"/>
    </row>
    <row r="58" spans="1:38" s="295" customFormat="1" ht="13.5" customHeight="1">
      <c r="A58" s="307">
        <v>14</v>
      </c>
      <c r="B58" s="308">
        <v>44888</v>
      </c>
      <c r="C58" s="296"/>
      <c r="D58" s="297" t="s">
        <v>64</v>
      </c>
      <c r="E58" s="298" t="s">
        <v>543</v>
      </c>
      <c r="F58" s="307" t="s">
        <v>1012</v>
      </c>
      <c r="G58" s="307">
        <v>1595</v>
      </c>
      <c r="H58" s="307"/>
      <c r="I58" s="299" t="s">
        <v>1013</v>
      </c>
      <c r="J58" s="311" t="s">
        <v>544</v>
      </c>
      <c r="K58" s="311"/>
      <c r="L58" s="290"/>
      <c r="M58" s="291"/>
      <c r="N58" s="311"/>
      <c r="O58" s="292"/>
      <c r="P58" s="388"/>
      <c r="Q58" s="247"/>
      <c r="R58" s="248" t="s">
        <v>542</v>
      </c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93"/>
      <c r="AJ58" s="294"/>
      <c r="AK58" s="294"/>
      <c r="AL58" s="294"/>
    </row>
    <row r="59" spans="1:38" s="295" customFormat="1" ht="13.5" customHeight="1">
      <c r="A59" s="307">
        <v>15</v>
      </c>
      <c r="B59" s="308">
        <v>44888</v>
      </c>
      <c r="C59" s="296"/>
      <c r="D59" s="297" t="s">
        <v>71</v>
      </c>
      <c r="E59" s="298" t="s">
        <v>543</v>
      </c>
      <c r="F59" s="307" t="s">
        <v>1014</v>
      </c>
      <c r="G59" s="307">
        <v>103.5</v>
      </c>
      <c r="H59" s="307"/>
      <c r="I59" s="299" t="s">
        <v>1015</v>
      </c>
      <c r="J59" s="311" t="s">
        <v>544</v>
      </c>
      <c r="K59" s="311"/>
      <c r="L59" s="290"/>
      <c r="M59" s="291"/>
      <c r="N59" s="311"/>
      <c r="O59" s="292"/>
      <c r="P59" s="388"/>
      <c r="Q59" s="247"/>
      <c r="R59" s="248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93"/>
      <c r="AJ59" s="294"/>
      <c r="AK59" s="294"/>
      <c r="AL59" s="294"/>
    </row>
    <row r="60" spans="1:38" s="295" customFormat="1" ht="13.5" customHeight="1">
      <c r="A60" s="307"/>
      <c r="B60" s="308"/>
      <c r="C60" s="296"/>
      <c r="D60" s="297"/>
      <c r="E60" s="298"/>
      <c r="F60" s="307"/>
      <c r="G60" s="307"/>
      <c r="H60" s="307"/>
      <c r="I60" s="299"/>
      <c r="J60" s="311"/>
      <c r="K60" s="311"/>
      <c r="L60" s="290"/>
      <c r="M60" s="291"/>
      <c r="N60" s="311"/>
      <c r="O60" s="292"/>
      <c r="P60" s="388"/>
      <c r="Q60" s="247"/>
      <c r="R60" s="248"/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93"/>
      <c r="AJ60" s="294"/>
      <c r="AK60" s="294"/>
      <c r="AL60" s="294"/>
    </row>
    <row r="61" spans="1:38" s="295" customFormat="1" ht="13.5" customHeight="1">
      <c r="A61" s="307"/>
      <c r="B61" s="308"/>
      <c r="C61" s="296"/>
      <c r="D61" s="297"/>
      <c r="E61" s="298"/>
      <c r="F61" s="307"/>
      <c r="G61" s="307"/>
      <c r="H61" s="307"/>
      <c r="I61" s="299"/>
      <c r="J61" s="311"/>
      <c r="K61" s="311"/>
      <c r="L61" s="290"/>
      <c r="M61" s="291"/>
      <c r="N61" s="311"/>
      <c r="O61" s="292"/>
      <c r="P61" s="388"/>
      <c r="Q61" s="247"/>
      <c r="R61" s="248"/>
      <c r="S61" s="208"/>
      <c r="T61" s="208"/>
      <c r="U61" s="208"/>
      <c r="V61" s="208"/>
      <c r="W61" s="208"/>
      <c r="X61" s="208"/>
      <c r="Y61" s="208"/>
      <c r="Z61" s="208"/>
      <c r="AA61" s="208"/>
      <c r="AB61" s="208"/>
      <c r="AC61" s="208"/>
      <c r="AD61" s="208"/>
      <c r="AE61" s="208"/>
      <c r="AF61" s="208"/>
      <c r="AG61" s="208"/>
      <c r="AH61" s="208"/>
      <c r="AI61" s="293"/>
      <c r="AJ61" s="294"/>
      <c r="AK61" s="294"/>
      <c r="AL61" s="294"/>
    </row>
    <row r="62" spans="1:38" s="295" customFormat="1" ht="15" customHeight="1">
      <c r="A62" s="307"/>
      <c r="B62" s="308"/>
      <c r="C62" s="296"/>
      <c r="D62" s="297"/>
      <c r="E62" s="298"/>
      <c r="F62" s="307"/>
      <c r="G62" s="307"/>
      <c r="H62" s="307"/>
      <c r="I62" s="299"/>
      <c r="J62" s="311"/>
      <c r="K62" s="311"/>
      <c r="L62" s="290"/>
      <c r="M62" s="291"/>
      <c r="N62" s="311"/>
      <c r="O62" s="292"/>
      <c r="P62" s="388"/>
      <c r="Q62" s="247"/>
      <c r="S62" s="208"/>
      <c r="T62" s="208"/>
      <c r="U62" s="208"/>
      <c r="V62" s="208"/>
      <c r="W62" s="208"/>
      <c r="X62" s="208"/>
      <c r="Y62" s="208"/>
      <c r="Z62" s="208"/>
      <c r="AA62" s="208"/>
      <c r="AB62" s="208"/>
      <c r="AC62" s="208"/>
      <c r="AD62" s="208"/>
      <c r="AE62" s="208"/>
      <c r="AF62" s="208"/>
      <c r="AG62" s="208"/>
      <c r="AH62" s="208"/>
      <c r="AI62" s="293"/>
      <c r="AJ62" s="294"/>
      <c r="AK62" s="294"/>
      <c r="AL62" s="294"/>
    </row>
    <row r="63" spans="1:38" ht="15" customHeight="1">
      <c r="A63" s="250"/>
      <c r="B63" s="251"/>
      <c r="C63" s="252"/>
      <c r="D63" s="253"/>
      <c r="E63" s="254"/>
      <c r="F63" s="254"/>
      <c r="G63" s="254"/>
      <c r="H63" s="254"/>
      <c r="I63" s="254"/>
      <c r="J63" s="255"/>
      <c r="K63" s="255"/>
      <c r="L63" s="256"/>
      <c r="M63" s="257"/>
      <c r="N63" s="255"/>
      <c r="O63" s="258"/>
      <c r="P63" s="231"/>
      <c r="Q63" s="247"/>
      <c r="R63" s="248"/>
      <c r="S63" s="208"/>
      <c r="T63" s="208"/>
      <c r="U63" s="208"/>
      <c r="V63" s="208"/>
      <c r="W63" s="208"/>
      <c r="X63" s="208"/>
      <c r="Y63" s="208"/>
      <c r="Z63" s="208"/>
      <c r="AA63" s="208"/>
      <c r="AB63" s="208"/>
      <c r="AC63" s="208"/>
      <c r="AD63" s="208"/>
      <c r="AE63" s="208"/>
      <c r="AF63" s="208"/>
      <c r="AG63" s="208"/>
      <c r="AH63" s="1"/>
      <c r="AI63" s="1"/>
      <c r="AJ63" s="1"/>
      <c r="AK63" s="1"/>
      <c r="AL63" s="1"/>
    </row>
    <row r="64" spans="1:38" ht="44.25" customHeight="1">
      <c r="A64" s="109" t="s">
        <v>545</v>
      </c>
      <c r="B64" s="131"/>
      <c r="C64" s="131"/>
      <c r="D64" s="1"/>
      <c r="E64" s="6"/>
      <c r="F64" s="6"/>
      <c r="G64" s="6"/>
      <c r="H64" s="6" t="s">
        <v>557</v>
      </c>
      <c r="I64" s="6"/>
      <c r="J64" s="6"/>
      <c r="K64" s="105"/>
      <c r="L64" s="133"/>
      <c r="M64" s="105"/>
      <c r="N64" s="106"/>
      <c r="O64" s="105"/>
      <c r="P64" s="1"/>
      <c r="Q64" s="1"/>
      <c r="R64" s="6"/>
      <c r="S64" s="1"/>
      <c r="T64" s="1"/>
      <c r="U64" s="1"/>
      <c r="V64" s="1"/>
      <c r="W64" s="1"/>
      <c r="X64" s="1"/>
      <c r="Y64" s="1"/>
      <c r="Z64" s="1"/>
      <c r="AA64" s="1"/>
      <c r="AB64" s="1"/>
      <c r="AC64" s="242"/>
      <c r="AD64" s="242"/>
      <c r="AE64" s="242"/>
      <c r="AF64" s="242"/>
      <c r="AG64" s="242"/>
      <c r="AH64" s="242"/>
    </row>
    <row r="65" spans="1:38" ht="12.75" customHeight="1">
      <c r="A65" s="116" t="s">
        <v>546</v>
      </c>
      <c r="B65" s="109"/>
      <c r="C65" s="109"/>
      <c r="D65" s="109"/>
      <c r="E65" s="41"/>
      <c r="F65" s="117" t="s">
        <v>547</v>
      </c>
      <c r="G65" s="54"/>
      <c r="H65" s="41"/>
      <c r="I65" s="54"/>
      <c r="J65" s="6"/>
      <c r="K65" s="134"/>
      <c r="L65" s="135"/>
      <c r="M65" s="6"/>
      <c r="N65" s="99"/>
      <c r="O65" s="136"/>
      <c r="P65" s="41"/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16"/>
      <c r="B66" s="109"/>
      <c r="C66" s="109"/>
      <c r="D66" s="109"/>
      <c r="E66" s="6"/>
      <c r="F66" s="117" t="s">
        <v>549</v>
      </c>
      <c r="G66" s="54"/>
      <c r="H66" s="41"/>
      <c r="I66" s="54"/>
      <c r="J66" s="6"/>
      <c r="K66" s="134"/>
      <c r="L66" s="135"/>
      <c r="M66" s="6"/>
      <c r="N66" s="99"/>
      <c r="O66" s="136"/>
      <c r="P66" s="41"/>
      <c r="Q66" s="41"/>
      <c r="R66" s="6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09"/>
      <c r="B67" s="109"/>
      <c r="C67" s="109"/>
      <c r="D67" s="109"/>
      <c r="E67" s="6"/>
      <c r="F67" s="6"/>
      <c r="G67" s="6"/>
      <c r="H67" s="6"/>
      <c r="I67" s="6"/>
      <c r="J67" s="122"/>
      <c r="K67" s="119"/>
      <c r="L67" s="120"/>
      <c r="M67" s="6"/>
      <c r="N67" s="123"/>
      <c r="O67" s="1"/>
      <c r="P67" s="41"/>
      <c r="Q67" s="41"/>
      <c r="R67" s="6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2.75" customHeight="1">
      <c r="A68" s="137" t="s">
        <v>558</v>
      </c>
      <c r="B68" s="137"/>
      <c r="C68" s="137"/>
      <c r="D68" s="137"/>
      <c r="E68" s="6"/>
      <c r="F68" s="6"/>
      <c r="G68" s="6"/>
      <c r="H68" s="6"/>
      <c r="I68" s="6"/>
      <c r="J68" s="6"/>
      <c r="K68" s="6"/>
      <c r="L68" s="6"/>
      <c r="M68" s="6"/>
      <c r="N68" s="6"/>
      <c r="O68" s="2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38.25" customHeight="1">
      <c r="A69" s="94" t="s">
        <v>16</v>
      </c>
      <c r="B69" s="94" t="s">
        <v>518</v>
      </c>
      <c r="C69" s="94"/>
      <c r="D69" s="95" t="s">
        <v>529</v>
      </c>
      <c r="E69" s="94" t="s">
        <v>530</v>
      </c>
      <c r="F69" s="94" t="s">
        <v>531</v>
      </c>
      <c r="G69" s="94" t="s">
        <v>551</v>
      </c>
      <c r="H69" s="94" t="s">
        <v>533</v>
      </c>
      <c r="I69" s="94" t="s">
        <v>534</v>
      </c>
      <c r="J69" s="93" t="s">
        <v>535</v>
      </c>
      <c r="K69" s="138" t="s">
        <v>559</v>
      </c>
      <c r="L69" s="96" t="s">
        <v>537</v>
      </c>
      <c r="M69" s="138" t="s">
        <v>560</v>
      </c>
      <c r="N69" s="94" t="s">
        <v>561</v>
      </c>
      <c r="O69" s="93" t="s">
        <v>539</v>
      </c>
      <c r="P69" s="95" t="s">
        <v>540</v>
      </c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s="209" customFormat="1" ht="12.75" customHeight="1">
      <c r="A70" s="309">
        <v>1</v>
      </c>
      <c r="B70" s="281">
        <v>44862</v>
      </c>
      <c r="C70" s="316"/>
      <c r="D70" s="316" t="s">
        <v>887</v>
      </c>
      <c r="E70" s="309" t="s">
        <v>543</v>
      </c>
      <c r="F70" s="309">
        <v>577</v>
      </c>
      <c r="G70" s="309">
        <v>568</v>
      </c>
      <c r="H70" s="310">
        <v>587</v>
      </c>
      <c r="I70" s="310" t="s">
        <v>888</v>
      </c>
      <c r="J70" s="283" t="s">
        <v>894</v>
      </c>
      <c r="K70" s="282">
        <f t="shared" ref="K70" si="55">H70-F70</f>
        <v>10</v>
      </c>
      <c r="L70" s="284">
        <f t="shared" ref="L70:L71" si="56">(H70*N70)*0.07%</f>
        <v>616.35000000000014</v>
      </c>
      <c r="M70" s="285">
        <f t="shared" ref="M70:M71" si="57">(K70*N70)-L70</f>
        <v>14383.65</v>
      </c>
      <c r="N70" s="282">
        <v>1500</v>
      </c>
      <c r="O70" s="283" t="s">
        <v>541</v>
      </c>
      <c r="P70" s="281">
        <v>44866</v>
      </c>
      <c r="Q70" s="211"/>
      <c r="R70" s="214" t="s">
        <v>542</v>
      </c>
      <c r="S70" s="208"/>
      <c r="T70" s="208"/>
      <c r="U70" s="208"/>
      <c r="V70" s="208"/>
      <c r="W70" s="208"/>
      <c r="X70" s="208"/>
      <c r="Y70" s="208"/>
      <c r="Z70" s="208"/>
      <c r="AA70" s="208"/>
      <c r="AB70" s="208"/>
      <c r="AC70" s="208"/>
      <c r="AD70" s="208"/>
      <c r="AE70" s="208"/>
      <c r="AF70" s="254"/>
      <c r="AG70" s="251"/>
      <c r="AH70" s="211"/>
      <c r="AI70" s="211"/>
      <c r="AJ70" s="254"/>
      <c r="AK70" s="254"/>
      <c r="AL70" s="254"/>
    </row>
    <row r="71" spans="1:38" s="209" customFormat="1" ht="12.75" customHeight="1">
      <c r="A71" s="324">
        <v>2</v>
      </c>
      <c r="B71" s="332">
        <v>44865</v>
      </c>
      <c r="C71" s="325"/>
      <c r="D71" s="325" t="s">
        <v>889</v>
      </c>
      <c r="E71" s="324" t="s">
        <v>846</v>
      </c>
      <c r="F71" s="324">
        <v>17985</v>
      </c>
      <c r="G71" s="324">
        <v>18155</v>
      </c>
      <c r="H71" s="326">
        <v>18155</v>
      </c>
      <c r="I71" s="326" t="s">
        <v>890</v>
      </c>
      <c r="J71" s="327" t="s">
        <v>893</v>
      </c>
      <c r="K71" s="328">
        <f>F71-H71</f>
        <v>-170</v>
      </c>
      <c r="L71" s="329">
        <f t="shared" si="56"/>
        <v>635.42500000000007</v>
      </c>
      <c r="M71" s="330">
        <f t="shared" si="57"/>
        <v>-9135.4249999999993</v>
      </c>
      <c r="N71" s="328">
        <v>50</v>
      </c>
      <c r="O71" s="327" t="s">
        <v>553</v>
      </c>
      <c r="P71" s="331">
        <v>44866</v>
      </c>
      <c r="Q71" s="211"/>
      <c r="R71" s="214" t="s">
        <v>542</v>
      </c>
      <c r="S71" s="208"/>
      <c r="T71" s="208"/>
      <c r="U71" s="208"/>
      <c r="V71" s="208"/>
      <c r="W71" s="208"/>
      <c r="X71" s="208"/>
      <c r="Y71" s="208"/>
      <c r="Z71" s="208"/>
      <c r="AA71" s="208"/>
      <c r="AB71" s="208"/>
      <c r="AC71" s="208"/>
      <c r="AD71" s="208"/>
      <c r="AE71" s="208"/>
      <c r="AF71" s="254"/>
      <c r="AG71" s="251"/>
      <c r="AH71" s="211"/>
      <c r="AI71" s="211"/>
      <c r="AJ71" s="254"/>
      <c r="AK71" s="254"/>
      <c r="AL71" s="254"/>
    </row>
    <row r="72" spans="1:38" s="209" customFormat="1" ht="12.75" customHeight="1">
      <c r="A72" s="324">
        <v>3</v>
      </c>
      <c r="B72" s="332">
        <v>44868</v>
      </c>
      <c r="C72" s="325"/>
      <c r="D72" s="325" t="s">
        <v>910</v>
      </c>
      <c r="E72" s="324" t="s">
        <v>543</v>
      </c>
      <c r="F72" s="324">
        <v>149.75</v>
      </c>
      <c r="G72" s="324">
        <v>147.25</v>
      </c>
      <c r="H72" s="326">
        <v>147.75</v>
      </c>
      <c r="I72" s="326" t="s">
        <v>911</v>
      </c>
      <c r="J72" s="327" t="s">
        <v>916</v>
      </c>
      <c r="K72" s="328">
        <f t="shared" ref="K72:K74" si="58">H72-F72</f>
        <v>-2</v>
      </c>
      <c r="L72" s="329">
        <f t="shared" ref="L72:L74" si="59">(H72*N72)*0.07%</f>
        <v>605.03625000000011</v>
      </c>
      <c r="M72" s="330">
        <f t="shared" ref="M72:M74" si="60">(K72*N72)-L72</f>
        <v>-12305.036250000001</v>
      </c>
      <c r="N72" s="328">
        <v>5850</v>
      </c>
      <c r="O72" s="327" t="s">
        <v>553</v>
      </c>
      <c r="P72" s="331">
        <v>44869</v>
      </c>
      <c r="Q72" s="211"/>
      <c r="R72" s="214" t="s">
        <v>542</v>
      </c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54"/>
      <c r="AG72" s="251"/>
      <c r="AH72" s="211"/>
      <c r="AI72" s="211"/>
      <c r="AJ72" s="254"/>
      <c r="AK72" s="254"/>
      <c r="AL72" s="254"/>
    </row>
    <row r="73" spans="1:38" s="209" customFormat="1" ht="12.75" customHeight="1">
      <c r="A73" s="309">
        <v>4</v>
      </c>
      <c r="B73" s="373">
        <v>44869</v>
      </c>
      <c r="C73" s="316"/>
      <c r="D73" s="316" t="s">
        <v>920</v>
      </c>
      <c r="E73" s="309" t="s">
        <v>543</v>
      </c>
      <c r="F73" s="309">
        <v>763</v>
      </c>
      <c r="G73" s="309">
        <v>748</v>
      </c>
      <c r="H73" s="310">
        <v>771.5</v>
      </c>
      <c r="I73" s="310" t="s">
        <v>921</v>
      </c>
      <c r="J73" s="283" t="s">
        <v>902</v>
      </c>
      <c r="K73" s="282">
        <f t="shared" si="58"/>
        <v>8.5</v>
      </c>
      <c r="L73" s="284">
        <f t="shared" si="59"/>
        <v>513.04750000000013</v>
      </c>
      <c r="M73" s="285">
        <f t="shared" si="60"/>
        <v>7561.9524999999994</v>
      </c>
      <c r="N73" s="282">
        <v>950</v>
      </c>
      <c r="O73" s="283" t="s">
        <v>541</v>
      </c>
      <c r="P73" s="281">
        <v>44872</v>
      </c>
      <c r="Q73" s="211"/>
      <c r="R73" s="214" t="s">
        <v>542</v>
      </c>
      <c r="S73" s="208"/>
      <c r="T73" s="208"/>
      <c r="U73" s="208"/>
      <c r="V73" s="208"/>
      <c r="W73" s="208"/>
      <c r="X73" s="208"/>
      <c r="Y73" s="208"/>
      <c r="Z73" s="208"/>
      <c r="AA73" s="208"/>
      <c r="AB73" s="208"/>
      <c r="AC73" s="208"/>
      <c r="AD73" s="208"/>
      <c r="AE73" s="208"/>
      <c r="AF73" s="254"/>
      <c r="AG73" s="251"/>
      <c r="AH73" s="211"/>
      <c r="AI73" s="211"/>
      <c r="AJ73" s="254"/>
      <c r="AK73" s="254"/>
      <c r="AL73" s="254"/>
    </row>
    <row r="74" spans="1:38" s="209" customFormat="1" ht="12.75" customHeight="1">
      <c r="A74" s="324">
        <v>5</v>
      </c>
      <c r="B74" s="332">
        <v>44872</v>
      </c>
      <c r="C74" s="325"/>
      <c r="D74" s="325" t="s">
        <v>924</v>
      </c>
      <c r="E74" s="324" t="s">
        <v>543</v>
      </c>
      <c r="F74" s="324">
        <v>517</v>
      </c>
      <c r="G74" s="324">
        <v>505</v>
      </c>
      <c r="H74" s="326">
        <v>505</v>
      </c>
      <c r="I74" s="326" t="s">
        <v>925</v>
      </c>
      <c r="J74" s="327" t="s">
        <v>943</v>
      </c>
      <c r="K74" s="328">
        <f t="shared" si="58"/>
        <v>-12</v>
      </c>
      <c r="L74" s="329">
        <f t="shared" si="59"/>
        <v>441.87500000000006</v>
      </c>
      <c r="M74" s="330">
        <f t="shared" si="60"/>
        <v>-15441.875</v>
      </c>
      <c r="N74" s="328">
        <v>1250</v>
      </c>
      <c r="O74" s="327" t="s">
        <v>553</v>
      </c>
      <c r="P74" s="331">
        <v>44875</v>
      </c>
      <c r="Q74" s="211"/>
      <c r="R74" s="214" t="s">
        <v>807</v>
      </c>
      <c r="S74" s="208"/>
      <c r="T74" s="208"/>
      <c r="U74" s="208"/>
      <c r="V74" s="208"/>
      <c r="W74" s="208"/>
      <c r="X74" s="208"/>
      <c r="Y74" s="208"/>
      <c r="Z74" s="208"/>
      <c r="AA74" s="208"/>
      <c r="AB74" s="208"/>
      <c r="AC74" s="208"/>
      <c r="AD74" s="208"/>
      <c r="AE74" s="208"/>
      <c r="AF74" s="254"/>
      <c r="AG74" s="251"/>
      <c r="AH74" s="211"/>
      <c r="AI74" s="211"/>
      <c r="AJ74" s="254"/>
      <c r="AK74" s="254"/>
      <c r="AL74" s="254"/>
    </row>
    <row r="75" spans="1:38" s="209" customFormat="1" ht="12.75" customHeight="1">
      <c r="A75" s="324">
        <v>6</v>
      </c>
      <c r="B75" s="332">
        <v>44872</v>
      </c>
      <c r="C75" s="325"/>
      <c r="D75" s="325" t="s">
        <v>926</v>
      </c>
      <c r="E75" s="324" t="s">
        <v>543</v>
      </c>
      <c r="F75" s="324">
        <v>831</v>
      </c>
      <c r="G75" s="324">
        <v>817</v>
      </c>
      <c r="H75" s="326">
        <v>817</v>
      </c>
      <c r="I75" s="326" t="s">
        <v>927</v>
      </c>
      <c r="J75" s="327" t="s">
        <v>935</v>
      </c>
      <c r="K75" s="328">
        <f t="shared" ref="K75" si="61">H75-F75</f>
        <v>-14</v>
      </c>
      <c r="L75" s="329">
        <f t="shared" ref="L75" si="62">(H75*N75)*0.07%</f>
        <v>571.90000000000009</v>
      </c>
      <c r="M75" s="330">
        <f t="shared" ref="M75" si="63">(K75*N75)-L75</f>
        <v>-14571.9</v>
      </c>
      <c r="N75" s="328">
        <v>1000</v>
      </c>
      <c r="O75" s="327" t="s">
        <v>553</v>
      </c>
      <c r="P75" s="331">
        <v>44874</v>
      </c>
      <c r="Q75" s="211"/>
      <c r="R75" s="214" t="s">
        <v>807</v>
      </c>
      <c r="S75" s="208"/>
      <c r="T75" s="208"/>
      <c r="U75" s="208"/>
      <c r="V75" s="208"/>
      <c r="W75" s="208"/>
      <c r="X75" s="208"/>
      <c r="Y75" s="208"/>
      <c r="Z75" s="208"/>
      <c r="AA75" s="208"/>
      <c r="AB75" s="208"/>
      <c r="AC75" s="208"/>
      <c r="AD75" s="208"/>
      <c r="AE75" s="208"/>
      <c r="AF75" s="254"/>
      <c r="AG75" s="251"/>
      <c r="AH75" s="211"/>
      <c r="AI75" s="211"/>
      <c r="AJ75" s="254"/>
      <c r="AK75" s="254"/>
      <c r="AL75" s="254"/>
    </row>
    <row r="76" spans="1:38" s="209" customFormat="1" ht="12.75" customHeight="1">
      <c r="A76" s="324">
        <v>7</v>
      </c>
      <c r="B76" s="332">
        <v>44879</v>
      </c>
      <c r="C76" s="325"/>
      <c r="D76" s="325" t="s">
        <v>958</v>
      </c>
      <c r="E76" s="324" t="s">
        <v>543</v>
      </c>
      <c r="F76" s="324">
        <v>1602.5</v>
      </c>
      <c r="G76" s="324">
        <v>1565</v>
      </c>
      <c r="H76" s="326">
        <v>1581</v>
      </c>
      <c r="I76" s="326" t="s">
        <v>959</v>
      </c>
      <c r="J76" s="327" t="s">
        <v>1032</v>
      </c>
      <c r="K76" s="328">
        <f t="shared" ref="K76" si="64">H76-F76</f>
        <v>-21.5</v>
      </c>
      <c r="L76" s="329">
        <f t="shared" ref="L76" si="65">(H76*N76)*0.07%</f>
        <v>387.34500000000008</v>
      </c>
      <c r="M76" s="330">
        <f t="shared" ref="M76" si="66">(K76*N76)-L76</f>
        <v>-7912.3450000000003</v>
      </c>
      <c r="N76" s="328">
        <v>350</v>
      </c>
      <c r="O76" s="327" t="s">
        <v>553</v>
      </c>
      <c r="P76" s="331">
        <v>44889</v>
      </c>
      <c r="Q76" s="211"/>
      <c r="R76" s="214" t="s">
        <v>807</v>
      </c>
      <c r="S76" s="208"/>
      <c r="T76" s="208"/>
      <c r="U76" s="208"/>
      <c r="V76" s="208"/>
      <c r="W76" s="208"/>
      <c r="X76" s="208"/>
      <c r="Y76" s="208"/>
      <c r="Z76" s="208"/>
      <c r="AA76" s="208"/>
      <c r="AB76" s="208"/>
      <c r="AC76" s="208"/>
      <c r="AD76" s="208"/>
      <c r="AE76" s="208"/>
      <c r="AF76" s="254"/>
      <c r="AG76" s="251"/>
      <c r="AH76" s="211"/>
      <c r="AI76" s="211"/>
      <c r="AJ76" s="254"/>
      <c r="AK76" s="254"/>
      <c r="AL76" s="254"/>
    </row>
    <row r="77" spans="1:38" s="209" customFormat="1" ht="12.75" customHeight="1">
      <c r="A77" s="309">
        <v>8</v>
      </c>
      <c r="B77" s="373">
        <v>44880</v>
      </c>
      <c r="C77" s="316"/>
      <c r="D77" s="316" t="s">
        <v>962</v>
      </c>
      <c r="E77" s="309" t="s">
        <v>543</v>
      </c>
      <c r="F77" s="309">
        <v>775</v>
      </c>
      <c r="G77" s="309">
        <v>762</v>
      </c>
      <c r="H77" s="310">
        <v>784</v>
      </c>
      <c r="I77" s="310" t="s">
        <v>651</v>
      </c>
      <c r="J77" s="283" t="s">
        <v>748</v>
      </c>
      <c r="K77" s="282">
        <f t="shared" ref="K77" si="67">H77-F77</f>
        <v>9</v>
      </c>
      <c r="L77" s="284">
        <f t="shared" ref="L77" si="68">(H77*N77)*0.07%</f>
        <v>493.92000000000007</v>
      </c>
      <c r="M77" s="285">
        <f t="shared" ref="M77" si="69">(K77*N77)-L77</f>
        <v>7606.08</v>
      </c>
      <c r="N77" s="282">
        <v>900</v>
      </c>
      <c r="O77" s="283" t="s">
        <v>541</v>
      </c>
      <c r="P77" s="281">
        <v>44882</v>
      </c>
      <c r="Q77" s="211"/>
      <c r="R77" s="214" t="s">
        <v>542</v>
      </c>
      <c r="S77" s="208"/>
      <c r="T77" s="208"/>
      <c r="U77" s="208"/>
      <c r="V77" s="208"/>
      <c r="W77" s="208"/>
      <c r="X77" s="208"/>
      <c r="Y77" s="208"/>
      <c r="Z77" s="208"/>
      <c r="AA77" s="208"/>
      <c r="AB77" s="208"/>
      <c r="AC77" s="208"/>
      <c r="AD77" s="208"/>
      <c r="AE77" s="208"/>
      <c r="AF77" s="254"/>
      <c r="AG77" s="251"/>
      <c r="AH77" s="211"/>
      <c r="AI77" s="211"/>
      <c r="AJ77" s="254"/>
      <c r="AK77" s="254"/>
      <c r="AL77" s="254"/>
    </row>
    <row r="78" spans="1:38" s="209" customFormat="1" ht="12.75" customHeight="1">
      <c r="A78" s="309">
        <v>9</v>
      </c>
      <c r="B78" s="373">
        <v>44887</v>
      </c>
      <c r="C78" s="316"/>
      <c r="D78" s="316" t="s">
        <v>997</v>
      </c>
      <c r="E78" s="309" t="s">
        <v>543</v>
      </c>
      <c r="F78" s="309">
        <v>1112</v>
      </c>
      <c r="G78" s="309">
        <v>990</v>
      </c>
      <c r="H78" s="310">
        <v>1126.5</v>
      </c>
      <c r="I78" s="310" t="s">
        <v>998</v>
      </c>
      <c r="J78" s="283" t="s">
        <v>1004</v>
      </c>
      <c r="K78" s="282">
        <f t="shared" ref="K78:K79" si="70">H78-F78</f>
        <v>14.5</v>
      </c>
      <c r="L78" s="284">
        <f t="shared" ref="L78:L79" si="71">(H78*N78)*0.07%</f>
        <v>512.55750000000012</v>
      </c>
      <c r="M78" s="285">
        <f t="shared" ref="M78:M79" si="72">(K78*N78)-L78</f>
        <v>8912.4424999999992</v>
      </c>
      <c r="N78" s="282">
        <v>650</v>
      </c>
      <c r="O78" s="283" t="s">
        <v>541</v>
      </c>
      <c r="P78" s="281">
        <v>44888</v>
      </c>
      <c r="Q78" s="211"/>
      <c r="R78" s="214" t="s">
        <v>542</v>
      </c>
      <c r="S78" s="208"/>
      <c r="T78" s="208"/>
      <c r="U78" s="208"/>
      <c r="V78" s="208"/>
      <c r="W78" s="208"/>
      <c r="X78" s="208"/>
      <c r="Y78" s="208"/>
      <c r="Z78" s="208"/>
      <c r="AA78" s="208"/>
      <c r="AB78" s="208"/>
      <c r="AC78" s="208"/>
      <c r="AD78" s="208"/>
      <c r="AE78" s="208"/>
      <c r="AF78" s="254"/>
      <c r="AG78" s="251"/>
      <c r="AH78" s="211"/>
      <c r="AI78" s="211"/>
      <c r="AJ78" s="254"/>
      <c r="AK78" s="254"/>
      <c r="AL78" s="254"/>
    </row>
    <row r="79" spans="1:38" s="209" customFormat="1" ht="12.75" customHeight="1">
      <c r="A79" s="309">
        <v>10</v>
      </c>
      <c r="B79" s="373">
        <v>44888</v>
      </c>
      <c r="C79" s="316"/>
      <c r="D79" s="316" t="s">
        <v>1005</v>
      </c>
      <c r="E79" s="309" t="s">
        <v>543</v>
      </c>
      <c r="F79" s="309">
        <v>2580</v>
      </c>
      <c r="G79" s="309">
        <v>2530</v>
      </c>
      <c r="H79" s="310">
        <v>2615</v>
      </c>
      <c r="I79" s="310" t="s">
        <v>1006</v>
      </c>
      <c r="J79" s="283" t="s">
        <v>915</v>
      </c>
      <c r="K79" s="282">
        <f t="shared" si="70"/>
        <v>35</v>
      </c>
      <c r="L79" s="284">
        <f t="shared" si="71"/>
        <v>457.62500000000006</v>
      </c>
      <c r="M79" s="285">
        <f t="shared" si="72"/>
        <v>8292.375</v>
      </c>
      <c r="N79" s="282">
        <v>250</v>
      </c>
      <c r="O79" s="283" t="s">
        <v>541</v>
      </c>
      <c r="P79" s="281">
        <v>44890</v>
      </c>
      <c r="Q79" s="211"/>
      <c r="R79" s="214" t="s">
        <v>542</v>
      </c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54"/>
      <c r="AG79" s="251"/>
      <c r="AH79" s="211"/>
      <c r="AI79" s="211"/>
      <c r="AJ79" s="254"/>
      <c r="AK79" s="254"/>
      <c r="AL79" s="254"/>
    </row>
    <row r="80" spans="1:38" s="209" customFormat="1" ht="12.75" customHeight="1">
      <c r="A80" s="309">
        <v>11</v>
      </c>
      <c r="B80" s="373">
        <v>44888</v>
      </c>
      <c r="C80" s="316"/>
      <c r="D80" s="316" t="s">
        <v>1007</v>
      </c>
      <c r="E80" s="309" t="s">
        <v>543</v>
      </c>
      <c r="F80" s="309">
        <v>774</v>
      </c>
      <c r="G80" s="309">
        <v>760</v>
      </c>
      <c r="H80" s="310">
        <v>789</v>
      </c>
      <c r="I80" s="310" t="s">
        <v>651</v>
      </c>
      <c r="J80" s="283" t="s">
        <v>1020</v>
      </c>
      <c r="K80" s="282">
        <f t="shared" ref="K80" si="73">H80-F80</f>
        <v>15</v>
      </c>
      <c r="L80" s="284">
        <f t="shared" ref="L80" si="74">(H80*N80)*0.07%</f>
        <v>497.07000000000005</v>
      </c>
      <c r="M80" s="285">
        <f t="shared" ref="M80" si="75">(K80*N80)-L80</f>
        <v>13002.93</v>
      </c>
      <c r="N80" s="282">
        <v>900</v>
      </c>
      <c r="O80" s="283" t="s">
        <v>541</v>
      </c>
      <c r="P80" s="281">
        <v>44889</v>
      </c>
      <c r="Q80" s="211"/>
      <c r="R80" s="214" t="s">
        <v>542</v>
      </c>
      <c r="S80" s="208"/>
      <c r="T80" s="208"/>
      <c r="U80" s="208"/>
      <c r="V80" s="208"/>
      <c r="W80" s="208"/>
      <c r="X80" s="208"/>
      <c r="Y80" s="208"/>
      <c r="Z80" s="208"/>
      <c r="AA80" s="208"/>
      <c r="AB80" s="208"/>
      <c r="AC80" s="208"/>
      <c r="AD80" s="208"/>
      <c r="AE80" s="208"/>
      <c r="AF80" s="254"/>
      <c r="AG80" s="251"/>
      <c r="AH80" s="211"/>
      <c r="AI80" s="211"/>
      <c r="AJ80" s="254"/>
      <c r="AK80" s="254"/>
      <c r="AL80" s="254"/>
    </row>
    <row r="81" spans="1:38" s="209" customFormat="1" ht="12.75" customHeight="1">
      <c r="A81" s="277">
        <v>12</v>
      </c>
      <c r="B81" s="308">
        <v>44888</v>
      </c>
      <c r="C81" s="338"/>
      <c r="D81" s="338" t="s">
        <v>1008</v>
      </c>
      <c r="E81" s="277" t="s">
        <v>543</v>
      </c>
      <c r="F81" s="277" t="s">
        <v>1009</v>
      </c>
      <c r="G81" s="277">
        <v>1920</v>
      </c>
      <c r="H81" s="339"/>
      <c r="I81" s="339" t="s">
        <v>1010</v>
      </c>
      <c r="J81" s="243" t="s">
        <v>544</v>
      </c>
      <c r="K81" s="213"/>
      <c r="L81" s="232"/>
      <c r="M81" s="233"/>
      <c r="N81" s="213"/>
      <c r="O81" s="243"/>
      <c r="P81" s="210"/>
      <c r="Q81" s="211"/>
      <c r="R81" s="214" t="s">
        <v>542</v>
      </c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54"/>
      <c r="AG81" s="251"/>
      <c r="AH81" s="211"/>
      <c r="AI81" s="211"/>
      <c r="AJ81" s="254"/>
      <c r="AK81" s="254"/>
      <c r="AL81" s="254"/>
    </row>
    <row r="82" spans="1:38" s="209" customFormat="1" ht="12.75" customHeight="1">
      <c r="A82" s="309">
        <v>13</v>
      </c>
      <c r="B82" s="373">
        <v>44889</v>
      </c>
      <c r="C82" s="316"/>
      <c r="D82" s="316" t="s">
        <v>1021</v>
      </c>
      <c r="E82" s="309" t="s">
        <v>543</v>
      </c>
      <c r="F82" s="309">
        <v>1672.5</v>
      </c>
      <c r="G82" s="309">
        <v>1640</v>
      </c>
      <c r="H82" s="310">
        <v>1695</v>
      </c>
      <c r="I82" s="310" t="s">
        <v>1022</v>
      </c>
      <c r="J82" s="283" t="s">
        <v>1025</v>
      </c>
      <c r="K82" s="282">
        <f t="shared" ref="K82" si="76">H82-F82</f>
        <v>22.5</v>
      </c>
      <c r="L82" s="284">
        <f t="shared" ref="L82" si="77">(H82*N82)*0.07%</f>
        <v>474.60000000000008</v>
      </c>
      <c r="M82" s="285">
        <f t="shared" ref="M82" si="78">(K82*N82)-L82</f>
        <v>8525.4</v>
      </c>
      <c r="N82" s="282">
        <v>400</v>
      </c>
      <c r="O82" s="283" t="s">
        <v>541</v>
      </c>
      <c r="P82" s="281">
        <v>44893</v>
      </c>
      <c r="Q82" s="211"/>
      <c r="R82" s="214" t="s">
        <v>542</v>
      </c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54"/>
      <c r="AG82" s="251"/>
      <c r="AH82" s="211"/>
      <c r="AI82" s="211"/>
      <c r="AJ82" s="254"/>
      <c r="AK82" s="254"/>
      <c r="AL82" s="254"/>
    </row>
    <row r="83" spans="1:38" s="209" customFormat="1" ht="12.75" customHeight="1">
      <c r="A83" s="309">
        <v>14</v>
      </c>
      <c r="B83" s="373">
        <v>44889</v>
      </c>
      <c r="C83" s="316"/>
      <c r="D83" s="316" t="s">
        <v>1023</v>
      </c>
      <c r="E83" s="309" t="s">
        <v>543</v>
      </c>
      <c r="F83" s="309">
        <v>2543</v>
      </c>
      <c r="G83" s="309">
        <v>2500</v>
      </c>
      <c r="H83" s="310">
        <v>2575</v>
      </c>
      <c r="I83" s="310" t="s">
        <v>1024</v>
      </c>
      <c r="J83" s="283" t="s">
        <v>1025</v>
      </c>
      <c r="K83" s="282">
        <f t="shared" ref="K83:K85" si="79">H83-F83</f>
        <v>32</v>
      </c>
      <c r="L83" s="284">
        <f t="shared" ref="L83:L85" si="80">(H83*N83)*0.07%</f>
        <v>540.75000000000011</v>
      </c>
      <c r="M83" s="285">
        <f t="shared" ref="M83:M85" si="81">(K83*N83)-L83</f>
        <v>9059.25</v>
      </c>
      <c r="N83" s="282">
        <v>300</v>
      </c>
      <c r="O83" s="283" t="s">
        <v>541</v>
      </c>
      <c r="P83" s="281">
        <v>44889</v>
      </c>
      <c r="Q83" s="211"/>
      <c r="R83" s="214" t="s">
        <v>807</v>
      </c>
      <c r="S83" s="208"/>
      <c r="T83" s="208"/>
      <c r="U83" s="208"/>
      <c r="V83" s="208"/>
      <c r="W83" s="208"/>
      <c r="X83" s="208"/>
      <c r="Y83" s="208"/>
      <c r="Z83" s="208"/>
      <c r="AA83" s="208"/>
      <c r="AB83" s="208"/>
      <c r="AC83" s="208"/>
      <c r="AD83" s="208"/>
      <c r="AE83" s="208"/>
      <c r="AF83" s="254"/>
      <c r="AG83" s="251"/>
      <c r="AH83" s="211"/>
      <c r="AI83" s="211"/>
      <c r="AJ83" s="254"/>
      <c r="AK83" s="254"/>
      <c r="AL83" s="254"/>
    </row>
    <row r="84" spans="1:38" s="209" customFormat="1" ht="12.75" customHeight="1">
      <c r="A84" s="309">
        <v>15</v>
      </c>
      <c r="B84" s="373">
        <v>44889</v>
      </c>
      <c r="C84" s="316"/>
      <c r="D84" s="316" t="s">
        <v>1026</v>
      </c>
      <c r="E84" s="309" t="s">
        <v>543</v>
      </c>
      <c r="F84" s="309">
        <v>238</v>
      </c>
      <c r="G84" s="310">
        <v>233.5</v>
      </c>
      <c r="H84" s="310">
        <v>241.5</v>
      </c>
      <c r="I84" s="310" t="s">
        <v>1027</v>
      </c>
      <c r="J84" s="283" t="s">
        <v>1049</v>
      </c>
      <c r="K84" s="282">
        <f t="shared" si="79"/>
        <v>3.5</v>
      </c>
      <c r="L84" s="284">
        <f t="shared" si="80"/>
        <v>490.24500000000006</v>
      </c>
      <c r="M84" s="285">
        <f t="shared" si="81"/>
        <v>9659.7549999999992</v>
      </c>
      <c r="N84" s="282">
        <v>2900</v>
      </c>
      <c r="O84" s="283" t="s">
        <v>541</v>
      </c>
      <c r="P84" s="281">
        <v>44890</v>
      </c>
      <c r="Q84" s="211"/>
      <c r="R84" s="214" t="s">
        <v>807</v>
      </c>
      <c r="S84" s="208"/>
      <c r="T84" s="208"/>
      <c r="U84" s="208"/>
      <c r="V84" s="208"/>
      <c r="W84" s="208"/>
      <c r="X84" s="208"/>
      <c r="Y84" s="208"/>
      <c r="Z84" s="208"/>
      <c r="AA84" s="208"/>
      <c r="AB84" s="208"/>
      <c r="AC84" s="208"/>
      <c r="AD84" s="208"/>
      <c r="AE84" s="208"/>
      <c r="AF84" s="254"/>
      <c r="AG84" s="251"/>
      <c r="AH84" s="211"/>
      <c r="AI84" s="211"/>
      <c r="AJ84" s="254"/>
      <c r="AK84" s="254"/>
      <c r="AL84" s="254"/>
    </row>
    <row r="85" spans="1:38" s="209" customFormat="1" ht="12.75" customHeight="1">
      <c r="A85" s="309">
        <v>16</v>
      </c>
      <c r="B85" s="373">
        <v>44889</v>
      </c>
      <c r="C85" s="316"/>
      <c r="D85" s="316" t="s">
        <v>1028</v>
      </c>
      <c r="E85" s="309" t="s">
        <v>543</v>
      </c>
      <c r="F85" s="309">
        <v>609</v>
      </c>
      <c r="G85" s="309">
        <v>599.5</v>
      </c>
      <c r="H85" s="310">
        <v>614.5</v>
      </c>
      <c r="I85" s="310" t="s">
        <v>1029</v>
      </c>
      <c r="J85" s="283" t="s">
        <v>923</v>
      </c>
      <c r="K85" s="282">
        <f t="shared" si="79"/>
        <v>5.5</v>
      </c>
      <c r="L85" s="284">
        <f t="shared" si="80"/>
        <v>645.22500000000014</v>
      </c>
      <c r="M85" s="285">
        <f t="shared" si="81"/>
        <v>7604.7749999999996</v>
      </c>
      <c r="N85" s="282">
        <v>1500</v>
      </c>
      <c r="O85" s="283" t="s">
        <v>541</v>
      </c>
      <c r="P85" s="281">
        <v>44890</v>
      </c>
      <c r="Q85" s="211"/>
      <c r="R85" s="214" t="s">
        <v>542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208"/>
      <c r="AD85" s="208"/>
      <c r="AE85" s="208"/>
      <c r="AF85" s="254"/>
      <c r="AG85" s="251"/>
      <c r="AH85" s="211"/>
      <c r="AI85" s="211"/>
      <c r="AJ85" s="254"/>
      <c r="AK85" s="254"/>
      <c r="AL85" s="254"/>
    </row>
    <row r="86" spans="1:38" s="209" customFormat="1" ht="12.75" customHeight="1">
      <c r="A86" s="309">
        <v>17</v>
      </c>
      <c r="B86" s="373">
        <v>44889</v>
      </c>
      <c r="C86" s="316"/>
      <c r="D86" s="316" t="s">
        <v>1030</v>
      </c>
      <c r="E86" s="309" t="s">
        <v>543</v>
      </c>
      <c r="F86" s="309">
        <v>497</v>
      </c>
      <c r="G86" s="309">
        <v>486</v>
      </c>
      <c r="H86" s="310">
        <v>501.5</v>
      </c>
      <c r="I86" s="310" t="s">
        <v>1031</v>
      </c>
      <c r="J86" s="283" t="s">
        <v>1072</v>
      </c>
      <c r="K86" s="282">
        <f t="shared" ref="K86:K87" si="82">H86-F86</f>
        <v>4.5</v>
      </c>
      <c r="L86" s="284">
        <f t="shared" ref="L86:L87" si="83">(H86*N86)*0.07%</f>
        <v>438.81250000000006</v>
      </c>
      <c r="M86" s="285">
        <f t="shared" ref="M86:M87" si="84">(K86*N86)-L86</f>
        <v>5186.1875</v>
      </c>
      <c r="N86" s="282">
        <v>1250</v>
      </c>
      <c r="O86" s="283" t="s">
        <v>541</v>
      </c>
      <c r="P86" s="281">
        <v>44893</v>
      </c>
      <c r="Q86" s="211"/>
      <c r="R86" s="214" t="s">
        <v>807</v>
      </c>
      <c r="S86" s="208"/>
      <c r="T86" s="208"/>
      <c r="U86" s="208"/>
      <c r="V86" s="208"/>
      <c r="W86" s="208"/>
      <c r="X86" s="208"/>
      <c r="Y86" s="208"/>
      <c r="Z86" s="208"/>
      <c r="AA86" s="208"/>
      <c r="AB86" s="208"/>
      <c r="AC86" s="208"/>
      <c r="AD86" s="208"/>
      <c r="AE86" s="208"/>
      <c r="AF86" s="254"/>
      <c r="AG86" s="251"/>
      <c r="AH86" s="211"/>
      <c r="AI86" s="211"/>
      <c r="AJ86" s="254"/>
      <c r="AK86" s="254"/>
      <c r="AL86" s="254"/>
    </row>
    <row r="87" spans="1:38" s="209" customFormat="1" ht="12.75" customHeight="1">
      <c r="A87" s="309">
        <v>18</v>
      </c>
      <c r="B87" s="373">
        <v>44890</v>
      </c>
      <c r="C87" s="316"/>
      <c r="D87" s="316" t="s">
        <v>1023</v>
      </c>
      <c r="E87" s="309" t="s">
        <v>543</v>
      </c>
      <c r="F87" s="309">
        <v>2542</v>
      </c>
      <c r="G87" s="309">
        <v>2500</v>
      </c>
      <c r="H87" s="310">
        <v>2575</v>
      </c>
      <c r="I87" s="310" t="s">
        <v>1024</v>
      </c>
      <c r="J87" s="283" t="s">
        <v>1126</v>
      </c>
      <c r="K87" s="282">
        <f t="shared" si="82"/>
        <v>33</v>
      </c>
      <c r="L87" s="284">
        <f t="shared" si="83"/>
        <v>540.75000000000011</v>
      </c>
      <c r="M87" s="285">
        <f t="shared" si="84"/>
        <v>9359.25</v>
      </c>
      <c r="N87" s="282">
        <v>300</v>
      </c>
      <c r="O87" s="283" t="s">
        <v>541</v>
      </c>
      <c r="P87" s="281">
        <v>44894</v>
      </c>
      <c r="Q87" s="211"/>
      <c r="R87" s="214" t="s">
        <v>807</v>
      </c>
      <c r="S87" s="208"/>
      <c r="T87" s="208"/>
      <c r="U87" s="208"/>
      <c r="V87" s="208"/>
      <c r="W87" s="208"/>
      <c r="X87" s="208"/>
      <c r="Y87" s="208"/>
      <c r="Z87" s="208"/>
      <c r="AA87" s="208"/>
      <c r="AB87" s="208"/>
      <c r="AC87" s="208"/>
      <c r="AD87" s="208"/>
      <c r="AE87" s="208"/>
      <c r="AF87" s="254"/>
      <c r="AG87" s="251"/>
      <c r="AH87" s="211"/>
      <c r="AI87" s="211"/>
      <c r="AJ87" s="254"/>
      <c r="AK87" s="254"/>
      <c r="AL87" s="254"/>
    </row>
    <row r="88" spans="1:38" s="209" customFormat="1" ht="12.75" customHeight="1">
      <c r="A88" s="309">
        <v>19</v>
      </c>
      <c r="B88" s="373">
        <v>44890</v>
      </c>
      <c r="C88" s="316"/>
      <c r="D88" s="316" t="s">
        <v>1047</v>
      </c>
      <c r="E88" s="309" t="s">
        <v>543</v>
      </c>
      <c r="F88" s="309">
        <v>367.5</v>
      </c>
      <c r="G88" s="309">
        <v>359.5</v>
      </c>
      <c r="H88" s="310">
        <v>373.5</v>
      </c>
      <c r="I88" s="310" t="s">
        <v>1048</v>
      </c>
      <c r="J88" s="283" t="s">
        <v>989</v>
      </c>
      <c r="K88" s="282">
        <f t="shared" ref="K88" si="85">H88-F88</f>
        <v>6</v>
      </c>
      <c r="L88" s="284">
        <f t="shared" ref="L88" si="86">(H88*N88)*0.07%</f>
        <v>418.32000000000005</v>
      </c>
      <c r="M88" s="285">
        <f t="shared" ref="M88" si="87">(K88*N88)-L88</f>
        <v>9181.68</v>
      </c>
      <c r="N88" s="282">
        <v>1600</v>
      </c>
      <c r="O88" s="283" t="s">
        <v>541</v>
      </c>
      <c r="P88" s="281">
        <v>44890</v>
      </c>
      <c r="Q88" s="211"/>
      <c r="R88" s="214" t="s">
        <v>542</v>
      </c>
      <c r="S88" s="208"/>
      <c r="T88" s="208"/>
      <c r="U88" s="208"/>
      <c r="V88" s="208"/>
      <c r="W88" s="208"/>
      <c r="X88" s="208"/>
      <c r="Y88" s="208"/>
      <c r="Z88" s="208"/>
      <c r="AA88" s="208"/>
      <c r="AB88" s="208"/>
      <c r="AC88" s="208"/>
      <c r="AD88" s="208"/>
      <c r="AE88" s="208"/>
      <c r="AF88" s="254"/>
      <c r="AG88" s="251"/>
      <c r="AH88" s="211"/>
      <c r="AI88" s="211"/>
      <c r="AJ88" s="254"/>
      <c r="AK88" s="254"/>
      <c r="AL88" s="254"/>
    </row>
    <row r="89" spans="1:38" s="209" customFormat="1" ht="12.75" customHeight="1">
      <c r="A89" s="277">
        <v>20</v>
      </c>
      <c r="B89" s="308">
        <v>44890</v>
      </c>
      <c r="C89" s="338"/>
      <c r="D89" s="338" t="s">
        <v>1050</v>
      </c>
      <c r="E89" s="277" t="s">
        <v>543</v>
      </c>
      <c r="F89" s="277" t="s">
        <v>1051</v>
      </c>
      <c r="G89" s="277">
        <v>2045</v>
      </c>
      <c r="H89" s="339"/>
      <c r="I89" s="339" t="s">
        <v>1052</v>
      </c>
      <c r="J89" s="243" t="s">
        <v>544</v>
      </c>
      <c r="K89" s="213"/>
      <c r="L89" s="232"/>
      <c r="M89" s="233"/>
      <c r="N89" s="213"/>
      <c r="O89" s="243"/>
      <c r="P89" s="210"/>
      <c r="Q89" s="211"/>
      <c r="R89" s="214" t="s">
        <v>807</v>
      </c>
      <c r="S89" s="208"/>
      <c r="T89" s="208"/>
      <c r="U89" s="208"/>
      <c r="V89" s="208"/>
      <c r="W89" s="208"/>
      <c r="X89" s="208"/>
      <c r="Y89" s="208"/>
      <c r="Z89" s="208"/>
      <c r="AA89" s="208"/>
      <c r="AB89" s="208"/>
      <c r="AC89" s="208"/>
      <c r="AD89" s="208"/>
      <c r="AE89" s="208"/>
      <c r="AF89" s="254"/>
      <c r="AG89" s="251"/>
      <c r="AH89" s="211"/>
      <c r="AI89" s="211"/>
      <c r="AJ89" s="254"/>
      <c r="AK89" s="254"/>
      <c r="AL89" s="254"/>
    </row>
    <row r="90" spans="1:38" s="209" customFormat="1" ht="12.75" customHeight="1">
      <c r="A90" s="309">
        <v>21</v>
      </c>
      <c r="B90" s="373">
        <v>44890</v>
      </c>
      <c r="C90" s="316"/>
      <c r="D90" s="316" t="s">
        <v>1060</v>
      </c>
      <c r="E90" s="309" t="s">
        <v>543</v>
      </c>
      <c r="F90" s="309">
        <v>1103</v>
      </c>
      <c r="G90" s="309">
        <v>1084</v>
      </c>
      <c r="H90" s="310">
        <v>1116.5</v>
      </c>
      <c r="I90" s="310" t="s">
        <v>1061</v>
      </c>
      <c r="J90" s="283" t="s">
        <v>1073</v>
      </c>
      <c r="K90" s="282">
        <f t="shared" ref="K90" si="88">H90-F90</f>
        <v>13.5</v>
      </c>
      <c r="L90" s="284">
        <f t="shared" ref="L90:L91" si="89">(H90*N90)*0.07%</f>
        <v>508.00750000000005</v>
      </c>
      <c r="M90" s="285">
        <f t="shared" ref="M90:M91" si="90">(K90*N90)-L90</f>
        <v>8266.9925000000003</v>
      </c>
      <c r="N90" s="282">
        <v>650</v>
      </c>
      <c r="O90" s="283" t="s">
        <v>541</v>
      </c>
      <c r="P90" s="281">
        <v>44893</v>
      </c>
      <c r="Q90" s="211"/>
      <c r="R90" s="214" t="s">
        <v>542</v>
      </c>
      <c r="S90" s="208"/>
      <c r="T90" s="208"/>
      <c r="U90" s="208"/>
      <c r="V90" s="208"/>
      <c r="W90" s="208"/>
      <c r="X90" s="208"/>
      <c r="Y90" s="208"/>
      <c r="Z90" s="208"/>
      <c r="AA90" s="208"/>
      <c r="AB90" s="208"/>
      <c r="AC90" s="208"/>
      <c r="AD90" s="208"/>
      <c r="AE90" s="208"/>
      <c r="AF90" s="254"/>
      <c r="AG90" s="251"/>
      <c r="AH90" s="211"/>
      <c r="AI90" s="211"/>
      <c r="AJ90" s="254"/>
      <c r="AK90" s="254"/>
      <c r="AL90" s="254"/>
    </row>
    <row r="91" spans="1:38" s="209" customFormat="1" ht="12.75" customHeight="1">
      <c r="A91" s="404">
        <v>22</v>
      </c>
      <c r="B91" s="332">
        <v>44893</v>
      </c>
      <c r="C91" s="325"/>
      <c r="D91" s="325" t="s">
        <v>1078</v>
      </c>
      <c r="E91" s="324" t="s">
        <v>846</v>
      </c>
      <c r="F91" s="324">
        <v>18730</v>
      </c>
      <c r="G91" s="324">
        <v>18875</v>
      </c>
      <c r="H91" s="326">
        <v>18840</v>
      </c>
      <c r="I91" s="326" t="s">
        <v>1079</v>
      </c>
      <c r="J91" s="327" t="s">
        <v>1128</v>
      </c>
      <c r="K91" s="328">
        <f>F91-H91</f>
        <v>-110</v>
      </c>
      <c r="L91" s="329">
        <f t="shared" si="89"/>
        <v>659.40000000000009</v>
      </c>
      <c r="M91" s="330">
        <f t="shared" si="90"/>
        <v>-6159.4</v>
      </c>
      <c r="N91" s="328">
        <v>50</v>
      </c>
      <c r="O91" s="327" t="s">
        <v>553</v>
      </c>
      <c r="P91" s="331">
        <v>44895</v>
      </c>
      <c r="Q91" s="211"/>
      <c r="R91" s="214" t="s">
        <v>542</v>
      </c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54"/>
      <c r="AG91" s="251"/>
      <c r="AH91" s="211"/>
      <c r="AI91" s="211"/>
      <c r="AJ91" s="254"/>
      <c r="AK91" s="254"/>
      <c r="AL91" s="254"/>
    </row>
    <row r="92" spans="1:38" s="209" customFormat="1" ht="12.75" customHeight="1">
      <c r="A92" s="277">
        <v>23</v>
      </c>
      <c r="B92" s="308">
        <v>44895</v>
      </c>
      <c r="C92" s="338"/>
      <c r="D92" s="338" t="s">
        <v>1133</v>
      </c>
      <c r="E92" s="277" t="s">
        <v>543</v>
      </c>
      <c r="F92" s="277" t="s">
        <v>1134</v>
      </c>
      <c r="G92" s="277">
        <v>730</v>
      </c>
      <c r="H92" s="339"/>
      <c r="I92" s="339" t="s">
        <v>1135</v>
      </c>
      <c r="J92" s="243" t="s">
        <v>544</v>
      </c>
      <c r="K92" s="213"/>
      <c r="L92" s="232"/>
      <c r="M92" s="233"/>
      <c r="N92" s="213"/>
      <c r="O92" s="243"/>
      <c r="P92" s="210"/>
      <c r="Q92" s="211"/>
      <c r="R92" s="214" t="s">
        <v>807</v>
      </c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54"/>
      <c r="AG92" s="251"/>
      <c r="AH92" s="211"/>
      <c r="AI92" s="211"/>
      <c r="AJ92" s="254"/>
      <c r="AK92" s="254"/>
      <c r="AL92" s="254"/>
    </row>
    <row r="93" spans="1:38" s="209" customFormat="1" ht="12.75" customHeight="1">
      <c r="A93" s="277"/>
      <c r="B93" s="308"/>
      <c r="C93" s="338"/>
      <c r="D93" s="338"/>
      <c r="E93" s="277"/>
      <c r="F93" s="277"/>
      <c r="G93" s="277"/>
      <c r="H93" s="339"/>
      <c r="I93" s="339"/>
      <c r="J93" s="243"/>
      <c r="K93" s="213"/>
      <c r="L93" s="232"/>
      <c r="M93" s="233"/>
      <c r="N93" s="213"/>
      <c r="O93" s="243"/>
      <c r="P93" s="210"/>
      <c r="Q93" s="211"/>
      <c r="R93" s="214"/>
      <c r="S93" s="208"/>
      <c r="T93" s="208"/>
      <c r="U93" s="208"/>
      <c r="V93" s="208"/>
      <c r="W93" s="208"/>
      <c r="X93" s="208"/>
      <c r="Y93" s="208"/>
      <c r="Z93" s="208"/>
      <c r="AA93" s="208"/>
      <c r="AB93" s="208"/>
      <c r="AC93" s="208"/>
      <c r="AD93" s="208"/>
      <c r="AE93" s="208"/>
      <c r="AF93" s="254"/>
      <c r="AG93" s="251"/>
      <c r="AH93" s="211"/>
      <c r="AI93" s="211"/>
      <c r="AJ93" s="254"/>
      <c r="AK93" s="254"/>
      <c r="AL93" s="254"/>
    </row>
    <row r="94" spans="1:38" s="209" customFormat="1" ht="12.75" customHeight="1">
      <c r="A94" s="212"/>
      <c r="B94" s="210"/>
      <c r="C94" s="267"/>
      <c r="D94" s="267"/>
      <c r="E94" s="212"/>
      <c r="F94" s="212"/>
      <c r="G94" s="212"/>
      <c r="H94" s="213"/>
      <c r="I94" s="213"/>
      <c r="J94" s="243"/>
      <c r="K94" s="267"/>
      <c r="L94" s="212"/>
      <c r="M94" s="212"/>
      <c r="N94" s="212"/>
      <c r="O94" s="213"/>
      <c r="P94" s="213"/>
      <c r="Q94" s="211"/>
      <c r="R94" s="214"/>
      <c r="S94" s="208"/>
      <c r="T94" s="208"/>
      <c r="U94" s="208"/>
      <c r="V94" s="208"/>
      <c r="W94" s="208"/>
      <c r="X94" s="208"/>
      <c r="Y94" s="208"/>
      <c r="Z94" s="208"/>
      <c r="AA94" s="208"/>
      <c r="AB94" s="208"/>
      <c r="AC94" s="208"/>
      <c r="AD94" s="208"/>
      <c r="AE94" s="208"/>
      <c r="AF94" s="254"/>
      <c r="AG94" s="251"/>
      <c r="AH94" s="211"/>
      <c r="AI94" s="211"/>
      <c r="AJ94" s="254"/>
      <c r="AK94" s="254"/>
      <c r="AL94" s="254"/>
    </row>
    <row r="95" spans="1:38" ht="13.5" customHeight="1">
      <c r="A95" s="254"/>
      <c r="B95" s="251"/>
      <c r="C95" s="211"/>
      <c r="D95" s="211"/>
      <c r="E95" s="254"/>
      <c r="F95" s="254"/>
      <c r="G95" s="254"/>
      <c r="H95" s="255"/>
      <c r="I95" s="255"/>
      <c r="J95" s="278"/>
      <c r="K95" s="255"/>
      <c r="L95" s="256"/>
      <c r="M95" s="279"/>
      <c r="N95" s="255"/>
      <c r="O95" s="280"/>
      <c r="P95" s="258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>
      <c r="A96" s="97"/>
      <c r="B96" s="98"/>
      <c r="C96" s="131"/>
      <c r="D96" s="139"/>
      <c r="E96" s="140"/>
      <c r="F96" s="97"/>
      <c r="G96" s="97"/>
      <c r="H96" s="97"/>
      <c r="I96" s="132"/>
      <c r="J96" s="132"/>
      <c r="K96" s="132"/>
      <c r="L96" s="132"/>
      <c r="M96" s="132"/>
      <c r="N96" s="132"/>
      <c r="O96" s="132"/>
      <c r="P96" s="132"/>
      <c r="Q96" s="4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41"/>
      <c r="AG96" s="41"/>
      <c r="AH96" s="41"/>
      <c r="AI96" s="41"/>
      <c r="AJ96" s="41"/>
      <c r="AK96" s="41"/>
      <c r="AL96" s="41"/>
    </row>
    <row r="97" spans="1:38" ht="12.75" customHeight="1">
      <c r="A97" s="141"/>
      <c r="B97" s="98"/>
      <c r="C97" s="99"/>
      <c r="D97" s="142"/>
      <c r="E97" s="102"/>
      <c r="F97" s="102"/>
      <c r="G97" s="102"/>
      <c r="H97" s="102"/>
      <c r="I97" s="102"/>
      <c r="J97" s="6"/>
      <c r="K97" s="102"/>
      <c r="L97" s="102"/>
      <c r="M97" s="6"/>
      <c r="N97" s="1"/>
      <c r="O97" s="99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38.25" customHeight="1">
      <c r="A98" s="143" t="s">
        <v>563</v>
      </c>
      <c r="B98" s="143"/>
      <c r="C98" s="143"/>
      <c r="D98" s="143"/>
      <c r="E98" s="144"/>
      <c r="F98" s="102"/>
      <c r="G98" s="102"/>
      <c r="H98" s="102"/>
      <c r="I98" s="102"/>
      <c r="J98" s="1"/>
      <c r="K98" s="6"/>
      <c r="L98" s="6"/>
      <c r="M98" s="6"/>
      <c r="N98" s="1"/>
      <c r="O98" s="1"/>
      <c r="P98" s="41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38.25">
      <c r="A99" s="94" t="s">
        <v>16</v>
      </c>
      <c r="B99" s="94" t="s">
        <v>518</v>
      </c>
      <c r="C99" s="94"/>
      <c r="D99" s="95" t="s">
        <v>529</v>
      </c>
      <c r="E99" s="94" t="s">
        <v>530</v>
      </c>
      <c r="F99" s="94" t="s">
        <v>531</v>
      </c>
      <c r="G99" s="94" t="s">
        <v>551</v>
      </c>
      <c r="H99" s="94" t="s">
        <v>533</v>
      </c>
      <c r="I99" s="94" t="s">
        <v>534</v>
      </c>
      <c r="J99" s="93" t="s">
        <v>535</v>
      </c>
      <c r="K99" s="93" t="s">
        <v>564</v>
      </c>
      <c r="L99" s="96" t="s">
        <v>537</v>
      </c>
      <c r="M99" s="138" t="s">
        <v>560</v>
      </c>
      <c r="N99" s="94" t="s">
        <v>561</v>
      </c>
      <c r="O99" s="94" t="s">
        <v>539</v>
      </c>
      <c r="P99" s="95" t="s">
        <v>540</v>
      </c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s="209" customFormat="1" ht="15.6" customHeight="1">
      <c r="A100" s="324">
        <v>1</v>
      </c>
      <c r="B100" s="331">
        <v>44865</v>
      </c>
      <c r="C100" s="333"/>
      <c r="D100" s="333" t="s">
        <v>891</v>
      </c>
      <c r="E100" s="340" t="s">
        <v>543</v>
      </c>
      <c r="F100" s="340">
        <v>220</v>
      </c>
      <c r="G100" s="340">
        <v>90</v>
      </c>
      <c r="H100" s="328">
        <v>90</v>
      </c>
      <c r="I100" s="328" t="s">
        <v>892</v>
      </c>
      <c r="J100" s="327" t="s">
        <v>895</v>
      </c>
      <c r="K100" s="328">
        <f t="shared" ref="K100" si="91">H100-F100</f>
        <v>-130</v>
      </c>
      <c r="L100" s="329">
        <v>100</v>
      </c>
      <c r="M100" s="330">
        <f t="shared" ref="M100" si="92">(K100*N100)-L100</f>
        <v>-3350</v>
      </c>
      <c r="N100" s="328">
        <v>25</v>
      </c>
      <c r="O100" s="327" t="s">
        <v>553</v>
      </c>
      <c r="P100" s="331">
        <v>44866</v>
      </c>
      <c r="Q100" s="208"/>
      <c r="R100" s="214" t="s">
        <v>542</v>
      </c>
      <c r="S100" s="208"/>
      <c r="T100" s="208"/>
      <c r="U100" s="208"/>
      <c r="V100" s="208"/>
      <c r="W100" s="208"/>
      <c r="X100" s="214"/>
      <c r="Y100" s="208"/>
      <c r="Z100" s="208"/>
      <c r="AA100" s="208"/>
      <c r="AB100" s="208"/>
      <c r="AC100" s="208"/>
      <c r="AD100" s="214"/>
      <c r="AE100" s="208"/>
      <c r="AF100" s="208"/>
      <c r="AG100" s="208"/>
      <c r="AH100" s="208"/>
      <c r="AI100" s="208"/>
      <c r="AJ100" s="214"/>
      <c r="AK100" s="208"/>
      <c r="AL100" s="208"/>
    </row>
    <row r="101" spans="1:38" s="209" customFormat="1" ht="15.6" customHeight="1">
      <c r="A101" s="324">
        <v>2</v>
      </c>
      <c r="B101" s="332">
        <v>44866</v>
      </c>
      <c r="C101" s="333"/>
      <c r="D101" s="333" t="s">
        <v>885</v>
      </c>
      <c r="E101" s="340" t="s">
        <v>543</v>
      </c>
      <c r="F101" s="340">
        <v>240</v>
      </c>
      <c r="G101" s="340">
        <v>120</v>
      </c>
      <c r="H101" s="328">
        <v>120</v>
      </c>
      <c r="I101" s="328" t="s">
        <v>892</v>
      </c>
      <c r="J101" s="327" t="s">
        <v>905</v>
      </c>
      <c r="K101" s="328">
        <f t="shared" ref="K101" si="93">H101-F101</f>
        <v>-120</v>
      </c>
      <c r="L101" s="329">
        <v>100</v>
      </c>
      <c r="M101" s="330">
        <f t="shared" ref="M101" si="94">(K101*N101)-L101</f>
        <v>-3100</v>
      </c>
      <c r="N101" s="328">
        <v>25</v>
      </c>
      <c r="O101" s="327" t="s">
        <v>553</v>
      </c>
      <c r="P101" s="331">
        <v>44867</v>
      </c>
      <c r="Q101" s="208"/>
      <c r="R101" s="214" t="s">
        <v>807</v>
      </c>
      <c r="S101" s="208"/>
      <c r="T101" s="208"/>
      <c r="U101" s="208"/>
      <c r="V101" s="208"/>
      <c r="W101" s="208"/>
      <c r="X101" s="214"/>
      <c r="Y101" s="208"/>
      <c r="Z101" s="208"/>
      <c r="AA101" s="208"/>
      <c r="AB101" s="208"/>
      <c r="AC101" s="208"/>
      <c r="AD101" s="214"/>
      <c r="AE101" s="208"/>
      <c r="AF101" s="208"/>
      <c r="AG101" s="208"/>
      <c r="AH101" s="208"/>
      <c r="AI101" s="208"/>
      <c r="AJ101" s="214"/>
      <c r="AK101" s="208"/>
      <c r="AL101" s="208"/>
    </row>
    <row r="102" spans="1:38" s="209" customFormat="1" ht="15.6" customHeight="1">
      <c r="A102" s="309">
        <v>3</v>
      </c>
      <c r="B102" s="373">
        <v>44867</v>
      </c>
      <c r="C102" s="374"/>
      <c r="D102" s="374" t="s">
        <v>904</v>
      </c>
      <c r="E102" s="375" t="s">
        <v>543</v>
      </c>
      <c r="F102" s="375">
        <v>13.25</v>
      </c>
      <c r="G102" s="375">
        <v>9.1</v>
      </c>
      <c r="H102" s="282">
        <v>15.25</v>
      </c>
      <c r="I102" s="282" t="s">
        <v>906</v>
      </c>
      <c r="J102" s="283" t="s">
        <v>912</v>
      </c>
      <c r="K102" s="282">
        <f t="shared" ref="K102" si="95">H102-F102</f>
        <v>2</v>
      </c>
      <c r="L102" s="284">
        <v>100</v>
      </c>
      <c r="M102" s="285">
        <f t="shared" ref="M102" si="96">(K102*N102)-L102</f>
        <v>2900</v>
      </c>
      <c r="N102" s="282">
        <v>1500</v>
      </c>
      <c r="O102" s="283" t="s">
        <v>541</v>
      </c>
      <c r="P102" s="281">
        <v>44868</v>
      </c>
      <c r="Q102" s="208"/>
      <c r="R102" s="214" t="s">
        <v>542</v>
      </c>
      <c r="S102" s="208"/>
      <c r="T102" s="208"/>
      <c r="U102" s="208"/>
      <c r="V102" s="208"/>
      <c r="W102" s="208"/>
      <c r="X102" s="214"/>
      <c r="Y102" s="208"/>
      <c r="Z102" s="208"/>
      <c r="AA102" s="208"/>
      <c r="AB102" s="208"/>
      <c r="AC102" s="208"/>
      <c r="AD102" s="214"/>
      <c r="AE102" s="208"/>
      <c r="AF102" s="208"/>
      <c r="AG102" s="208"/>
      <c r="AH102" s="208"/>
      <c r="AI102" s="208"/>
      <c r="AJ102" s="214"/>
      <c r="AK102" s="208"/>
      <c r="AL102" s="208"/>
    </row>
    <row r="103" spans="1:38" s="209" customFormat="1" ht="15.6" customHeight="1">
      <c r="A103" s="309">
        <v>4</v>
      </c>
      <c r="B103" s="373">
        <v>44868</v>
      </c>
      <c r="C103" s="374"/>
      <c r="D103" s="374" t="s">
        <v>913</v>
      </c>
      <c r="E103" s="375" t="s">
        <v>543</v>
      </c>
      <c r="F103" s="375">
        <v>36.5</v>
      </c>
      <c r="G103" s="375">
        <v>19</v>
      </c>
      <c r="H103" s="282">
        <v>42</v>
      </c>
      <c r="I103" s="282" t="s">
        <v>914</v>
      </c>
      <c r="J103" s="283" t="s">
        <v>923</v>
      </c>
      <c r="K103" s="282">
        <f t="shared" ref="K103" si="97">H103-F103</f>
        <v>5.5</v>
      </c>
      <c r="L103" s="284">
        <v>100</v>
      </c>
      <c r="M103" s="285">
        <f t="shared" ref="M103" si="98">(K103*N103)-L103</f>
        <v>1550</v>
      </c>
      <c r="N103" s="282">
        <v>300</v>
      </c>
      <c r="O103" s="283" t="s">
        <v>541</v>
      </c>
      <c r="P103" s="281">
        <v>44872</v>
      </c>
      <c r="Q103" s="208"/>
      <c r="R103" s="214" t="s">
        <v>807</v>
      </c>
      <c r="S103" s="208"/>
      <c r="T103" s="208"/>
      <c r="U103" s="208"/>
      <c r="V103" s="208"/>
      <c r="W103" s="208"/>
      <c r="X103" s="214"/>
      <c r="Y103" s="208"/>
      <c r="Z103" s="208"/>
      <c r="AA103" s="208"/>
      <c r="AB103" s="208"/>
      <c r="AC103" s="208"/>
      <c r="AD103" s="214"/>
      <c r="AE103" s="208"/>
      <c r="AF103" s="208"/>
      <c r="AG103" s="208"/>
      <c r="AH103" s="208"/>
      <c r="AI103" s="208"/>
      <c r="AJ103" s="214"/>
      <c r="AK103" s="208"/>
      <c r="AL103" s="208"/>
    </row>
    <row r="104" spans="1:38" s="209" customFormat="1" ht="15.6" customHeight="1">
      <c r="A104" s="309">
        <v>5</v>
      </c>
      <c r="B104" s="373">
        <v>44869</v>
      </c>
      <c r="C104" s="374"/>
      <c r="D104" s="374" t="s">
        <v>917</v>
      </c>
      <c r="E104" s="375" t="s">
        <v>543</v>
      </c>
      <c r="F104" s="375">
        <v>11.5</v>
      </c>
      <c r="G104" s="375">
        <v>9.5</v>
      </c>
      <c r="H104" s="282">
        <v>13.25</v>
      </c>
      <c r="I104" s="282" t="s">
        <v>918</v>
      </c>
      <c r="J104" s="283" t="s">
        <v>919</v>
      </c>
      <c r="K104" s="282">
        <f t="shared" ref="K104:K105" si="99">H104-F104</f>
        <v>1.75</v>
      </c>
      <c r="L104" s="284">
        <v>100</v>
      </c>
      <c r="M104" s="285">
        <f t="shared" ref="M104:M106" si="100">(K104*N104)-L104</f>
        <v>2525</v>
      </c>
      <c r="N104" s="282">
        <v>1500</v>
      </c>
      <c r="O104" s="283" t="s">
        <v>541</v>
      </c>
      <c r="P104" s="281">
        <v>44869</v>
      </c>
      <c r="Q104" s="208"/>
      <c r="R104" s="214" t="s">
        <v>542</v>
      </c>
      <c r="S104" s="208"/>
      <c r="T104" s="208"/>
      <c r="U104" s="208"/>
      <c r="V104" s="208"/>
      <c r="W104" s="208"/>
      <c r="X104" s="214"/>
      <c r="Y104" s="208"/>
      <c r="Z104" s="208"/>
      <c r="AA104" s="208"/>
      <c r="AB104" s="208"/>
      <c r="AC104" s="208"/>
      <c r="AD104" s="214"/>
      <c r="AE104" s="208"/>
      <c r="AF104" s="208"/>
      <c r="AG104" s="208"/>
      <c r="AH104" s="208"/>
      <c r="AI104" s="208"/>
      <c r="AJ104" s="214"/>
      <c r="AK104" s="208"/>
      <c r="AL104" s="208"/>
    </row>
    <row r="105" spans="1:38" s="209" customFormat="1" ht="15.6" customHeight="1">
      <c r="A105" s="309">
        <v>6</v>
      </c>
      <c r="B105" s="373">
        <v>44872</v>
      </c>
      <c r="C105" s="374"/>
      <c r="D105" s="374" t="s">
        <v>928</v>
      </c>
      <c r="E105" s="375" t="s">
        <v>543</v>
      </c>
      <c r="F105" s="375">
        <v>65</v>
      </c>
      <c r="G105" s="375">
        <v>30</v>
      </c>
      <c r="H105" s="282">
        <v>89.5</v>
      </c>
      <c r="I105" s="282" t="s">
        <v>929</v>
      </c>
      <c r="J105" s="283" t="s">
        <v>930</v>
      </c>
      <c r="K105" s="282">
        <f t="shared" si="99"/>
        <v>24.5</v>
      </c>
      <c r="L105" s="284">
        <v>100</v>
      </c>
      <c r="M105" s="285">
        <f t="shared" si="100"/>
        <v>1125</v>
      </c>
      <c r="N105" s="282">
        <v>50</v>
      </c>
      <c r="O105" s="283" t="s">
        <v>541</v>
      </c>
      <c r="P105" s="281">
        <v>44872</v>
      </c>
      <c r="Q105" s="208"/>
      <c r="R105" s="214" t="s">
        <v>542</v>
      </c>
      <c r="S105" s="208"/>
      <c r="T105" s="208"/>
      <c r="U105" s="208"/>
      <c r="V105" s="208"/>
      <c r="W105" s="208"/>
      <c r="X105" s="214"/>
      <c r="Y105" s="208"/>
      <c r="Z105" s="208"/>
      <c r="AA105" s="208"/>
      <c r="AB105" s="208"/>
      <c r="AC105" s="208"/>
      <c r="AD105" s="214"/>
      <c r="AE105" s="208"/>
      <c r="AF105" s="208"/>
      <c r="AG105" s="208"/>
      <c r="AH105" s="208"/>
      <c r="AI105" s="208"/>
      <c r="AJ105" s="214"/>
      <c r="AK105" s="208"/>
      <c r="AL105" s="208"/>
    </row>
    <row r="106" spans="1:38" s="209" customFormat="1" ht="15.6" customHeight="1">
      <c r="A106" s="309">
        <v>7</v>
      </c>
      <c r="B106" s="373">
        <v>44872</v>
      </c>
      <c r="C106" s="374"/>
      <c r="D106" s="374" t="s">
        <v>931</v>
      </c>
      <c r="E106" s="375" t="s">
        <v>543</v>
      </c>
      <c r="F106" s="375">
        <v>48</v>
      </c>
      <c r="G106" s="375">
        <v>30</v>
      </c>
      <c r="H106" s="282">
        <v>58</v>
      </c>
      <c r="I106" s="282" t="s">
        <v>932</v>
      </c>
      <c r="J106" s="283" t="s">
        <v>930</v>
      </c>
      <c r="K106" s="282">
        <f t="shared" ref="K106:K108" si="101">H106-F106</f>
        <v>10</v>
      </c>
      <c r="L106" s="284">
        <v>100</v>
      </c>
      <c r="M106" s="285">
        <f t="shared" si="100"/>
        <v>2650</v>
      </c>
      <c r="N106" s="282">
        <v>275</v>
      </c>
      <c r="O106" s="283" t="s">
        <v>541</v>
      </c>
      <c r="P106" s="281">
        <v>44874</v>
      </c>
      <c r="Q106" s="208"/>
      <c r="R106" s="214" t="s">
        <v>807</v>
      </c>
      <c r="S106" s="208"/>
      <c r="T106" s="208"/>
      <c r="U106" s="208"/>
      <c r="V106" s="208"/>
      <c r="W106" s="208"/>
      <c r="X106" s="214"/>
      <c r="Y106" s="208"/>
      <c r="Z106" s="208"/>
      <c r="AA106" s="208"/>
      <c r="AB106" s="208"/>
      <c r="AC106" s="208"/>
      <c r="AD106" s="214"/>
      <c r="AE106" s="208"/>
      <c r="AF106" s="208"/>
      <c r="AG106" s="208"/>
      <c r="AH106" s="208"/>
      <c r="AI106" s="208"/>
      <c r="AJ106" s="214"/>
      <c r="AK106" s="208"/>
      <c r="AL106" s="208"/>
    </row>
    <row r="107" spans="1:38" s="209" customFormat="1" ht="15.6" customHeight="1">
      <c r="A107" s="309">
        <v>8</v>
      </c>
      <c r="B107" s="373">
        <v>44874</v>
      </c>
      <c r="C107" s="374"/>
      <c r="D107" s="374" t="s">
        <v>928</v>
      </c>
      <c r="E107" s="375" t="s">
        <v>543</v>
      </c>
      <c r="F107" s="375">
        <v>65</v>
      </c>
      <c r="G107" s="375">
        <v>30</v>
      </c>
      <c r="H107" s="282">
        <v>86</v>
      </c>
      <c r="I107" s="282" t="s">
        <v>929</v>
      </c>
      <c r="J107" s="283" t="s">
        <v>554</v>
      </c>
      <c r="K107" s="282">
        <f t="shared" si="101"/>
        <v>21</v>
      </c>
      <c r="L107" s="284">
        <v>100</v>
      </c>
      <c r="M107" s="285">
        <f t="shared" ref="M107:M108" si="102">(K107*N107)-L107</f>
        <v>950</v>
      </c>
      <c r="N107" s="282">
        <v>50</v>
      </c>
      <c r="O107" s="283" t="s">
        <v>541</v>
      </c>
      <c r="P107" s="281">
        <v>44874</v>
      </c>
      <c r="Q107" s="208"/>
      <c r="R107" s="214" t="s">
        <v>542</v>
      </c>
      <c r="S107" s="208"/>
      <c r="T107" s="208"/>
      <c r="U107" s="208"/>
      <c r="V107" s="208"/>
      <c r="W107" s="208"/>
      <c r="X107" s="214"/>
      <c r="Y107" s="208"/>
      <c r="Z107" s="208"/>
      <c r="AA107" s="208"/>
      <c r="AB107" s="208"/>
      <c r="AC107" s="208"/>
      <c r="AD107" s="214"/>
      <c r="AE107" s="208"/>
      <c r="AF107" s="208"/>
      <c r="AG107" s="208"/>
      <c r="AH107" s="208"/>
      <c r="AI107" s="208"/>
      <c r="AJ107" s="214"/>
      <c r="AK107" s="208"/>
      <c r="AL107" s="208"/>
    </row>
    <row r="108" spans="1:38" s="209" customFormat="1" ht="15.6" customHeight="1">
      <c r="A108" s="324">
        <v>9</v>
      </c>
      <c r="B108" s="332">
        <v>44874</v>
      </c>
      <c r="C108" s="333"/>
      <c r="D108" s="333" t="s">
        <v>940</v>
      </c>
      <c r="E108" s="340" t="s">
        <v>543</v>
      </c>
      <c r="F108" s="340">
        <v>35.5</v>
      </c>
      <c r="G108" s="340">
        <v>18</v>
      </c>
      <c r="H108" s="328">
        <v>18</v>
      </c>
      <c r="I108" s="328" t="s">
        <v>914</v>
      </c>
      <c r="J108" s="327" t="s">
        <v>956</v>
      </c>
      <c r="K108" s="328">
        <f t="shared" si="101"/>
        <v>-17.5</v>
      </c>
      <c r="L108" s="329">
        <v>100</v>
      </c>
      <c r="M108" s="330">
        <f t="shared" si="102"/>
        <v>-5350</v>
      </c>
      <c r="N108" s="328">
        <v>300</v>
      </c>
      <c r="O108" s="327" t="s">
        <v>553</v>
      </c>
      <c r="P108" s="331">
        <v>44879</v>
      </c>
      <c r="Q108" s="208"/>
      <c r="R108" s="214" t="s">
        <v>807</v>
      </c>
      <c r="S108" s="208"/>
      <c r="T108" s="208"/>
      <c r="U108" s="208"/>
      <c r="V108" s="208"/>
      <c r="W108" s="208"/>
      <c r="X108" s="214"/>
      <c r="Y108" s="208"/>
      <c r="Z108" s="208"/>
      <c r="AA108" s="208"/>
      <c r="AB108" s="208"/>
      <c r="AC108" s="208"/>
      <c r="AD108" s="214"/>
      <c r="AE108" s="208"/>
      <c r="AF108" s="208"/>
      <c r="AG108" s="208"/>
      <c r="AH108" s="208"/>
      <c r="AI108" s="208"/>
      <c r="AJ108" s="214"/>
      <c r="AK108" s="208"/>
      <c r="AL108" s="208"/>
    </row>
    <row r="109" spans="1:38" s="209" customFormat="1" ht="15.6" customHeight="1">
      <c r="A109" s="324">
        <v>10</v>
      </c>
      <c r="B109" s="332">
        <v>44874</v>
      </c>
      <c r="C109" s="333"/>
      <c r="D109" s="333" t="s">
        <v>928</v>
      </c>
      <c r="E109" s="340" t="s">
        <v>543</v>
      </c>
      <c r="F109" s="340">
        <v>42</v>
      </c>
      <c r="G109" s="340">
        <v>9</v>
      </c>
      <c r="H109" s="328">
        <v>9</v>
      </c>
      <c r="I109" s="328" t="s">
        <v>941</v>
      </c>
      <c r="J109" s="327" t="s">
        <v>957</v>
      </c>
      <c r="K109" s="328">
        <f t="shared" ref="K109" si="103">H109-F109</f>
        <v>-33</v>
      </c>
      <c r="L109" s="329">
        <v>100</v>
      </c>
      <c r="M109" s="330">
        <f t="shared" ref="M109:M112" si="104">(K109*N109)-L109</f>
        <v>-1750</v>
      </c>
      <c r="N109" s="328">
        <v>50</v>
      </c>
      <c r="O109" s="327" t="s">
        <v>553</v>
      </c>
      <c r="P109" s="331">
        <v>44875</v>
      </c>
      <c r="Q109" s="208"/>
      <c r="R109" s="214" t="s">
        <v>807</v>
      </c>
      <c r="S109" s="208"/>
      <c r="T109" s="208"/>
      <c r="U109" s="208"/>
      <c r="V109" s="208"/>
      <c r="W109" s="208"/>
      <c r="X109" s="214"/>
      <c r="Y109" s="208"/>
      <c r="Z109" s="208"/>
      <c r="AA109" s="208"/>
      <c r="AB109" s="208"/>
      <c r="AC109" s="208"/>
      <c r="AD109" s="214"/>
      <c r="AE109" s="208"/>
      <c r="AF109" s="208"/>
      <c r="AG109" s="208"/>
      <c r="AH109" s="208"/>
      <c r="AI109" s="208"/>
      <c r="AJ109" s="214"/>
      <c r="AK109" s="208"/>
      <c r="AL109" s="208"/>
    </row>
    <row r="110" spans="1:38" s="209" customFormat="1" ht="15.6" customHeight="1">
      <c r="A110" s="309">
        <v>11</v>
      </c>
      <c r="B110" s="373">
        <v>44875</v>
      </c>
      <c r="C110" s="374"/>
      <c r="D110" s="374" t="s">
        <v>946</v>
      </c>
      <c r="E110" s="375" t="s">
        <v>846</v>
      </c>
      <c r="F110" s="375">
        <v>6</v>
      </c>
      <c r="G110" s="375">
        <v>10.1</v>
      </c>
      <c r="H110" s="282">
        <v>4.25</v>
      </c>
      <c r="I110" s="282">
        <v>0.1</v>
      </c>
      <c r="J110" s="283" t="s">
        <v>919</v>
      </c>
      <c r="K110" s="282">
        <f>F110-H110</f>
        <v>1.75</v>
      </c>
      <c r="L110" s="284">
        <v>100</v>
      </c>
      <c r="M110" s="285">
        <f t="shared" si="104"/>
        <v>2000</v>
      </c>
      <c r="N110" s="282">
        <v>1200</v>
      </c>
      <c r="O110" s="283" t="s">
        <v>541</v>
      </c>
      <c r="P110" s="281">
        <v>44876</v>
      </c>
      <c r="Q110" s="208"/>
      <c r="R110" s="214" t="s">
        <v>542</v>
      </c>
      <c r="S110" s="208"/>
      <c r="T110" s="208"/>
      <c r="U110" s="208"/>
      <c r="V110" s="208"/>
      <c r="W110" s="208"/>
      <c r="X110" s="214"/>
      <c r="Y110" s="208"/>
      <c r="Z110" s="208"/>
      <c r="AA110" s="208"/>
      <c r="AB110" s="208"/>
      <c r="AC110" s="208"/>
      <c r="AD110" s="214"/>
      <c r="AE110" s="208"/>
      <c r="AF110" s="208"/>
      <c r="AG110" s="208"/>
      <c r="AH110" s="208"/>
      <c r="AI110" s="208"/>
      <c r="AJ110" s="214"/>
      <c r="AK110" s="208"/>
      <c r="AL110" s="208"/>
    </row>
    <row r="111" spans="1:38" s="209" customFormat="1" ht="15.6" customHeight="1">
      <c r="A111" s="324">
        <v>12</v>
      </c>
      <c r="B111" s="332">
        <v>44876</v>
      </c>
      <c r="C111" s="333"/>
      <c r="D111" s="333" t="s">
        <v>950</v>
      </c>
      <c r="E111" s="340" t="s">
        <v>543</v>
      </c>
      <c r="F111" s="340">
        <v>33</v>
      </c>
      <c r="G111" s="340">
        <v>17</v>
      </c>
      <c r="H111" s="328">
        <v>17</v>
      </c>
      <c r="I111" s="328" t="s">
        <v>951</v>
      </c>
      <c r="J111" s="327" t="s">
        <v>939</v>
      </c>
      <c r="K111" s="328">
        <f t="shared" ref="K111:K112" si="105">H111-F111</f>
        <v>-16</v>
      </c>
      <c r="L111" s="329">
        <v>100</v>
      </c>
      <c r="M111" s="330">
        <f t="shared" si="104"/>
        <v>-4500</v>
      </c>
      <c r="N111" s="328">
        <v>275</v>
      </c>
      <c r="O111" s="327" t="s">
        <v>553</v>
      </c>
      <c r="P111" s="331">
        <v>44879</v>
      </c>
      <c r="Q111" s="208"/>
      <c r="R111" s="214" t="s">
        <v>807</v>
      </c>
      <c r="S111" s="208"/>
      <c r="T111" s="208"/>
      <c r="U111" s="208"/>
      <c r="V111" s="208"/>
      <c r="W111" s="208"/>
      <c r="X111" s="214"/>
      <c r="Y111" s="208"/>
      <c r="Z111" s="208"/>
      <c r="AA111" s="208"/>
      <c r="AB111" s="208"/>
      <c r="AC111" s="208"/>
      <c r="AD111" s="214"/>
      <c r="AE111" s="208"/>
      <c r="AF111" s="208"/>
      <c r="AG111" s="208"/>
      <c r="AH111" s="208"/>
      <c r="AI111" s="208"/>
      <c r="AJ111" s="214"/>
      <c r="AK111" s="208"/>
      <c r="AL111" s="208"/>
    </row>
    <row r="112" spans="1:38" s="209" customFormat="1" ht="15.6" customHeight="1">
      <c r="A112" s="309">
        <v>13</v>
      </c>
      <c r="B112" s="373">
        <v>44880</v>
      </c>
      <c r="C112" s="374"/>
      <c r="D112" s="374" t="s">
        <v>963</v>
      </c>
      <c r="E112" s="375" t="s">
        <v>543</v>
      </c>
      <c r="F112" s="375">
        <v>1.55</v>
      </c>
      <c r="G112" s="375">
        <v>0.6</v>
      </c>
      <c r="H112" s="282">
        <v>2.2000000000000002</v>
      </c>
      <c r="I112" s="282" t="s">
        <v>964</v>
      </c>
      <c r="J112" s="283" t="s">
        <v>965</v>
      </c>
      <c r="K112" s="282">
        <f t="shared" si="105"/>
        <v>0.65000000000000013</v>
      </c>
      <c r="L112" s="284">
        <v>100</v>
      </c>
      <c r="M112" s="285">
        <f t="shared" si="104"/>
        <v>3280.0000000000009</v>
      </c>
      <c r="N112" s="282">
        <v>5200</v>
      </c>
      <c r="O112" s="283" t="s">
        <v>541</v>
      </c>
      <c r="P112" s="281">
        <v>44880</v>
      </c>
      <c r="Q112" s="208"/>
      <c r="R112" s="214" t="s">
        <v>542</v>
      </c>
      <c r="S112" s="208"/>
      <c r="T112" s="208"/>
      <c r="U112" s="208"/>
      <c r="V112" s="208"/>
      <c r="W112" s="208"/>
      <c r="X112" s="214"/>
      <c r="Y112" s="208"/>
      <c r="Z112" s="208"/>
      <c r="AA112" s="208"/>
      <c r="AB112" s="208"/>
      <c r="AC112" s="208"/>
      <c r="AD112" s="214"/>
      <c r="AE112" s="208"/>
      <c r="AF112" s="208"/>
      <c r="AG112" s="208"/>
      <c r="AH112" s="208"/>
      <c r="AI112" s="208"/>
      <c r="AJ112" s="214"/>
      <c r="AK112" s="208"/>
      <c r="AL112" s="208"/>
    </row>
    <row r="113" spans="1:38" s="209" customFormat="1" ht="15.6" customHeight="1">
      <c r="A113" s="324">
        <v>14</v>
      </c>
      <c r="B113" s="332">
        <v>44881</v>
      </c>
      <c r="C113" s="333"/>
      <c r="D113" s="333" t="s">
        <v>963</v>
      </c>
      <c r="E113" s="340" t="s">
        <v>543</v>
      </c>
      <c r="F113" s="340">
        <v>1.45</v>
      </c>
      <c r="G113" s="340">
        <v>0.5</v>
      </c>
      <c r="H113" s="328">
        <v>0.5</v>
      </c>
      <c r="I113" s="328" t="s">
        <v>964</v>
      </c>
      <c r="J113" s="327" t="s">
        <v>988</v>
      </c>
      <c r="K113" s="328">
        <f t="shared" ref="K113" si="106">H113-F113</f>
        <v>-0.95</v>
      </c>
      <c r="L113" s="329">
        <v>100</v>
      </c>
      <c r="M113" s="330">
        <f t="shared" ref="M113" si="107">(K113*N113)-L113</f>
        <v>-5040</v>
      </c>
      <c r="N113" s="328">
        <v>5200</v>
      </c>
      <c r="O113" s="327" t="s">
        <v>553</v>
      </c>
      <c r="P113" s="331">
        <v>44883</v>
      </c>
      <c r="Q113" s="208"/>
      <c r="R113" s="214" t="s">
        <v>542</v>
      </c>
      <c r="S113" s="208"/>
      <c r="T113" s="208"/>
      <c r="U113" s="208"/>
      <c r="V113" s="208"/>
      <c r="W113" s="208"/>
      <c r="X113" s="214"/>
      <c r="Y113" s="208"/>
      <c r="Z113" s="208"/>
      <c r="AA113" s="208"/>
      <c r="AB113" s="208"/>
      <c r="AC113" s="208"/>
      <c r="AD113" s="214"/>
      <c r="AE113" s="208"/>
      <c r="AF113" s="208"/>
      <c r="AG113" s="208"/>
      <c r="AH113" s="208"/>
      <c r="AI113" s="208"/>
      <c r="AJ113" s="214"/>
      <c r="AK113" s="208"/>
      <c r="AL113" s="208"/>
    </row>
    <row r="114" spans="1:38" s="209" customFormat="1" ht="15.6" customHeight="1">
      <c r="A114" s="324">
        <v>15</v>
      </c>
      <c r="B114" s="332">
        <v>44881</v>
      </c>
      <c r="C114" s="333"/>
      <c r="D114" s="333" t="s">
        <v>972</v>
      </c>
      <c r="E114" s="340" t="s">
        <v>543</v>
      </c>
      <c r="F114" s="340">
        <v>41</v>
      </c>
      <c r="G114" s="340">
        <v>9</v>
      </c>
      <c r="H114" s="328">
        <v>9</v>
      </c>
      <c r="I114" s="328" t="s">
        <v>941</v>
      </c>
      <c r="J114" s="327" t="s">
        <v>977</v>
      </c>
      <c r="K114" s="328">
        <f t="shared" ref="K114:K117" si="108">H114-F114</f>
        <v>-32</v>
      </c>
      <c r="L114" s="329">
        <v>100</v>
      </c>
      <c r="M114" s="330">
        <f t="shared" ref="M114:M117" si="109">(K114*N114)-L114</f>
        <v>-1700</v>
      </c>
      <c r="N114" s="328">
        <v>50</v>
      </c>
      <c r="O114" s="327" t="s">
        <v>553</v>
      </c>
      <c r="P114" s="331">
        <v>44882</v>
      </c>
      <c r="Q114" s="208"/>
      <c r="R114" s="214" t="s">
        <v>807</v>
      </c>
      <c r="S114" s="208"/>
      <c r="T114" s="208"/>
      <c r="U114" s="208"/>
      <c r="V114" s="208"/>
      <c r="W114" s="208"/>
      <c r="X114" s="214"/>
      <c r="Y114" s="208"/>
      <c r="Z114" s="208"/>
      <c r="AA114" s="208"/>
      <c r="AB114" s="208"/>
      <c r="AC114" s="208"/>
      <c r="AD114" s="214"/>
      <c r="AE114" s="208"/>
      <c r="AF114" s="208"/>
      <c r="AG114" s="208"/>
      <c r="AH114" s="208"/>
      <c r="AI114" s="208"/>
      <c r="AJ114" s="214"/>
      <c r="AK114" s="208"/>
      <c r="AL114" s="208"/>
    </row>
    <row r="115" spans="1:38" s="209" customFormat="1" ht="15.6" customHeight="1">
      <c r="A115" s="309">
        <v>16</v>
      </c>
      <c r="B115" s="373">
        <v>44882</v>
      </c>
      <c r="C115" s="374"/>
      <c r="D115" s="374" t="s">
        <v>982</v>
      </c>
      <c r="E115" s="375" t="s">
        <v>543</v>
      </c>
      <c r="F115" s="375">
        <v>29</v>
      </c>
      <c r="G115" s="375">
        <v>16</v>
      </c>
      <c r="H115" s="282">
        <v>35</v>
      </c>
      <c r="I115" s="282" t="s">
        <v>983</v>
      </c>
      <c r="J115" s="283" t="s">
        <v>989</v>
      </c>
      <c r="K115" s="282">
        <f t="shared" si="108"/>
        <v>6</v>
      </c>
      <c r="L115" s="284">
        <v>100</v>
      </c>
      <c r="M115" s="285">
        <f t="shared" si="109"/>
        <v>2300</v>
      </c>
      <c r="N115" s="282">
        <v>400</v>
      </c>
      <c r="O115" s="283" t="s">
        <v>541</v>
      </c>
      <c r="P115" s="281">
        <v>44883</v>
      </c>
      <c r="Q115" s="208"/>
      <c r="R115" s="214" t="s">
        <v>807</v>
      </c>
      <c r="S115" s="208"/>
      <c r="T115" s="208"/>
      <c r="U115" s="208"/>
      <c r="V115" s="208"/>
      <c r="W115" s="208"/>
      <c r="X115" s="214"/>
      <c r="Y115" s="208"/>
      <c r="Z115" s="208"/>
      <c r="AA115" s="208"/>
      <c r="AB115" s="208"/>
      <c r="AC115" s="208"/>
      <c r="AD115" s="214"/>
      <c r="AE115" s="208"/>
      <c r="AF115" s="208"/>
      <c r="AG115" s="208"/>
      <c r="AH115" s="208"/>
      <c r="AI115" s="208"/>
      <c r="AJ115" s="214"/>
      <c r="AK115" s="208"/>
      <c r="AL115" s="208"/>
    </row>
    <row r="116" spans="1:38" s="209" customFormat="1" ht="15.6" customHeight="1">
      <c r="A116" s="324">
        <v>17</v>
      </c>
      <c r="B116" s="332">
        <v>44883</v>
      </c>
      <c r="C116" s="333"/>
      <c r="D116" s="333" t="s">
        <v>986</v>
      </c>
      <c r="E116" s="340" t="s">
        <v>543</v>
      </c>
      <c r="F116" s="340">
        <v>9.5</v>
      </c>
      <c r="G116" s="340">
        <v>4.5</v>
      </c>
      <c r="H116" s="328">
        <v>4.5</v>
      </c>
      <c r="I116" s="328" t="s">
        <v>987</v>
      </c>
      <c r="J116" s="327" t="s">
        <v>993</v>
      </c>
      <c r="K116" s="328">
        <f t="shared" si="108"/>
        <v>-5</v>
      </c>
      <c r="L116" s="329">
        <v>100</v>
      </c>
      <c r="M116" s="330">
        <f t="shared" si="109"/>
        <v>-4600</v>
      </c>
      <c r="N116" s="328">
        <v>900</v>
      </c>
      <c r="O116" s="327" t="s">
        <v>553</v>
      </c>
      <c r="P116" s="331">
        <v>44886</v>
      </c>
      <c r="Q116" s="208"/>
      <c r="R116" s="214" t="s">
        <v>542</v>
      </c>
      <c r="S116" s="208"/>
      <c r="T116" s="208"/>
      <c r="U116" s="208"/>
      <c r="V116" s="208"/>
      <c r="W116" s="208"/>
      <c r="X116" s="214"/>
      <c r="Y116" s="208"/>
      <c r="Z116" s="208"/>
      <c r="AA116" s="208"/>
      <c r="AB116" s="208"/>
      <c r="AC116" s="208"/>
      <c r="AD116" s="214"/>
      <c r="AE116" s="208"/>
      <c r="AF116" s="208"/>
      <c r="AG116" s="208"/>
      <c r="AH116" s="208"/>
      <c r="AI116" s="208"/>
      <c r="AJ116" s="214"/>
      <c r="AK116" s="208"/>
      <c r="AL116" s="208"/>
    </row>
    <row r="117" spans="1:38" s="209" customFormat="1" ht="15.6" customHeight="1">
      <c r="A117" s="324">
        <v>18</v>
      </c>
      <c r="B117" s="332">
        <v>44883</v>
      </c>
      <c r="C117" s="333"/>
      <c r="D117" s="333" t="s">
        <v>982</v>
      </c>
      <c r="E117" s="340" t="s">
        <v>543</v>
      </c>
      <c r="F117" s="340">
        <v>27</v>
      </c>
      <c r="G117" s="340">
        <v>15</v>
      </c>
      <c r="H117" s="328">
        <v>15</v>
      </c>
      <c r="I117" s="328" t="s">
        <v>983</v>
      </c>
      <c r="J117" s="327" t="s">
        <v>943</v>
      </c>
      <c r="K117" s="328">
        <f t="shared" si="108"/>
        <v>-12</v>
      </c>
      <c r="L117" s="329">
        <v>100</v>
      </c>
      <c r="M117" s="330">
        <f t="shared" si="109"/>
        <v>-4900</v>
      </c>
      <c r="N117" s="328">
        <v>400</v>
      </c>
      <c r="O117" s="327" t="s">
        <v>553</v>
      </c>
      <c r="P117" s="331">
        <v>44886</v>
      </c>
      <c r="Q117" s="208"/>
      <c r="R117" s="214" t="s">
        <v>542</v>
      </c>
      <c r="S117" s="208"/>
      <c r="T117" s="208"/>
      <c r="U117" s="208"/>
      <c r="V117" s="208"/>
      <c r="W117" s="208"/>
      <c r="X117" s="214"/>
      <c r="Y117" s="208"/>
      <c r="Z117" s="208"/>
      <c r="AA117" s="208"/>
      <c r="AB117" s="208"/>
      <c r="AC117" s="208"/>
      <c r="AD117" s="214"/>
      <c r="AE117" s="208"/>
      <c r="AF117" s="208"/>
      <c r="AG117" s="208"/>
      <c r="AH117" s="208"/>
      <c r="AI117" s="208"/>
      <c r="AJ117" s="214"/>
      <c r="AK117" s="208"/>
      <c r="AL117" s="208"/>
    </row>
    <row r="118" spans="1:38" s="209" customFormat="1" ht="15.6" customHeight="1">
      <c r="A118" s="309">
        <v>19</v>
      </c>
      <c r="B118" s="373">
        <v>44887</v>
      </c>
      <c r="C118" s="374"/>
      <c r="D118" s="374" t="s">
        <v>999</v>
      </c>
      <c r="E118" s="375" t="s">
        <v>543</v>
      </c>
      <c r="F118" s="375">
        <v>185</v>
      </c>
      <c r="G118" s="375">
        <v>85</v>
      </c>
      <c r="H118" s="282">
        <v>295</v>
      </c>
      <c r="I118" s="282" t="s">
        <v>1000</v>
      </c>
      <c r="J118" s="283" t="s">
        <v>1003</v>
      </c>
      <c r="K118" s="282">
        <f t="shared" ref="K118" si="110">H118-F118</f>
        <v>110</v>
      </c>
      <c r="L118" s="284">
        <v>100</v>
      </c>
      <c r="M118" s="285">
        <f t="shared" ref="M118" si="111">(K118*N118)-L118</f>
        <v>2650</v>
      </c>
      <c r="N118" s="282">
        <v>25</v>
      </c>
      <c r="O118" s="283" t="s">
        <v>541</v>
      </c>
      <c r="P118" s="281">
        <v>44888</v>
      </c>
      <c r="Q118" s="208"/>
      <c r="R118" s="214" t="s">
        <v>807</v>
      </c>
      <c r="S118" s="208"/>
      <c r="T118" s="208"/>
      <c r="U118" s="208"/>
      <c r="V118" s="208"/>
      <c r="W118" s="208"/>
      <c r="X118" s="214"/>
      <c r="Y118" s="208"/>
      <c r="Z118" s="208"/>
      <c r="AA118" s="208"/>
      <c r="AB118" s="208"/>
      <c r="AC118" s="208"/>
      <c r="AD118" s="214"/>
      <c r="AE118" s="208"/>
      <c r="AF118" s="208"/>
      <c r="AG118" s="208"/>
      <c r="AH118" s="208"/>
      <c r="AI118" s="208"/>
      <c r="AJ118" s="214"/>
      <c r="AK118" s="208"/>
      <c r="AL118" s="208"/>
    </row>
    <row r="119" spans="1:38" s="209" customFormat="1" ht="15.6" customHeight="1">
      <c r="A119" s="309">
        <v>20</v>
      </c>
      <c r="B119" s="373">
        <v>44889</v>
      </c>
      <c r="C119" s="374"/>
      <c r="D119" s="374" t="s">
        <v>1033</v>
      </c>
      <c r="E119" s="375" t="s">
        <v>543</v>
      </c>
      <c r="F119" s="375">
        <v>80</v>
      </c>
      <c r="G119" s="375">
        <v>45</v>
      </c>
      <c r="H119" s="282">
        <v>102.5</v>
      </c>
      <c r="I119" s="282" t="s">
        <v>1034</v>
      </c>
      <c r="J119" s="283" t="s">
        <v>1035</v>
      </c>
      <c r="K119" s="282">
        <f t="shared" ref="K119" si="112">H119-F119</f>
        <v>22.5</v>
      </c>
      <c r="L119" s="284">
        <v>100</v>
      </c>
      <c r="M119" s="285">
        <f t="shared" ref="M119" si="113">(K119*N119)-L119</f>
        <v>1025</v>
      </c>
      <c r="N119" s="282">
        <v>50</v>
      </c>
      <c r="O119" s="283" t="s">
        <v>541</v>
      </c>
      <c r="P119" s="281">
        <v>44889</v>
      </c>
      <c r="Q119" s="208"/>
      <c r="R119" s="214" t="s">
        <v>542</v>
      </c>
      <c r="S119" s="208"/>
      <c r="T119" s="208"/>
      <c r="U119" s="208"/>
      <c r="V119" s="208"/>
      <c r="W119" s="208"/>
      <c r="X119" s="214"/>
      <c r="Y119" s="208"/>
      <c r="Z119" s="208"/>
      <c r="AA119" s="208"/>
      <c r="AB119" s="208"/>
      <c r="AC119" s="208"/>
      <c r="AD119" s="214"/>
      <c r="AE119" s="208"/>
      <c r="AF119" s="208"/>
      <c r="AG119" s="208"/>
      <c r="AH119" s="208"/>
      <c r="AI119" s="208"/>
      <c r="AJ119" s="214"/>
      <c r="AK119" s="208"/>
      <c r="AL119" s="208"/>
    </row>
    <row r="120" spans="1:38" s="209" customFormat="1" ht="15.6" customHeight="1">
      <c r="A120" s="309">
        <v>21</v>
      </c>
      <c r="B120" s="373">
        <v>44890</v>
      </c>
      <c r="C120" s="374"/>
      <c r="D120" s="374" t="s">
        <v>1055</v>
      </c>
      <c r="E120" s="375" t="s">
        <v>543</v>
      </c>
      <c r="F120" s="375">
        <v>101</v>
      </c>
      <c r="G120" s="375">
        <v>65</v>
      </c>
      <c r="H120" s="282">
        <v>121</v>
      </c>
      <c r="I120" s="282" t="s">
        <v>1056</v>
      </c>
      <c r="J120" s="283" t="s">
        <v>1057</v>
      </c>
      <c r="K120" s="282">
        <f t="shared" ref="K120:K122" si="114">H120-F120</f>
        <v>20</v>
      </c>
      <c r="L120" s="284">
        <v>100</v>
      </c>
      <c r="M120" s="285">
        <f t="shared" ref="M120:M122" si="115">(K120*N120)-L120</f>
        <v>900</v>
      </c>
      <c r="N120" s="282">
        <v>50</v>
      </c>
      <c r="O120" s="283" t="s">
        <v>541</v>
      </c>
      <c r="P120" s="281">
        <v>44890</v>
      </c>
      <c r="Q120" s="208"/>
      <c r="R120" s="214" t="s">
        <v>542</v>
      </c>
      <c r="S120" s="208"/>
      <c r="T120" s="208"/>
      <c r="U120" s="208"/>
      <c r="V120" s="208"/>
      <c r="W120" s="208"/>
      <c r="X120" s="214"/>
      <c r="Y120" s="208"/>
      <c r="Z120" s="208"/>
      <c r="AA120" s="208"/>
      <c r="AB120" s="208"/>
      <c r="AC120" s="208"/>
      <c r="AD120" s="214"/>
      <c r="AE120" s="208"/>
      <c r="AF120" s="208"/>
      <c r="AG120" s="208"/>
      <c r="AH120" s="208"/>
      <c r="AI120" s="208"/>
      <c r="AJ120" s="214"/>
      <c r="AK120" s="208"/>
      <c r="AL120" s="208"/>
    </row>
    <row r="121" spans="1:38" s="209" customFormat="1" ht="15.6" customHeight="1">
      <c r="A121" s="396">
        <v>22</v>
      </c>
      <c r="B121" s="397">
        <v>44890</v>
      </c>
      <c r="C121" s="398"/>
      <c r="D121" s="398" t="s">
        <v>1058</v>
      </c>
      <c r="E121" s="399" t="s">
        <v>543</v>
      </c>
      <c r="F121" s="399">
        <v>225</v>
      </c>
      <c r="G121" s="399">
        <v>120</v>
      </c>
      <c r="H121" s="400">
        <v>220</v>
      </c>
      <c r="I121" s="400" t="s">
        <v>1059</v>
      </c>
      <c r="J121" s="369" t="s">
        <v>993</v>
      </c>
      <c r="K121" s="400">
        <f t="shared" si="114"/>
        <v>-5</v>
      </c>
      <c r="L121" s="401">
        <v>100</v>
      </c>
      <c r="M121" s="402">
        <f t="shared" si="115"/>
        <v>-225</v>
      </c>
      <c r="N121" s="400">
        <v>25</v>
      </c>
      <c r="O121" s="369" t="s">
        <v>662</v>
      </c>
      <c r="P121" s="403">
        <v>44893</v>
      </c>
      <c r="Q121" s="208"/>
      <c r="R121" s="214" t="s">
        <v>542</v>
      </c>
      <c r="S121" s="208"/>
      <c r="T121" s="208"/>
      <c r="U121" s="208"/>
      <c r="V121" s="208"/>
      <c r="W121" s="208"/>
      <c r="X121" s="214"/>
      <c r="Y121" s="208"/>
      <c r="Z121" s="208"/>
      <c r="AA121" s="208"/>
      <c r="AB121" s="208"/>
      <c r="AC121" s="208"/>
      <c r="AD121" s="214"/>
      <c r="AE121" s="208"/>
      <c r="AF121" s="208"/>
      <c r="AG121" s="208"/>
      <c r="AH121" s="208"/>
      <c r="AI121" s="208"/>
      <c r="AJ121" s="214"/>
      <c r="AK121" s="208"/>
      <c r="AL121" s="208"/>
    </row>
    <row r="122" spans="1:38" s="209" customFormat="1" ht="15.6" customHeight="1">
      <c r="A122" s="324">
        <v>23</v>
      </c>
      <c r="B122" s="332">
        <v>44893</v>
      </c>
      <c r="C122" s="333"/>
      <c r="D122" s="333" t="s">
        <v>1074</v>
      </c>
      <c r="E122" s="340" t="s">
        <v>543</v>
      </c>
      <c r="F122" s="340">
        <v>63</v>
      </c>
      <c r="G122" s="340">
        <v>30</v>
      </c>
      <c r="H122" s="328">
        <v>30</v>
      </c>
      <c r="I122" s="328" t="s">
        <v>1075</v>
      </c>
      <c r="J122" s="327" t="s">
        <v>957</v>
      </c>
      <c r="K122" s="328">
        <f t="shared" si="114"/>
        <v>-33</v>
      </c>
      <c r="L122" s="329">
        <v>100</v>
      </c>
      <c r="M122" s="330">
        <f t="shared" si="115"/>
        <v>-1750</v>
      </c>
      <c r="N122" s="328">
        <v>50</v>
      </c>
      <c r="O122" s="327" t="s">
        <v>553</v>
      </c>
      <c r="P122" s="331">
        <v>44894</v>
      </c>
      <c r="Q122" s="208"/>
      <c r="R122" s="214" t="s">
        <v>542</v>
      </c>
      <c r="S122" s="208"/>
      <c r="T122" s="208"/>
      <c r="U122" s="208"/>
      <c r="V122" s="208"/>
      <c r="W122" s="208"/>
      <c r="X122" s="214"/>
      <c r="Y122" s="208"/>
      <c r="Z122" s="208"/>
      <c r="AA122" s="208"/>
      <c r="AB122" s="208"/>
      <c r="AC122" s="208"/>
      <c r="AD122" s="214"/>
      <c r="AE122" s="208"/>
      <c r="AF122" s="208"/>
      <c r="AG122" s="208"/>
      <c r="AH122" s="208"/>
      <c r="AI122" s="208"/>
      <c r="AJ122" s="214"/>
      <c r="AK122" s="208"/>
      <c r="AL122" s="208"/>
    </row>
    <row r="123" spans="1:38" s="209" customFormat="1" ht="15.6" customHeight="1">
      <c r="A123" s="309">
        <v>24</v>
      </c>
      <c r="B123" s="373">
        <v>44893</v>
      </c>
      <c r="C123" s="374"/>
      <c r="D123" s="374" t="s">
        <v>1076</v>
      </c>
      <c r="E123" s="375" t="s">
        <v>543</v>
      </c>
      <c r="F123" s="375">
        <v>20</v>
      </c>
      <c r="G123" s="375">
        <v>14</v>
      </c>
      <c r="H123" s="282">
        <v>28</v>
      </c>
      <c r="I123" s="282" t="s">
        <v>1077</v>
      </c>
      <c r="J123" s="283" t="s">
        <v>1071</v>
      </c>
      <c r="K123" s="282">
        <f t="shared" ref="K123" si="116">H123-F123</f>
        <v>8</v>
      </c>
      <c r="L123" s="284">
        <v>100</v>
      </c>
      <c r="M123" s="285">
        <f t="shared" ref="M123" si="117">(K123*N123)-L123</f>
        <v>5100</v>
      </c>
      <c r="N123" s="282">
        <v>650</v>
      </c>
      <c r="O123" s="283" t="s">
        <v>541</v>
      </c>
      <c r="P123" s="281">
        <v>44894</v>
      </c>
      <c r="Q123" s="208"/>
      <c r="R123" s="214" t="s">
        <v>542</v>
      </c>
      <c r="S123" s="208"/>
      <c r="T123" s="208"/>
      <c r="U123" s="208"/>
      <c r="V123" s="208"/>
      <c r="W123" s="208"/>
      <c r="X123" s="214"/>
      <c r="Y123" s="208"/>
      <c r="Z123" s="208"/>
      <c r="AA123" s="208"/>
      <c r="AB123" s="208"/>
      <c r="AC123" s="208"/>
      <c r="AD123" s="214"/>
      <c r="AE123" s="208"/>
      <c r="AF123" s="208"/>
      <c r="AG123" s="208"/>
      <c r="AH123" s="208"/>
      <c r="AI123" s="208"/>
      <c r="AJ123" s="214"/>
      <c r="AK123" s="208"/>
      <c r="AL123" s="208"/>
    </row>
    <row r="124" spans="1:38" s="209" customFormat="1" ht="15.6" customHeight="1">
      <c r="A124" s="309">
        <v>25</v>
      </c>
      <c r="B124" s="373">
        <v>44895</v>
      </c>
      <c r="C124" s="374"/>
      <c r="D124" s="374" t="s">
        <v>1129</v>
      </c>
      <c r="E124" s="375" t="s">
        <v>543</v>
      </c>
      <c r="F124" s="375">
        <v>125</v>
      </c>
      <c r="G124" s="375">
        <v>40</v>
      </c>
      <c r="H124" s="282">
        <v>180</v>
      </c>
      <c r="I124" s="282" t="s">
        <v>1130</v>
      </c>
      <c r="J124" s="283" t="s">
        <v>679</v>
      </c>
      <c r="K124" s="282">
        <f t="shared" ref="K124" si="118">H124-F124</f>
        <v>55</v>
      </c>
      <c r="L124" s="284">
        <v>100</v>
      </c>
      <c r="M124" s="285">
        <f t="shared" ref="M124" si="119">(K124*N124)-L124</f>
        <v>1275</v>
      </c>
      <c r="N124" s="282">
        <v>25</v>
      </c>
      <c r="O124" s="283" t="s">
        <v>541</v>
      </c>
      <c r="P124" s="281">
        <v>44895</v>
      </c>
      <c r="Q124" s="208"/>
      <c r="R124" s="214" t="s">
        <v>542</v>
      </c>
      <c r="S124" s="208"/>
      <c r="T124" s="208"/>
      <c r="U124" s="208"/>
      <c r="V124" s="208"/>
      <c r="W124" s="208"/>
      <c r="X124" s="214"/>
      <c r="Y124" s="208"/>
      <c r="Z124" s="208"/>
      <c r="AA124" s="208"/>
      <c r="AB124" s="208"/>
      <c r="AC124" s="208"/>
      <c r="AD124" s="214"/>
      <c r="AE124" s="208"/>
      <c r="AF124" s="208"/>
      <c r="AG124" s="208"/>
      <c r="AH124" s="208"/>
      <c r="AI124" s="208"/>
      <c r="AJ124" s="214"/>
      <c r="AK124" s="208"/>
      <c r="AL124" s="208"/>
    </row>
    <row r="125" spans="1:38" s="209" customFormat="1" ht="15.6" customHeight="1">
      <c r="A125" s="277">
        <v>26</v>
      </c>
      <c r="B125" s="308">
        <v>44895</v>
      </c>
      <c r="C125" s="267"/>
      <c r="D125" s="267" t="s">
        <v>1131</v>
      </c>
      <c r="E125" s="212" t="s">
        <v>543</v>
      </c>
      <c r="F125" s="212" t="s">
        <v>1132</v>
      </c>
      <c r="G125" s="212">
        <v>10</v>
      </c>
      <c r="H125" s="213"/>
      <c r="I125" s="213" t="s">
        <v>929</v>
      </c>
      <c r="J125" s="243" t="s">
        <v>544</v>
      </c>
      <c r="K125" s="213"/>
      <c r="L125" s="232"/>
      <c r="M125" s="233"/>
      <c r="N125" s="213"/>
      <c r="O125" s="243"/>
      <c r="P125" s="210"/>
      <c r="Q125" s="208"/>
      <c r="R125" s="214" t="s">
        <v>542</v>
      </c>
      <c r="S125" s="208"/>
      <c r="T125" s="208"/>
      <c r="U125" s="208"/>
      <c r="V125" s="208"/>
      <c r="W125" s="208"/>
      <c r="X125" s="214"/>
      <c r="Y125" s="208"/>
      <c r="Z125" s="208"/>
      <c r="AA125" s="208"/>
      <c r="AB125" s="208"/>
      <c r="AC125" s="208"/>
      <c r="AD125" s="214"/>
      <c r="AE125" s="208"/>
      <c r="AF125" s="208"/>
      <c r="AG125" s="208"/>
      <c r="AH125" s="208"/>
      <c r="AI125" s="208"/>
      <c r="AJ125" s="214"/>
      <c r="AK125" s="208"/>
      <c r="AL125" s="208"/>
    </row>
    <row r="126" spans="1:38" s="209" customFormat="1" ht="15.6" customHeight="1">
      <c r="A126" s="277"/>
      <c r="B126" s="308"/>
      <c r="C126" s="267"/>
      <c r="D126" s="267"/>
      <c r="E126" s="212"/>
      <c r="F126" s="212"/>
      <c r="G126" s="212"/>
      <c r="H126" s="213"/>
      <c r="I126" s="213"/>
      <c r="J126" s="243"/>
      <c r="K126" s="213"/>
      <c r="L126" s="232"/>
      <c r="M126" s="233"/>
      <c r="N126" s="213"/>
      <c r="O126" s="243"/>
      <c r="P126" s="210"/>
      <c r="Q126" s="208"/>
      <c r="R126" s="214"/>
      <c r="S126" s="208"/>
      <c r="T126" s="208"/>
      <c r="U126" s="208"/>
      <c r="V126" s="208"/>
      <c r="W126" s="208"/>
      <c r="X126" s="214"/>
      <c r="Y126" s="208"/>
      <c r="Z126" s="208"/>
      <c r="AA126" s="208"/>
      <c r="AB126" s="208"/>
      <c r="AC126" s="208"/>
      <c r="AD126" s="214"/>
      <c r="AE126" s="208"/>
      <c r="AF126" s="208"/>
      <c r="AG126" s="208"/>
      <c r="AH126" s="208"/>
      <c r="AI126" s="208"/>
      <c r="AJ126" s="214"/>
      <c r="AK126" s="208"/>
      <c r="AL126" s="208"/>
    </row>
    <row r="127" spans="1:38" s="209" customFormat="1" ht="15.6" customHeight="1">
      <c r="A127" s="277"/>
      <c r="B127" s="308"/>
      <c r="C127" s="267"/>
      <c r="D127" s="267"/>
      <c r="E127" s="212"/>
      <c r="F127" s="212"/>
      <c r="G127" s="212"/>
      <c r="H127" s="213"/>
      <c r="I127" s="213"/>
      <c r="J127" s="243"/>
      <c r="K127" s="213"/>
      <c r="L127" s="232"/>
      <c r="M127" s="233"/>
      <c r="N127" s="213"/>
      <c r="O127" s="243"/>
      <c r="P127" s="210"/>
      <c r="Q127" s="208"/>
      <c r="R127" s="214"/>
      <c r="S127" s="208"/>
      <c r="T127" s="208"/>
      <c r="U127" s="208"/>
      <c r="V127" s="208"/>
      <c r="W127" s="208"/>
      <c r="X127" s="214"/>
      <c r="Y127" s="208"/>
      <c r="Z127" s="208"/>
      <c r="AA127" s="208"/>
      <c r="AB127" s="208"/>
      <c r="AC127" s="208"/>
      <c r="AD127" s="214"/>
      <c r="AE127" s="208"/>
      <c r="AF127" s="208"/>
      <c r="AG127" s="208"/>
      <c r="AH127" s="208"/>
      <c r="AI127" s="208"/>
      <c r="AJ127" s="214"/>
      <c r="AK127" s="208"/>
      <c r="AL127" s="208"/>
    </row>
    <row r="128" spans="1:38" ht="15" customHeight="1">
      <c r="A128" s="376"/>
      <c r="B128" s="376"/>
      <c r="C128" s="376"/>
      <c r="D128" s="376"/>
      <c r="E128" s="376"/>
      <c r="F128" s="376"/>
      <c r="G128" s="376"/>
      <c r="H128" s="376"/>
      <c r="I128" s="376"/>
      <c r="J128" s="376"/>
      <c r="K128" s="376"/>
      <c r="L128" s="376"/>
      <c r="M128" s="376"/>
      <c r="N128" s="376"/>
      <c r="O128" s="376"/>
      <c r="P128" s="376"/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1"/>
    </row>
    <row r="129" spans="1:38" ht="15" customHeight="1">
      <c r="A129" s="376"/>
      <c r="B129" s="376"/>
      <c r="C129" s="376"/>
      <c r="D129" s="376"/>
      <c r="E129" s="376"/>
      <c r="F129" s="376"/>
      <c r="G129" s="376"/>
      <c r="H129" s="376"/>
      <c r="I129" s="376"/>
      <c r="J129" s="376"/>
      <c r="K129" s="376"/>
      <c r="L129" s="376"/>
      <c r="M129" s="376"/>
      <c r="N129" s="376"/>
      <c r="O129" s="376"/>
      <c r="P129" s="376"/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  <c r="AL129" s="1"/>
    </row>
    <row r="130" spans="1:38" ht="12.75" customHeight="1">
      <c r="A130" s="140"/>
      <c r="B130" s="145"/>
      <c r="C130" s="145"/>
      <c r="D130" s="146"/>
      <c r="E130" s="140"/>
      <c r="F130" s="147"/>
      <c r="G130" s="140"/>
      <c r="H130" s="140"/>
      <c r="I130" s="140"/>
      <c r="J130" s="145"/>
      <c r="K130" s="148"/>
      <c r="L130" s="140"/>
      <c r="M130" s="140"/>
      <c r="N130" s="140"/>
      <c r="O130" s="149"/>
      <c r="P130" s="1"/>
      <c r="Q130" s="1"/>
      <c r="R130" s="6"/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</row>
    <row r="131" spans="1:38" ht="38.25" customHeight="1">
      <c r="A131" s="92" t="s">
        <v>565</v>
      </c>
      <c r="B131" s="150"/>
      <c r="C131" s="150"/>
      <c r="D131" s="151"/>
      <c r="E131" s="125"/>
      <c r="F131" s="6"/>
      <c r="G131" s="6"/>
      <c r="H131" s="126"/>
      <c r="I131" s="152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6"/>
      <c r="Y131" s="1"/>
      <c r="Z131" s="1"/>
      <c r="AA131" s="1"/>
      <c r="AB131" s="1"/>
      <c r="AC131" s="1"/>
      <c r="AD131" s="6"/>
      <c r="AE131" s="1"/>
      <c r="AF131" s="1"/>
      <c r="AG131" s="1"/>
      <c r="AH131" s="1"/>
      <c r="AI131" s="1"/>
      <c r="AJ131" s="6"/>
      <c r="AK131" s="1"/>
    </row>
    <row r="132" spans="1:38" s="209" customFormat="1" ht="38.25">
      <c r="A132" s="93" t="s">
        <v>16</v>
      </c>
      <c r="B132" s="94" t="s">
        <v>518</v>
      </c>
      <c r="C132" s="94"/>
      <c r="D132" s="95" t="s">
        <v>529</v>
      </c>
      <c r="E132" s="94" t="s">
        <v>530</v>
      </c>
      <c r="F132" s="94" t="s">
        <v>531</v>
      </c>
      <c r="G132" s="94" t="s">
        <v>532</v>
      </c>
      <c r="H132" s="94" t="s">
        <v>533</v>
      </c>
      <c r="I132" s="94" t="s">
        <v>534</v>
      </c>
      <c r="J132" s="93" t="s">
        <v>535</v>
      </c>
      <c r="K132" s="129" t="s">
        <v>552</v>
      </c>
      <c r="L132" s="130" t="s">
        <v>537</v>
      </c>
      <c r="M132" s="96" t="s">
        <v>538</v>
      </c>
      <c r="N132" s="94" t="s">
        <v>539</v>
      </c>
      <c r="O132" s="95" t="s">
        <v>540</v>
      </c>
      <c r="P132" s="94" t="s">
        <v>769</v>
      </c>
      <c r="Q132" s="208"/>
      <c r="R132" s="6"/>
      <c r="S132" s="208"/>
      <c r="T132" s="208"/>
      <c r="U132" s="208"/>
      <c r="V132" s="208"/>
      <c r="W132" s="208"/>
      <c r="X132" s="208"/>
      <c r="Y132" s="208"/>
      <c r="Z132" s="208"/>
      <c r="AA132" s="208"/>
      <c r="AB132" s="208"/>
      <c r="AC132" s="208"/>
      <c r="AD132" s="208"/>
      <c r="AE132" s="208"/>
      <c r="AF132" s="208"/>
      <c r="AG132" s="208"/>
      <c r="AH132" s="208"/>
      <c r="AI132" s="208"/>
      <c r="AJ132" s="208"/>
      <c r="AK132" s="208"/>
      <c r="AL132" s="208"/>
    </row>
    <row r="133" spans="1:38" s="209" customFormat="1" ht="12.75" customHeight="1">
      <c r="A133" s="389">
        <v>1</v>
      </c>
      <c r="B133" s="390">
        <v>44840</v>
      </c>
      <c r="C133" s="391"/>
      <c r="D133" s="392" t="s">
        <v>116</v>
      </c>
      <c r="E133" s="393" t="s">
        <v>543</v>
      </c>
      <c r="F133" s="393">
        <v>1405</v>
      </c>
      <c r="G133" s="393">
        <v>1240</v>
      </c>
      <c r="H133" s="393">
        <v>1625</v>
      </c>
      <c r="I133" s="393" t="s">
        <v>854</v>
      </c>
      <c r="J133" s="348" t="s">
        <v>960</v>
      </c>
      <c r="K133" s="348">
        <f t="shared" ref="K133" si="120">H133-F133</f>
        <v>220</v>
      </c>
      <c r="L133" s="349">
        <f t="shared" ref="L133" si="121">(F133*-0.7)/100</f>
        <v>-9.8349999999999991</v>
      </c>
      <c r="M133" s="350">
        <f t="shared" ref="M133" si="122">(K133+L133)/F133</f>
        <v>0.14958362989323842</v>
      </c>
      <c r="N133" s="348" t="s">
        <v>541</v>
      </c>
      <c r="O133" s="351">
        <v>44879</v>
      </c>
      <c r="P133" s="348"/>
      <c r="Q133" s="208"/>
      <c r="R133" s="1" t="s">
        <v>542</v>
      </c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8"/>
      <c r="AK133" s="208"/>
      <c r="AL133" s="208"/>
    </row>
    <row r="134" spans="1:38" ht="14.25" customHeight="1">
      <c r="A134" s="312">
        <v>2</v>
      </c>
      <c r="B134" s="313">
        <v>44840</v>
      </c>
      <c r="C134" s="305"/>
      <c r="D134" s="305" t="s">
        <v>853</v>
      </c>
      <c r="E134" s="306" t="s">
        <v>543</v>
      </c>
      <c r="F134" s="306" t="s">
        <v>855</v>
      </c>
      <c r="G134" s="306">
        <v>1220</v>
      </c>
      <c r="H134" s="306"/>
      <c r="I134" s="306" t="s">
        <v>856</v>
      </c>
      <c r="J134" s="243" t="s">
        <v>544</v>
      </c>
      <c r="K134" s="213"/>
      <c r="L134" s="232"/>
      <c r="M134" s="233"/>
      <c r="N134" s="213"/>
      <c r="O134" s="243"/>
      <c r="P134" s="210"/>
      <c r="Q134" s="208"/>
      <c r="R134" s="208" t="s">
        <v>542</v>
      </c>
      <c r="S134" s="41"/>
      <c r="T134" s="1"/>
      <c r="U134" s="1"/>
      <c r="V134" s="1"/>
      <c r="W134" s="1"/>
      <c r="X134" s="1"/>
      <c r="Y134" s="1"/>
      <c r="Z134" s="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41"/>
    </row>
    <row r="135" spans="1:38" ht="12.75" customHeight="1">
      <c r="A135" s="306"/>
      <c r="B135" s="304"/>
      <c r="C135" s="305"/>
      <c r="D135" s="305"/>
      <c r="E135" s="306"/>
      <c r="F135" s="306"/>
      <c r="G135" s="306"/>
      <c r="H135" s="306"/>
      <c r="I135" s="306"/>
      <c r="J135" s="243"/>
      <c r="K135" s="213"/>
      <c r="L135" s="232"/>
      <c r="M135" s="233"/>
      <c r="N135" s="213"/>
      <c r="O135" s="243"/>
      <c r="P135" s="210"/>
      <c r="R135" s="6"/>
      <c r="S135" s="1"/>
      <c r="T135" s="1"/>
      <c r="U135" s="1"/>
      <c r="V135" s="1"/>
      <c r="W135" s="1"/>
      <c r="X135" s="1"/>
      <c r="Y135" s="1"/>
    </row>
    <row r="136" spans="1:38" ht="12.75" customHeight="1">
      <c r="A136" s="109" t="s">
        <v>545</v>
      </c>
      <c r="B136" s="109"/>
      <c r="C136" s="109"/>
      <c r="D136" s="109"/>
      <c r="E136" s="41"/>
      <c r="F136" s="117" t="s">
        <v>547</v>
      </c>
      <c r="G136" s="54"/>
      <c r="H136" s="54"/>
      <c r="I136" s="54"/>
      <c r="J136" s="6"/>
      <c r="K136" s="134"/>
      <c r="L136" s="135"/>
      <c r="M136" s="6"/>
      <c r="N136" s="99"/>
      <c r="O136" s="153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6" t="s">
        <v>546</v>
      </c>
      <c r="B137" s="109"/>
      <c r="C137" s="109"/>
      <c r="D137" s="109"/>
      <c r="E137" s="6"/>
      <c r="F137" s="117" t="s">
        <v>549</v>
      </c>
      <c r="G137" s="6"/>
      <c r="H137" s="6" t="s">
        <v>765</v>
      </c>
      <c r="I137" s="6"/>
      <c r="J137" s="1"/>
      <c r="K137" s="6"/>
      <c r="L137" s="6"/>
      <c r="M137" s="6"/>
      <c r="N137" s="1"/>
      <c r="O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16"/>
      <c r="B138" s="109"/>
      <c r="C138" s="109"/>
      <c r="D138" s="109"/>
      <c r="E138" s="6"/>
      <c r="F138" s="117"/>
      <c r="G138" s="6"/>
      <c r="H138" s="6"/>
      <c r="I138" s="6"/>
      <c r="J138" s="1"/>
      <c r="K138" s="6"/>
      <c r="L138" s="6"/>
      <c r="M138" s="6"/>
      <c r="N138" s="1"/>
      <c r="O138" s="1"/>
      <c r="Q138" s="1"/>
      <c r="R138" s="54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116"/>
      <c r="B139" s="109"/>
      <c r="C139" s="109"/>
      <c r="D139" s="109"/>
      <c r="E139" s="6"/>
      <c r="F139" s="117"/>
      <c r="G139" s="54"/>
      <c r="H139" s="41"/>
      <c r="I139" s="54"/>
      <c r="J139" s="6"/>
      <c r="K139" s="134"/>
      <c r="L139" s="135"/>
      <c r="M139" s="6"/>
      <c r="N139" s="99"/>
      <c r="O139" s="136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12.75" customHeight="1">
      <c r="A140" s="54"/>
      <c r="B140" s="98"/>
      <c r="C140" s="98"/>
      <c r="D140" s="41"/>
      <c r="E140" s="54"/>
      <c r="F140" s="54"/>
      <c r="G140" s="54"/>
      <c r="H140" s="41"/>
      <c r="I140" s="54"/>
      <c r="J140" s="6"/>
      <c r="K140" s="134"/>
      <c r="L140" s="135"/>
      <c r="M140" s="6"/>
      <c r="N140" s="99"/>
      <c r="O140" s="136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38.25" customHeight="1">
      <c r="A141" s="41"/>
      <c r="B141" s="154" t="s">
        <v>566</v>
      </c>
      <c r="C141" s="154"/>
      <c r="D141" s="154"/>
      <c r="E141" s="154"/>
      <c r="F141" s="6"/>
      <c r="G141" s="6"/>
      <c r="H141" s="127"/>
      <c r="I141" s="6"/>
      <c r="J141" s="127"/>
      <c r="K141" s="128"/>
      <c r="L141" s="6"/>
      <c r="M141" s="6"/>
      <c r="N141" s="1"/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93" t="s">
        <v>16</v>
      </c>
      <c r="B142" s="94" t="s">
        <v>518</v>
      </c>
      <c r="C142" s="94"/>
      <c r="D142" s="95" t="s">
        <v>529</v>
      </c>
      <c r="E142" s="94" t="s">
        <v>530</v>
      </c>
      <c r="F142" s="94" t="s">
        <v>531</v>
      </c>
      <c r="G142" s="94" t="s">
        <v>567</v>
      </c>
      <c r="H142" s="94" t="s">
        <v>568</v>
      </c>
      <c r="I142" s="94" t="s">
        <v>534</v>
      </c>
      <c r="J142" s="155" t="s">
        <v>535</v>
      </c>
      <c r="K142" s="94" t="s">
        <v>536</v>
      </c>
      <c r="L142" s="94" t="s">
        <v>569</v>
      </c>
      <c r="M142" s="94" t="s">
        <v>539</v>
      </c>
      <c r="N142" s="95" t="s">
        <v>540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56">
        <v>1</v>
      </c>
      <c r="B143" s="157">
        <v>41579</v>
      </c>
      <c r="C143" s="157"/>
      <c r="D143" s="158" t="s">
        <v>570</v>
      </c>
      <c r="E143" s="159" t="s">
        <v>571</v>
      </c>
      <c r="F143" s="160">
        <v>82</v>
      </c>
      <c r="G143" s="159" t="s">
        <v>572</v>
      </c>
      <c r="H143" s="159">
        <v>100</v>
      </c>
      <c r="I143" s="161">
        <v>100</v>
      </c>
      <c r="J143" s="162" t="s">
        <v>573</v>
      </c>
      <c r="K143" s="163">
        <f t="shared" ref="K143:K195" si="123">H143-F143</f>
        <v>18</v>
      </c>
      <c r="L143" s="164">
        <f t="shared" ref="L143:L195" si="124">K143/F143</f>
        <v>0.21951219512195122</v>
      </c>
      <c r="M143" s="159" t="s">
        <v>541</v>
      </c>
      <c r="N143" s="165">
        <v>42657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6">
        <v>2</v>
      </c>
      <c r="B144" s="157">
        <v>41794</v>
      </c>
      <c r="C144" s="157"/>
      <c r="D144" s="158" t="s">
        <v>574</v>
      </c>
      <c r="E144" s="159" t="s">
        <v>543</v>
      </c>
      <c r="F144" s="160">
        <v>257</v>
      </c>
      <c r="G144" s="159" t="s">
        <v>572</v>
      </c>
      <c r="H144" s="159">
        <v>300</v>
      </c>
      <c r="I144" s="161">
        <v>300</v>
      </c>
      <c r="J144" s="162" t="s">
        <v>573</v>
      </c>
      <c r="K144" s="163">
        <f t="shared" si="123"/>
        <v>43</v>
      </c>
      <c r="L144" s="164">
        <f t="shared" si="124"/>
        <v>0.16731517509727625</v>
      </c>
      <c r="M144" s="159" t="s">
        <v>541</v>
      </c>
      <c r="N144" s="165">
        <v>41822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3</v>
      </c>
      <c r="B145" s="157">
        <v>41828</v>
      </c>
      <c r="C145" s="157"/>
      <c r="D145" s="158" t="s">
        <v>575</v>
      </c>
      <c r="E145" s="159" t="s">
        <v>543</v>
      </c>
      <c r="F145" s="160">
        <v>393</v>
      </c>
      <c r="G145" s="159" t="s">
        <v>572</v>
      </c>
      <c r="H145" s="159">
        <v>468</v>
      </c>
      <c r="I145" s="161">
        <v>468</v>
      </c>
      <c r="J145" s="162" t="s">
        <v>573</v>
      </c>
      <c r="K145" s="163">
        <f t="shared" si="123"/>
        <v>75</v>
      </c>
      <c r="L145" s="164">
        <f t="shared" si="124"/>
        <v>0.19083969465648856</v>
      </c>
      <c r="M145" s="159" t="s">
        <v>541</v>
      </c>
      <c r="N145" s="165">
        <v>41863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4</v>
      </c>
      <c r="B146" s="157">
        <v>41857</v>
      </c>
      <c r="C146" s="157"/>
      <c r="D146" s="158" t="s">
        <v>576</v>
      </c>
      <c r="E146" s="159" t="s">
        <v>543</v>
      </c>
      <c r="F146" s="160">
        <v>205</v>
      </c>
      <c r="G146" s="159" t="s">
        <v>572</v>
      </c>
      <c r="H146" s="159">
        <v>275</v>
      </c>
      <c r="I146" s="161">
        <v>250</v>
      </c>
      <c r="J146" s="162" t="s">
        <v>573</v>
      </c>
      <c r="K146" s="163">
        <f t="shared" si="123"/>
        <v>70</v>
      </c>
      <c r="L146" s="164">
        <f t="shared" si="124"/>
        <v>0.34146341463414637</v>
      </c>
      <c r="M146" s="159" t="s">
        <v>541</v>
      </c>
      <c r="N146" s="165">
        <v>41962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5</v>
      </c>
      <c r="B147" s="157">
        <v>41886</v>
      </c>
      <c r="C147" s="157"/>
      <c r="D147" s="158" t="s">
        <v>577</v>
      </c>
      <c r="E147" s="159" t="s">
        <v>543</v>
      </c>
      <c r="F147" s="160">
        <v>162</v>
      </c>
      <c r="G147" s="159" t="s">
        <v>572</v>
      </c>
      <c r="H147" s="159">
        <v>190</v>
      </c>
      <c r="I147" s="161">
        <v>190</v>
      </c>
      <c r="J147" s="162" t="s">
        <v>573</v>
      </c>
      <c r="K147" s="163">
        <f t="shared" si="123"/>
        <v>28</v>
      </c>
      <c r="L147" s="164">
        <f t="shared" si="124"/>
        <v>0.1728395061728395</v>
      </c>
      <c r="M147" s="159" t="s">
        <v>541</v>
      </c>
      <c r="N147" s="165">
        <v>42006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6</v>
      </c>
      <c r="B148" s="157">
        <v>41886</v>
      </c>
      <c r="C148" s="157"/>
      <c r="D148" s="158" t="s">
        <v>578</v>
      </c>
      <c r="E148" s="159" t="s">
        <v>543</v>
      </c>
      <c r="F148" s="160">
        <v>75</v>
      </c>
      <c r="G148" s="159" t="s">
        <v>572</v>
      </c>
      <c r="H148" s="159">
        <v>91.5</v>
      </c>
      <c r="I148" s="161" t="s">
        <v>579</v>
      </c>
      <c r="J148" s="162" t="s">
        <v>580</v>
      </c>
      <c r="K148" s="163">
        <f t="shared" si="123"/>
        <v>16.5</v>
      </c>
      <c r="L148" s="164">
        <f t="shared" si="124"/>
        <v>0.22</v>
      </c>
      <c r="M148" s="159" t="s">
        <v>541</v>
      </c>
      <c r="N148" s="165">
        <v>41954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7</v>
      </c>
      <c r="B149" s="157">
        <v>41913</v>
      </c>
      <c r="C149" s="157"/>
      <c r="D149" s="158" t="s">
        <v>581</v>
      </c>
      <c r="E149" s="159" t="s">
        <v>543</v>
      </c>
      <c r="F149" s="160">
        <v>850</v>
      </c>
      <c r="G149" s="159" t="s">
        <v>572</v>
      </c>
      <c r="H149" s="159">
        <v>982.5</v>
      </c>
      <c r="I149" s="161">
        <v>1050</v>
      </c>
      <c r="J149" s="162" t="s">
        <v>582</v>
      </c>
      <c r="K149" s="163">
        <f t="shared" si="123"/>
        <v>132.5</v>
      </c>
      <c r="L149" s="164">
        <f t="shared" si="124"/>
        <v>0.15588235294117647</v>
      </c>
      <c r="M149" s="159" t="s">
        <v>541</v>
      </c>
      <c r="N149" s="165">
        <v>42039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8</v>
      </c>
      <c r="B150" s="157">
        <v>41913</v>
      </c>
      <c r="C150" s="157"/>
      <c r="D150" s="158" t="s">
        <v>583</v>
      </c>
      <c r="E150" s="159" t="s">
        <v>543</v>
      </c>
      <c r="F150" s="160">
        <v>475</v>
      </c>
      <c r="G150" s="159" t="s">
        <v>572</v>
      </c>
      <c r="H150" s="159">
        <v>515</v>
      </c>
      <c r="I150" s="161">
        <v>600</v>
      </c>
      <c r="J150" s="162" t="s">
        <v>584</v>
      </c>
      <c r="K150" s="163">
        <f t="shared" si="123"/>
        <v>40</v>
      </c>
      <c r="L150" s="164">
        <f t="shared" si="124"/>
        <v>8.4210526315789472E-2</v>
      </c>
      <c r="M150" s="159" t="s">
        <v>541</v>
      </c>
      <c r="N150" s="165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9</v>
      </c>
      <c r="B151" s="157">
        <v>41913</v>
      </c>
      <c r="C151" s="157"/>
      <c r="D151" s="158" t="s">
        <v>585</v>
      </c>
      <c r="E151" s="159" t="s">
        <v>543</v>
      </c>
      <c r="F151" s="160">
        <v>86</v>
      </c>
      <c r="G151" s="159" t="s">
        <v>572</v>
      </c>
      <c r="H151" s="159">
        <v>99</v>
      </c>
      <c r="I151" s="161">
        <v>140</v>
      </c>
      <c r="J151" s="162" t="s">
        <v>586</v>
      </c>
      <c r="K151" s="163">
        <f t="shared" si="123"/>
        <v>13</v>
      </c>
      <c r="L151" s="164">
        <f t="shared" si="124"/>
        <v>0.15116279069767441</v>
      </c>
      <c r="M151" s="159" t="s">
        <v>541</v>
      </c>
      <c r="N151" s="165">
        <v>41939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10</v>
      </c>
      <c r="B152" s="157">
        <v>41926</v>
      </c>
      <c r="C152" s="157"/>
      <c r="D152" s="158" t="s">
        <v>587</v>
      </c>
      <c r="E152" s="159" t="s">
        <v>543</v>
      </c>
      <c r="F152" s="160">
        <v>496.6</v>
      </c>
      <c r="G152" s="159" t="s">
        <v>572</v>
      </c>
      <c r="H152" s="159">
        <v>621</v>
      </c>
      <c r="I152" s="161">
        <v>580</v>
      </c>
      <c r="J152" s="162" t="s">
        <v>573</v>
      </c>
      <c r="K152" s="163">
        <f t="shared" si="123"/>
        <v>124.39999999999998</v>
      </c>
      <c r="L152" s="164">
        <f t="shared" si="124"/>
        <v>0.25050342327829234</v>
      </c>
      <c r="M152" s="159" t="s">
        <v>541</v>
      </c>
      <c r="N152" s="165">
        <v>42605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11</v>
      </c>
      <c r="B153" s="157">
        <v>41926</v>
      </c>
      <c r="C153" s="157"/>
      <c r="D153" s="158" t="s">
        <v>588</v>
      </c>
      <c r="E153" s="159" t="s">
        <v>543</v>
      </c>
      <c r="F153" s="160">
        <v>2481.9</v>
      </c>
      <c r="G153" s="159" t="s">
        <v>572</v>
      </c>
      <c r="H153" s="159">
        <v>2840</v>
      </c>
      <c r="I153" s="161">
        <v>2870</v>
      </c>
      <c r="J153" s="162" t="s">
        <v>589</v>
      </c>
      <c r="K153" s="163">
        <f t="shared" si="123"/>
        <v>358.09999999999991</v>
      </c>
      <c r="L153" s="164">
        <f t="shared" si="124"/>
        <v>0.14428462065353154</v>
      </c>
      <c r="M153" s="159" t="s">
        <v>541</v>
      </c>
      <c r="N153" s="165">
        <v>42017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12</v>
      </c>
      <c r="B154" s="157">
        <v>41928</v>
      </c>
      <c r="C154" s="157"/>
      <c r="D154" s="158" t="s">
        <v>590</v>
      </c>
      <c r="E154" s="159" t="s">
        <v>543</v>
      </c>
      <c r="F154" s="160">
        <v>84.5</v>
      </c>
      <c r="G154" s="159" t="s">
        <v>572</v>
      </c>
      <c r="H154" s="159">
        <v>93</v>
      </c>
      <c r="I154" s="161">
        <v>110</v>
      </c>
      <c r="J154" s="162" t="s">
        <v>591</v>
      </c>
      <c r="K154" s="163">
        <f t="shared" si="123"/>
        <v>8.5</v>
      </c>
      <c r="L154" s="164">
        <f t="shared" si="124"/>
        <v>0.10059171597633136</v>
      </c>
      <c r="M154" s="159" t="s">
        <v>541</v>
      </c>
      <c r="N154" s="165">
        <v>41939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13</v>
      </c>
      <c r="B155" s="157">
        <v>41928</v>
      </c>
      <c r="C155" s="157"/>
      <c r="D155" s="158" t="s">
        <v>592</v>
      </c>
      <c r="E155" s="159" t="s">
        <v>543</v>
      </c>
      <c r="F155" s="160">
        <v>401</v>
      </c>
      <c r="G155" s="159" t="s">
        <v>572</v>
      </c>
      <c r="H155" s="159">
        <v>428</v>
      </c>
      <c r="I155" s="161">
        <v>450</v>
      </c>
      <c r="J155" s="162" t="s">
        <v>593</v>
      </c>
      <c r="K155" s="163">
        <f t="shared" si="123"/>
        <v>27</v>
      </c>
      <c r="L155" s="164">
        <f t="shared" si="124"/>
        <v>6.7331670822942641E-2</v>
      </c>
      <c r="M155" s="159" t="s">
        <v>541</v>
      </c>
      <c r="N155" s="165">
        <v>42020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14</v>
      </c>
      <c r="B156" s="157">
        <v>41928</v>
      </c>
      <c r="C156" s="157"/>
      <c r="D156" s="158" t="s">
        <v>594</v>
      </c>
      <c r="E156" s="159" t="s">
        <v>543</v>
      </c>
      <c r="F156" s="160">
        <v>101</v>
      </c>
      <c r="G156" s="159" t="s">
        <v>572</v>
      </c>
      <c r="H156" s="159">
        <v>112</v>
      </c>
      <c r="I156" s="161">
        <v>120</v>
      </c>
      <c r="J156" s="162" t="s">
        <v>595</v>
      </c>
      <c r="K156" s="163">
        <f t="shared" si="123"/>
        <v>11</v>
      </c>
      <c r="L156" s="164">
        <f t="shared" si="124"/>
        <v>0.10891089108910891</v>
      </c>
      <c r="M156" s="159" t="s">
        <v>541</v>
      </c>
      <c r="N156" s="165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15</v>
      </c>
      <c r="B157" s="157">
        <v>41954</v>
      </c>
      <c r="C157" s="157"/>
      <c r="D157" s="158" t="s">
        <v>596</v>
      </c>
      <c r="E157" s="159" t="s">
        <v>543</v>
      </c>
      <c r="F157" s="160">
        <v>59</v>
      </c>
      <c r="G157" s="159" t="s">
        <v>572</v>
      </c>
      <c r="H157" s="159">
        <v>76</v>
      </c>
      <c r="I157" s="161">
        <v>76</v>
      </c>
      <c r="J157" s="162" t="s">
        <v>573</v>
      </c>
      <c r="K157" s="163">
        <f t="shared" si="123"/>
        <v>17</v>
      </c>
      <c r="L157" s="164">
        <f t="shared" si="124"/>
        <v>0.28813559322033899</v>
      </c>
      <c r="M157" s="159" t="s">
        <v>541</v>
      </c>
      <c r="N157" s="165">
        <v>43032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16</v>
      </c>
      <c r="B158" s="157">
        <v>41954</v>
      </c>
      <c r="C158" s="157"/>
      <c r="D158" s="158" t="s">
        <v>585</v>
      </c>
      <c r="E158" s="159" t="s">
        <v>543</v>
      </c>
      <c r="F158" s="160">
        <v>99</v>
      </c>
      <c r="G158" s="159" t="s">
        <v>572</v>
      </c>
      <c r="H158" s="159">
        <v>120</v>
      </c>
      <c r="I158" s="161">
        <v>120</v>
      </c>
      <c r="J158" s="162" t="s">
        <v>554</v>
      </c>
      <c r="K158" s="163">
        <f t="shared" si="123"/>
        <v>21</v>
      </c>
      <c r="L158" s="164">
        <f t="shared" si="124"/>
        <v>0.21212121212121213</v>
      </c>
      <c r="M158" s="159" t="s">
        <v>541</v>
      </c>
      <c r="N158" s="165">
        <v>41960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17</v>
      </c>
      <c r="B159" s="157">
        <v>41956</v>
      </c>
      <c r="C159" s="157"/>
      <c r="D159" s="158" t="s">
        <v>597</v>
      </c>
      <c r="E159" s="159" t="s">
        <v>543</v>
      </c>
      <c r="F159" s="160">
        <v>22</v>
      </c>
      <c r="G159" s="159" t="s">
        <v>572</v>
      </c>
      <c r="H159" s="159">
        <v>33.549999999999997</v>
      </c>
      <c r="I159" s="161">
        <v>32</v>
      </c>
      <c r="J159" s="162" t="s">
        <v>598</v>
      </c>
      <c r="K159" s="163">
        <f t="shared" si="123"/>
        <v>11.549999999999997</v>
      </c>
      <c r="L159" s="164">
        <f t="shared" si="124"/>
        <v>0.52499999999999991</v>
      </c>
      <c r="M159" s="159" t="s">
        <v>541</v>
      </c>
      <c r="N159" s="165">
        <v>42188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18</v>
      </c>
      <c r="B160" s="157">
        <v>41976</v>
      </c>
      <c r="C160" s="157"/>
      <c r="D160" s="158" t="s">
        <v>599</v>
      </c>
      <c r="E160" s="159" t="s">
        <v>543</v>
      </c>
      <c r="F160" s="160">
        <v>440</v>
      </c>
      <c r="G160" s="159" t="s">
        <v>572</v>
      </c>
      <c r="H160" s="159">
        <v>520</v>
      </c>
      <c r="I160" s="161">
        <v>520</v>
      </c>
      <c r="J160" s="162" t="s">
        <v>600</v>
      </c>
      <c r="K160" s="163">
        <f t="shared" si="123"/>
        <v>80</v>
      </c>
      <c r="L160" s="164">
        <f t="shared" si="124"/>
        <v>0.18181818181818182</v>
      </c>
      <c r="M160" s="159" t="s">
        <v>541</v>
      </c>
      <c r="N160" s="165">
        <v>42208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19</v>
      </c>
      <c r="B161" s="157">
        <v>41976</v>
      </c>
      <c r="C161" s="157"/>
      <c r="D161" s="158" t="s">
        <v>601</v>
      </c>
      <c r="E161" s="159" t="s">
        <v>543</v>
      </c>
      <c r="F161" s="160">
        <v>360</v>
      </c>
      <c r="G161" s="159" t="s">
        <v>572</v>
      </c>
      <c r="H161" s="159">
        <v>427</v>
      </c>
      <c r="I161" s="161">
        <v>425</v>
      </c>
      <c r="J161" s="162" t="s">
        <v>602</v>
      </c>
      <c r="K161" s="163">
        <f t="shared" si="123"/>
        <v>67</v>
      </c>
      <c r="L161" s="164">
        <f t="shared" si="124"/>
        <v>0.18611111111111112</v>
      </c>
      <c r="M161" s="159" t="s">
        <v>541</v>
      </c>
      <c r="N161" s="165">
        <v>42058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20</v>
      </c>
      <c r="B162" s="157">
        <v>42012</v>
      </c>
      <c r="C162" s="157"/>
      <c r="D162" s="158" t="s">
        <v>603</v>
      </c>
      <c r="E162" s="159" t="s">
        <v>543</v>
      </c>
      <c r="F162" s="160">
        <v>360</v>
      </c>
      <c r="G162" s="159" t="s">
        <v>572</v>
      </c>
      <c r="H162" s="159">
        <v>455</v>
      </c>
      <c r="I162" s="161">
        <v>420</v>
      </c>
      <c r="J162" s="162" t="s">
        <v>604</v>
      </c>
      <c r="K162" s="163">
        <f t="shared" si="123"/>
        <v>95</v>
      </c>
      <c r="L162" s="164">
        <f t="shared" si="124"/>
        <v>0.2638888888888889</v>
      </c>
      <c r="M162" s="159" t="s">
        <v>541</v>
      </c>
      <c r="N162" s="165">
        <v>42024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21</v>
      </c>
      <c r="B163" s="157">
        <v>42012</v>
      </c>
      <c r="C163" s="157"/>
      <c r="D163" s="158" t="s">
        <v>605</v>
      </c>
      <c r="E163" s="159" t="s">
        <v>543</v>
      </c>
      <c r="F163" s="160">
        <v>130</v>
      </c>
      <c r="G163" s="159"/>
      <c r="H163" s="159">
        <v>175.5</v>
      </c>
      <c r="I163" s="161">
        <v>165</v>
      </c>
      <c r="J163" s="162" t="s">
        <v>606</v>
      </c>
      <c r="K163" s="163">
        <f t="shared" si="123"/>
        <v>45.5</v>
      </c>
      <c r="L163" s="164">
        <f t="shared" si="124"/>
        <v>0.35</v>
      </c>
      <c r="M163" s="159" t="s">
        <v>541</v>
      </c>
      <c r="N163" s="165">
        <v>43088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22</v>
      </c>
      <c r="B164" s="157">
        <v>42040</v>
      </c>
      <c r="C164" s="157"/>
      <c r="D164" s="158" t="s">
        <v>368</v>
      </c>
      <c r="E164" s="159" t="s">
        <v>571</v>
      </c>
      <c r="F164" s="160">
        <v>98</v>
      </c>
      <c r="G164" s="159"/>
      <c r="H164" s="159">
        <v>120</v>
      </c>
      <c r="I164" s="161">
        <v>120</v>
      </c>
      <c r="J164" s="162" t="s">
        <v>573</v>
      </c>
      <c r="K164" s="163">
        <f t="shared" si="123"/>
        <v>22</v>
      </c>
      <c r="L164" s="164">
        <f t="shared" si="124"/>
        <v>0.22448979591836735</v>
      </c>
      <c r="M164" s="159" t="s">
        <v>541</v>
      </c>
      <c r="N164" s="165">
        <v>42753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23</v>
      </c>
      <c r="B165" s="157">
        <v>42040</v>
      </c>
      <c r="C165" s="157"/>
      <c r="D165" s="158" t="s">
        <v>607</v>
      </c>
      <c r="E165" s="159" t="s">
        <v>571</v>
      </c>
      <c r="F165" s="160">
        <v>196</v>
      </c>
      <c r="G165" s="159"/>
      <c r="H165" s="159">
        <v>262</v>
      </c>
      <c r="I165" s="161">
        <v>255</v>
      </c>
      <c r="J165" s="162" t="s">
        <v>573</v>
      </c>
      <c r="K165" s="163">
        <f t="shared" si="123"/>
        <v>66</v>
      </c>
      <c r="L165" s="164">
        <f t="shared" si="124"/>
        <v>0.33673469387755101</v>
      </c>
      <c r="M165" s="159" t="s">
        <v>541</v>
      </c>
      <c r="N165" s="165">
        <v>42599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66">
        <v>24</v>
      </c>
      <c r="B166" s="167">
        <v>42067</v>
      </c>
      <c r="C166" s="167"/>
      <c r="D166" s="168" t="s">
        <v>367</v>
      </c>
      <c r="E166" s="169" t="s">
        <v>571</v>
      </c>
      <c r="F166" s="170">
        <v>235</v>
      </c>
      <c r="G166" s="170"/>
      <c r="H166" s="171">
        <v>77</v>
      </c>
      <c r="I166" s="171" t="s">
        <v>608</v>
      </c>
      <c r="J166" s="172" t="s">
        <v>609</v>
      </c>
      <c r="K166" s="173">
        <f t="shared" si="123"/>
        <v>-158</v>
      </c>
      <c r="L166" s="174">
        <f t="shared" si="124"/>
        <v>-0.67234042553191486</v>
      </c>
      <c r="M166" s="170" t="s">
        <v>553</v>
      </c>
      <c r="N166" s="167">
        <v>43522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25</v>
      </c>
      <c r="B167" s="157">
        <v>42067</v>
      </c>
      <c r="C167" s="157"/>
      <c r="D167" s="158" t="s">
        <v>610</v>
      </c>
      <c r="E167" s="159" t="s">
        <v>571</v>
      </c>
      <c r="F167" s="160">
        <v>185</v>
      </c>
      <c r="G167" s="159"/>
      <c r="H167" s="159">
        <v>224</v>
      </c>
      <c r="I167" s="161" t="s">
        <v>611</v>
      </c>
      <c r="J167" s="162" t="s">
        <v>573</v>
      </c>
      <c r="K167" s="163">
        <f t="shared" si="123"/>
        <v>39</v>
      </c>
      <c r="L167" s="164">
        <f t="shared" si="124"/>
        <v>0.21081081081081082</v>
      </c>
      <c r="M167" s="159" t="s">
        <v>541</v>
      </c>
      <c r="N167" s="165">
        <v>42647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66">
        <v>26</v>
      </c>
      <c r="B168" s="167">
        <v>42090</v>
      </c>
      <c r="C168" s="167"/>
      <c r="D168" s="175" t="s">
        <v>612</v>
      </c>
      <c r="E168" s="170" t="s">
        <v>571</v>
      </c>
      <c r="F168" s="170">
        <v>49.5</v>
      </c>
      <c r="G168" s="171"/>
      <c r="H168" s="171">
        <v>15.85</v>
      </c>
      <c r="I168" s="171">
        <v>67</v>
      </c>
      <c r="J168" s="172" t="s">
        <v>613</v>
      </c>
      <c r="K168" s="171">
        <f t="shared" si="123"/>
        <v>-33.65</v>
      </c>
      <c r="L168" s="176">
        <f t="shared" si="124"/>
        <v>-0.67979797979797973</v>
      </c>
      <c r="M168" s="170" t="s">
        <v>553</v>
      </c>
      <c r="N168" s="177">
        <v>43627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27</v>
      </c>
      <c r="B169" s="157">
        <v>42093</v>
      </c>
      <c r="C169" s="157"/>
      <c r="D169" s="158" t="s">
        <v>614</v>
      </c>
      <c r="E169" s="159" t="s">
        <v>571</v>
      </c>
      <c r="F169" s="160">
        <v>183.5</v>
      </c>
      <c r="G169" s="159"/>
      <c r="H169" s="159">
        <v>219</v>
      </c>
      <c r="I169" s="161">
        <v>218</v>
      </c>
      <c r="J169" s="162" t="s">
        <v>615</v>
      </c>
      <c r="K169" s="163">
        <f t="shared" si="123"/>
        <v>35.5</v>
      </c>
      <c r="L169" s="164">
        <f t="shared" si="124"/>
        <v>0.19346049046321526</v>
      </c>
      <c r="M169" s="159" t="s">
        <v>541</v>
      </c>
      <c r="N169" s="165">
        <v>42103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6">
        <v>28</v>
      </c>
      <c r="B170" s="157">
        <v>42114</v>
      </c>
      <c r="C170" s="157"/>
      <c r="D170" s="158" t="s">
        <v>616</v>
      </c>
      <c r="E170" s="159" t="s">
        <v>571</v>
      </c>
      <c r="F170" s="160">
        <f>(227+237)/2</f>
        <v>232</v>
      </c>
      <c r="G170" s="159"/>
      <c r="H170" s="159">
        <v>298</v>
      </c>
      <c r="I170" s="161">
        <v>298</v>
      </c>
      <c r="J170" s="162" t="s">
        <v>573</v>
      </c>
      <c r="K170" s="163">
        <f t="shared" si="123"/>
        <v>66</v>
      </c>
      <c r="L170" s="164">
        <f t="shared" si="124"/>
        <v>0.28448275862068967</v>
      </c>
      <c r="M170" s="159" t="s">
        <v>541</v>
      </c>
      <c r="N170" s="165">
        <v>42823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6">
        <v>29</v>
      </c>
      <c r="B171" s="157">
        <v>42128</v>
      </c>
      <c r="C171" s="157"/>
      <c r="D171" s="158" t="s">
        <v>617</v>
      </c>
      <c r="E171" s="159" t="s">
        <v>543</v>
      </c>
      <c r="F171" s="160">
        <v>385</v>
      </c>
      <c r="G171" s="159"/>
      <c r="H171" s="159">
        <f>212.5+331</f>
        <v>543.5</v>
      </c>
      <c r="I171" s="161">
        <v>510</v>
      </c>
      <c r="J171" s="162" t="s">
        <v>618</v>
      </c>
      <c r="K171" s="163">
        <f t="shared" si="123"/>
        <v>158.5</v>
      </c>
      <c r="L171" s="164">
        <f t="shared" si="124"/>
        <v>0.41168831168831171</v>
      </c>
      <c r="M171" s="159" t="s">
        <v>541</v>
      </c>
      <c r="N171" s="165">
        <v>42235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30</v>
      </c>
      <c r="B172" s="157">
        <v>42128</v>
      </c>
      <c r="C172" s="157"/>
      <c r="D172" s="158" t="s">
        <v>619</v>
      </c>
      <c r="E172" s="159" t="s">
        <v>543</v>
      </c>
      <c r="F172" s="160">
        <v>115.5</v>
      </c>
      <c r="G172" s="159"/>
      <c r="H172" s="159">
        <v>146</v>
      </c>
      <c r="I172" s="161">
        <v>142</v>
      </c>
      <c r="J172" s="162" t="s">
        <v>620</v>
      </c>
      <c r="K172" s="163">
        <f t="shared" si="123"/>
        <v>30.5</v>
      </c>
      <c r="L172" s="164">
        <f t="shared" si="124"/>
        <v>0.26406926406926406</v>
      </c>
      <c r="M172" s="159" t="s">
        <v>541</v>
      </c>
      <c r="N172" s="165">
        <v>42202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6">
        <v>31</v>
      </c>
      <c r="B173" s="157">
        <v>42151</v>
      </c>
      <c r="C173" s="157"/>
      <c r="D173" s="158" t="s">
        <v>621</v>
      </c>
      <c r="E173" s="159" t="s">
        <v>543</v>
      </c>
      <c r="F173" s="160">
        <v>237.5</v>
      </c>
      <c r="G173" s="159"/>
      <c r="H173" s="159">
        <v>279.5</v>
      </c>
      <c r="I173" s="161">
        <v>278</v>
      </c>
      <c r="J173" s="162" t="s">
        <v>573</v>
      </c>
      <c r="K173" s="163">
        <f t="shared" si="123"/>
        <v>42</v>
      </c>
      <c r="L173" s="164">
        <f t="shared" si="124"/>
        <v>0.17684210526315788</v>
      </c>
      <c r="M173" s="159" t="s">
        <v>541</v>
      </c>
      <c r="N173" s="165">
        <v>42222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32</v>
      </c>
      <c r="B174" s="157">
        <v>42174</v>
      </c>
      <c r="C174" s="157"/>
      <c r="D174" s="158" t="s">
        <v>592</v>
      </c>
      <c r="E174" s="159" t="s">
        <v>571</v>
      </c>
      <c r="F174" s="160">
        <v>340</v>
      </c>
      <c r="G174" s="159"/>
      <c r="H174" s="159">
        <v>448</v>
      </c>
      <c r="I174" s="161">
        <v>448</v>
      </c>
      <c r="J174" s="162" t="s">
        <v>573</v>
      </c>
      <c r="K174" s="163">
        <f t="shared" si="123"/>
        <v>108</v>
      </c>
      <c r="L174" s="164">
        <f t="shared" si="124"/>
        <v>0.31764705882352939</v>
      </c>
      <c r="M174" s="159" t="s">
        <v>541</v>
      </c>
      <c r="N174" s="165">
        <v>43018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33</v>
      </c>
      <c r="B175" s="157">
        <v>42191</v>
      </c>
      <c r="C175" s="157"/>
      <c r="D175" s="158" t="s">
        <v>622</v>
      </c>
      <c r="E175" s="159" t="s">
        <v>571</v>
      </c>
      <c r="F175" s="160">
        <v>390</v>
      </c>
      <c r="G175" s="159"/>
      <c r="H175" s="159">
        <v>460</v>
      </c>
      <c r="I175" s="161">
        <v>460</v>
      </c>
      <c r="J175" s="162" t="s">
        <v>573</v>
      </c>
      <c r="K175" s="163">
        <f t="shared" si="123"/>
        <v>70</v>
      </c>
      <c r="L175" s="164">
        <f t="shared" si="124"/>
        <v>0.17948717948717949</v>
      </c>
      <c r="M175" s="159" t="s">
        <v>541</v>
      </c>
      <c r="N175" s="165">
        <v>42478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6">
        <v>34</v>
      </c>
      <c r="B176" s="167">
        <v>42195</v>
      </c>
      <c r="C176" s="167"/>
      <c r="D176" s="168" t="s">
        <v>623</v>
      </c>
      <c r="E176" s="169" t="s">
        <v>571</v>
      </c>
      <c r="F176" s="170">
        <v>122.5</v>
      </c>
      <c r="G176" s="170"/>
      <c r="H176" s="171">
        <v>61</v>
      </c>
      <c r="I176" s="171">
        <v>172</v>
      </c>
      <c r="J176" s="172" t="s">
        <v>624</v>
      </c>
      <c r="K176" s="173">
        <f t="shared" si="123"/>
        <v>-61.5</v>
      </c>
      <c r="L176" s="174">
        <f t="shared" si="124"/>
        <v>-0.50204081632653064</v>
      </c>
      <c r="M176" s="170" t="s">
        <v>553</v>
      </c>
      <c r="N176" s="167">
        <v>43333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35</v>
      </c>
      <c r="B177" s="157">
        <v>42219</v>
      </c>
      <c r="C177" s="157"/>
      <c r="D177" s="158" t="s">
        <v>625</v>
      </c>
      <c r="E177" s="159" t="s">
        <v>571</v>
      </c>
      <c r="F177" s="160">
        <v>297.5</v>
      </c>
      <c r="G177" s="159"/>
      <c r="H177" s="159">
        <v>350</v>
      </c>
      <c r="I177" s="161">
        <v>360</v>
      </c>
      <c r="J177" s="162" t="s">
        <v>626</v>
      </c>
      <c r="K177" s="163">
        <f t="shared" si="123"/>
        <v>52.5</v>
      </c>
      <c r="L177" s="164">
        <f t="shared" si="124"/>
        <v>0.17647058823529413</v>
      </c>
      <c r="M177" s="159" t="s">
        <v>541</v>
      </c>
      <c r="N177" s="165">
        <v>42232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36</v>
      </c>
      <c r="B178" s="157">
        <v>42219</v>
      </c>
      <c r="C178" s="157"/>
      <c r="D178" s="158" t="s">
        <v>627</v>
      </c>
      <c r="E178" s="159" t="s">
        <v>571</v>
      </c>
      <c r="F178" s="160">
        <v>115.5</v>
      </c>
      <c r="G178" s="159"/>
      <c r="H178" s="159">
        <v>149</v>
      </c>
      <c r="I178" s="161">
        <v>140</v>
      </c>
      <c r="J178" s="162" t="s">
        <v>628</v>
      </c>
      <c r="K178" s="163">
        <f t="shared" si="123"/>
        <v>33.5</v>
      </c>
      <c r="L178" s="164">
        <f t="shared" si="124"/>
        <v>0.29004329004329005</v>
      </c>
      <c r="M178" s="159" t="s">
        <v>541</v>
      </c>
      <c r="N178" s="165">
        <v>42740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37</v>
      </c>
      <c r="B179" s="157">
        <v>42251</v>
      </c>
      <c r="C179" s="157"/>
      <c r="D179" s="158" t="s">
        <v>621</v>
      </c>
      <c r="E179" s="159" t="s">
        <v>571</v>
      </c>
      <c r="F179" s="160">
        <v>226</v>
      </c>
      <c r="G179" s="159"/>
      <c r="H179" s="159">
        <v>292</v>
      </c>
      <c r="I179" s="161">
        <v>292</v>
      </c>
      <c r="J179" s="162" t="s">
        <v>629</v>
      </c>
      <c r="K179" s="163">
        <f t="shared" si="123"/>
        <v>66</v>
      </c>
      <c r="L179" s="164">
        <f t="shared" si="124"/>
        <v>0.29203539823008851</v>
      </c>
      <c r="M179" s="159" t="s">
        <v>541</v>
      </c>
      <c r="N179" s="165">
        <v>42286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6">
        <v>38</v>
      </c>
      <c r="B180" s="157">
        <v>42254</v>
      </c>
      <c r="C180" s="157"/>
      <c r="D180" s="158" t="s">
        <v>616</v>
      </c>
      <c r="E180" s="159" t="s">
        <v>571</v>
      </c>
      <c r="F180" s="160">
        <v>232.5</v>
      </c>
      <c r="G180" s="159"/>
      <c r="H180" s="159">
        <v>312.5</v>
      </c>
      <c r="I180" s="161">
        <v>310</v>
      </c>
      <c r="J180" s="162" t="s">
        <v>573</v>
      </c>
      <c r="K180" s="163">
        <f t="shared" si="123"/>
        <v>80</v>
      </c>
      <c r="L180" s="164">
        <f t="shared" si="124"/>
        <v>0.34408602150537637</v>
      </c>
      <c r="M180" s="159" t="s">
        <v>541</v>
      </c>
      <c r="N180" s="165">
        <v>42823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6">
        <v>39</v>
      </c>
      <c r="B181" s="157">
        <v>42268</v>
      </c>
      <c r="C181" s="157"/>
      <c r="D181" s="158" t="s">
        <v>630</v>
      </c>
      <c r="E181" s="159" t="s">
        <v>571</v>
      </c>
      <c r="F181" s="160">
        <v>196.5</v>
      </c>
      <c r="G181" s="159"/>
      <c r="H181" s="159">
        <v>238</v>
      </c>
      <c r="I181" s="161">
        <v>238</v>
      </c>
      <c r="J181" s="162" t="s">
        <v>629</v>
      </c>
      <c r="K181" s="163">
        <f t="shared" si="123"/>
        <v>41.5</v>
      </c>
      <c r="L181" s="164">
        <f t="shared" si="124"/>
        <v>0.21119592875318066</v>
      </c>
      <c r="M181" s="159" t="s">
        <v>541</v>
      </c>
      <c r="N181" s="165">
        <v>42291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6">
        <v>40</v>
      </c>
      <c r="B182" s="157">
        <v>42271</v>
      </c>
      <c r="C182" s="157"/>
      <c r="D182" s="158" t="s">
        <v>570</v>
      </c>
      <c r="E182" s="159" t="s">
        <v>571</v>
      </c>
      <c r="F182" s="160">
        <v>65</v>
      </c>
      <c r="G182" s="159"/>
      <c r="H182" s="159">
        <v>82</v>
      </c>
      <c r="I182" s="161">
        <v>82</v>
      </c>
      <c r="J182" s="162" t="s">
        <v>629</v>
      </c>
      <c r="K182" s="163">
        <f t="shared" si="123"/>
        <v>17</v>
      </c>
      <c r="L182" s="164">
        <f t="shared" si="124"/>
        <v>0.26153846153846155</v>
      </c>
      <c r="M182" s="159" t="s">
        <v>541</v>
      </c>
      <c r="N182" s="165">
        <v>42578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6">
        <v>41</v>
      </c>
      <c r="B183" s="157">
        <v>42291</v>
      </c>
      <c r="C183" s="157"/>
      <c r="D183" s="158" t="s">
        <v>631</v>
      </c>
      <c r="E183" s="159" t="s">
        <v>571</v>
      </c>
      <c r="F183" s="160">
        <v>144</v>
      </c>
      <c r="G183" s="159"/>
      <c r="H183" s="159">
        <v>182.5</v>
      </c>
      <c r="I183" s="161">
        <v>181</v>
      </c>
      <c r="J183" s="162" t="s">
        <v>629</v>
      </c>
      <c r="K183" s="163">
        <f t="shared" si="123"/>
        <v>38.5</v>
      </c>
      <c r="L183" s="164">
        <f t="shared" si="124"/>
        <v>0.2673611111111111</v>
      </c>
      <c r="M183" s="159" t="s">
        <v>541</v>
      </c>
      <c r="N183" s="165">
        <v>42817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6">
        <v>42</v>
      </c>
      <c r="B184" s="157">
        <v>42291</v>
      </c>
      <c r="C184" s="157"/>
      <c r="D184" s="158" t="s">
        <v>632</v>
      </c>
      <c r="E184" s="159" t="s">
        <v>571</v>
      </c>
      <c r="F184" s="160">
        <v>264</v>
      </c>
      <c r="G184" s="159"/>
      <c r="H184" s="159">
        <v>311</v>
      </c>
      <c r="I184" s="161">
        <v>311</v>
      </c>
      <c r="J184" s="162" t="s">
        <v>629</v>
      </c>
      <c r="K184" s="163">
        <f t="shared" si="123"/>
        <v>47</v>
      </c>
      <c r="L184" s="164">
        <f t="shared" si="124"/>
        <v>0.17803030303030304</v>
      </c>
      <c r="M184" s="159" t="s">
        <v>541</v>
      </c>
      <c r="N184" s="165">
        <v>42604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43</v>
      </c>
      <c r="B185" s="157">
        <v>42318</v>
      </c>
      <c r="C185" s="157"/>
      <c r="D185" s="158" t="s">
        <v>633</v>
      </c>
      <c r="E185" s="159" t="s">
        <v>543</v>
      </c>
      <c r="F185" s="160">
        <v>549.5</v>
      </c>
      <c r="G185" s="159"/>
      <c r="H185" s="159">
        <v>630</v>
      </c>
      <c r="I185" s="161">
        <v>630</v>
      </c>
      <c r="J185" s="162" t="s">
        <v>629</v>
      </c>
      <c r="K185" s="163">
        <f t="shared" si="123"/>
        <v>80.5</v>
      </c>
      <c r="L185" s="164">
        <f t="shared" si="124"/>
        <v>0.1464968152866242</v>
      </c>
      <c r="M185" s="159" t="s">
        <v>541</v>
      </c>
      <c r="N185" s="165">
        <v>42419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44</v>
      </c>
      <c r="B186" s="157">
        <v>42342</v>
      </c>
      <c r="C186" s="157"/>
      <c r="D186" s="158" t="s">
        <v>634</v>
      </c>
      <c r="E186" s="159" t="s">
        <v>571</v>
      </c>
      <c r="F186" s="160">
        <v>1027.5</v>
      </c>
      <c r="G186" s="159"/>
      <c r="H186" s="159">
        <v>1315</v>
      </c>
      <c r="I186" s="161">
        <v>1250</v>
      </c>
      <c r="J186" s="162" t="s">
        <v>629</v>
      </c>
      <c r="K186" s="163">
        <f t="shared" si="123"/>
        <v>287.5</v>
      </c>
      <c r="L186" s="164">
        <f t="shared" si="124"/>
        <v>0.27980535279805352</v>
      </c>
      <c r="M186" s="159" t="s">
        <v>541</v>
      </c>
      <c r="N186" s="165">
        <v>43244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45</v>
      </c>
      <c r="B187" s="157">
        <v>42367</v>
      </c>
      <c r="C187" s="157"/>
      <c r="D187" s="158" t="s">
        <v>635</v>
      </c>
      <c r="E187" s="159" t="s">
        <v>571</v>
      </c>
      <c r="F187" s="160">
        <v>465</v>
      </c>
      <c r="G187" s="159"/>
      <c r="H187" s="159">
        <v>540</v>
      </c>
      <c r="I187" s="161">
        <v>540</v>
      </c>
      <c r="J187" s="162" t="s">
        <v>629</v>
      </c>
      <c r="K187" s="163">
        <f t="shared" si="123"/>
        <v>75</v>
      </c>
      <c r="L187" s="164">
        <f t="shared" si="124"/>
        <v>0.16129032258064516</v>
      </c>
      <c r="M187" s="159" t="s">
        <v>541</v>
      </c>
      <c r="N187" s="165">
        <v>42530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46</v>
      </c>
      <c r="B188" s="157">
        <v>42380</v>
      </c>
      <c r="C188" s="157"/>
      <c r="D188" s="158" t="s">
        <v>368</v>
      </c>
      <c r="E188" s="159" t="s">
        <v>543</v>
      </c>
      <c r="F188" s="160">
        <v>81</v>
      </c>
      <c r="G188" s="159"/>
      <c r="H188" s="159">
        <v>110</v>
      </c>
      <c r="I188" s="161">
        <v>110</v>
      </c>
      <c r="J188" s="162" t="s">
        <v>629</v>
      </c>
      <c r="K188" s="163">
        <f t="shared" si="123"/>
        <v>29</v>
      </c>
      <c r="L188" s="164">
        <f t="shared" si="124"/>
        <v>0.35802469135802467</v>
      </c>
      <c r="M188" s="159" t="s">
        <v>541</v>
      </c>
      <c r="N188" s="165">
        <v>42745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6">
        <v>47</v>
      </c>
      <c r="B189" s="157">
        <v>42382</v>
      </c>
      <c r="C189" s="157"/>
      <c r="D189" s="158" t="s">
        <v>636</v>
      </c>
      <c r="E189" s="159" t="s">
        <v>543</v>
      </c>
      <c r="F189" s="160">
        <v>417.5</v>
      </c>
      <c r="G189" s="159"/>
      <c r="H189" s="159">
        <v>547</v>
      </c>
      <c r="I189" s="161">
        <v>535</v>
      </c>
      <c r="J189" s="162" t="s">
        <v>629</v>
      </c>
      <c r="K189" s="163">
        <f t="shared" si="123"/>
        <v>129.5</v>
      </c>
      <c r="L189" s="164">
        <f t="shared" si="124"/>
        <v>0.31017964071856285</v>
      </c>
      <c r="M189" s="159" t="s">
        <v>541</v>
      </c>
      <c r="N189" s="165">
        <v>42578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6">
        <v>48</v>
      </c>
      <c r="B190" s="157">
        <v>42408</v>
      </c>
      <c r="C190" s="157"/>
      <c r="D190" s="158" t="s">
        <v>637</v>
      </c>
      <c r="E190" s="159" t="s">
        <v>571</v>
      </c>
      <c r="F190" s="160">
        <v>650</v>
      </c>
      <c r="G190" s="159"/>
      <c r="H190" s="159">
        <v>800</v>
      </c>
      <c r="I190" s="161">
        <v>800</v>
      </c>
      <c r="J190" s="162" t="s">
        <v>629</v>
      </c>
      <c r="K190" s="163">
        <f t="shared" si="123"/>
        <v>150</v>
      </c>
      <c r="L190" s="164">
        <f t="shared" si="124"/>
        <v>0.23076923076923078</v>
      </c>
      <c r="M190" s="159" t="s">
        <v>541</v>
      </c>
      <c r="N190" s="165">
        <v>43154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49</v>
      </c>
      <c r="B191" s="157">
        <v>42433</v>
      </c>
      <c r="C191" s="157"/>
      <c r="D191" s="158" t="s">
        <v>209</v>
      </c>
      <c r="E191" s="159" t="s">
        <v>571</v>
      </c>
      <c r="F191" s="160">
        <v>437.5</v>
      </c>
      <c r="G191" s="159"/>
      <c r="H191" s="159">
        <v>504.5</v>
      </c>
      <c r="I191" s="161">
        <v>522</v>
      </c>
      <c r="J191" s="162" t="s">
        <v>638</v>
      </c>
      <c r="K191" s="163">
        <f t="shared" si="123"/>
        <v>67</v>
      </c>
      <c r="L191" s="164">
        <f t="shared" si="124"/>
        <v>0.15314285714285714</v>
      </c>
      <c r="M191" s="159" t="s">
        <v>541</v>
      </c>
      <c r="N191" s="165">
        <v>42480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50</v>
      </c>
      <c r="B192" s="157">
        <v>42438</v>
      </c>
      <c r="C192" s="157"/>
      <c r="D192" s="158" t="s">
        <v>639</v>
      </c>
      <c r="E192" s="159" t="s">
        <v>571</v>
      </c>
      <c r="F192" s="160">
        <v>189.5</v>
      </c>
      <c r="G192" s="159"/>
      <c r="H192" s="159">
        <v>218</v>
      </c>
      <c r="I192" s="161">
        <v>218</v>
      </c>
      <c r="J192" s="162" t="s">
        <v>629</v>
      </c>
      <c r="K192" s="163">
        <f t="shared" si="123"/>
        <v>28.5</v>
      </c>
      <c r="L192" s="164">
        <f t="shared" si="124"/>
        <v>0.15039577836411611</v>
      </c>
      <c r="M192" s="159" t="s">
        <v>541</v>
      </c>
      <c r="N192" s="165">
        <v>43034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6">
        <v>51</v>
      </c>
      <c r="B193" s="167">
        <v>42471</v>
      </c>
      <c r="C193" s="167"/>
      <c r="D193" s="175" t="s">
        <v>640</v>
      </c>
      <c r="E193" s="170" t="s">
        <v>571</v>
      </c>
      <c r="F193" s="170">
        <v>36.5</v>
      </c>
      <c r="G193" s="171"/>
      <c r="H193" s="171">
        <v>15.85</v>
      </c>
      <c r="I193" s="171">
        <v>60</v>
      </c>
      <c r="J193" s="172" t="s">
        <v>641</v>
      </c>
      <c r="K193" s="173">
        <f t="shared" si="123"/>
        <v>-20.65</v>
      </c>
      <c r="L193" s="174">
        <f t="shared" si="124"/>
        <v>-0.5657534246575342</v>
      </c>
      <c r="M193" s="170" t="s">
        <v>553</v>
      </c>
      <c r="N193" s="178">
        <v>43627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6">
        <v>52</v>
      </c>
      <c r="B194" s="157">
        <v>42472</v>
      </c>
      <c r="C194" s="157"/>
      <c r="D194" s="158" t="s">
        <v>642</v>
      </c>
      <c r="E194" s="159" t="s">
        <v>571</v>
      </c>
      <c r="F194" s="160">
        <v>93</v>
      </c>
      <c r="G194" s="159"/>
      <c r="H194" s="159">
        <v>149</v>
      </c>
      <c r="I194" s="161">
        <v>140</v>
      </c>
      <c r="J194" s="162" t="s">
        <v>643</v>
      </c>
      <c r="K194" s="163">
        <f t="shared" si="123"/>
        <v>56</v>
      </c>
      <c r="L194" s="164">
        <f t="shared" si="124"/>
        <v>0.60215053763440862</v>
      </c>
      <c r="M194" s="159" t="s">
        <v>541</v>
      </c>
      <c r="N194" s="165">
        <v>42740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53</v>
      </c>
      <c r="B195" s="157">
        <v>42472</v>
      </c>
      <c r="C195" s="157"/>
      <c r="D195" s="158" t="s">
        <v>644</v>
      </c>
      <c r="E195" s="159" t="s">
        <v>571</v>
      </c>
      <c r="F195" s="160">
        <v>130</v>
      </c>
      <c r="G195" s="159"/>
      <c r="H195" s="159">
        <v>150</v>
      </c>
      <c r="I195" s="161" t="s">
        <v>645</v>
      </c>
      <c r="J195" s="162" t="s">
        <v>629</v>
      </c>
      <c r="K195" s="163">
        <f t="shared" si="123"/>
        <v>20</v>
      </c>
      <c r="L195" s="164">
        <f t="shared" si="124"/>
        <v>0.15384615384615385</v>
      </c>
      <c r="M195" s="159" t="s">
        <v>541</v>
      </c>
      <c r="N195" s="165">
        <v>42564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54</v>
      </c>
      <c r="B196" s="157">
        <v>42473</v>
      </c>
      <c r="C196" s="157"/>
      <c r="D196" s="158" t="s">
        <v>646</v>
      </c>
      <c r="E196" s="159" t="s">
        <v>571</v>
      </c>
      <c r="F196" s="160">
        <v>196</v>
      </c>
      <c r="G196" s="159"/>
      <c r="H196" s="159">
        <v>299</v>
      </c>
      <c r="I196" s="161">
        <v>299</v>
      </c>
      <c r="J196" s="162" t="s">
        <v>629</v>
      </c>
      <c r="K196" s="163">
        <v>103</v>
      </c>
      <c r="L196" s="164">
        <v>0.52551020408163296</v>
      </c>
      <c r="M196" s="159" t="s">
        <v>541</v>
      </c>
      <c r="N196" s="165">
        <v>42620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55</v>
      </c>
      <c r="B197" s="157">
        <v>42473</v>
      </c>
      <c r="C197" s="157"/>
      <c r="D197" s="158" t="s">
        <v>647</v>
      </c>
      <c r="E197" s="159" t="s">
        <v>571</v>
      </c>
      <c r="F197" s="160">
        <v>88</v>
      </c>
      <c r="G197" s="159"/>
      <c r="H197" s="159">
        <v>103</v>
      </c>
      <c r="I197" s="161">
        <v>103</v>
      </c>
      <c r="J197" s="162" t="s">
        <v>629</v>
      </c>
      <c r="K197" s="163">
        <v>15</v>
      </c>
      <c r="L197" s="164">
        <v>0.170454545454545</v>
      </c>
      <c r="M197" s="159" t="s">
        <v>541</v>
      </c>
      <c r="N197" s="165">
        <v>42530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6">
        <v>56</v>
      </c>
      <c r="B198" s="157">
        <v>42492</v>
      </c>
      <c r="C198" s="157"/>
      <c r="D198" s="158" t="s">
        <v>648</v>
      </c>
      <c r="E198" s="159" t="s">
        <v>571</v>
      </c>
      <c r="F198" s="160">
        <v>127.5</v>
      </c>
      <c r="G198" s="159"/>
      <c r="H198" s="159">
        <v>148</v>
      </c>
      <c r="I198" s="161" t="s">
        <v>649</v>
      </c>
      <c r="J198" s="162" t="s">
        <v>629</v>
      </c>
      <c r="K198" s="163">
        <f>H198-F198</f>
        <v>20.5</v>
      </c>
      <c r="L198" s="164">
        <f>K198/F198</f>
        <v>0.16078431372549021</v>
      </c>
      <c r="M198" s="159" t="s">
        <v>541</v>
      </c>
      <c r="N198" s="165">
        <v>42564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6">
        <v>57</v>
      </c>
      <c r="B199" s="157">
        <v>42493</v>
      </c>
      <c r="C199" s="157"/>
      <c r="D199" s="158" t="s">
        <v>650</v>
      </c>
      <c r="E199" s="159" t="s">
        <v>571</v>
      </c>
      <c r="F199" s="160">
        <v>675</v>
      </c>
      <c r="G199" s="159"/>
      <c r="H199" s="159">
        <v>815</v>
      </c>
      <c r="I199" s="161" t="s">
        <v>651</v>
      </c>
      <c r="J199" s="162" t="s">
        <v>629</v>
      </c>
      <c r="K199" s="163">
        <f>H199-F199</f>
        <v>140</v>
      </c>
      <c r="L199" s="164">
        <f>K199/F199</f>
        <v>0.2074074074074074</v>
      </c>
      <c r="M199" s="159" t="s">
        <v>541</v>
      </c>
      <c r="N199" s="165">
        <v>43154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66">
        <v>58</v>
      </c>
      <c r="B200" s="167">
        <v>42522</v>
      </c>
      <c r="C200" s="167"/>
      <c r="D200" s="168" t="s">
        <v>652</v>
      </c>
      <c r="E200" s="169" t="s">
        <v>571</v>
      </c>
      <c r="F200" s="170">
        <v>500</v>
      </c>
      <c r="G200" s="170"/>
      <c r="H200" s="171">
        <v>232.5</v>
      </c>
      <c r="I200" s="171" t="s">
        <v>653</v>
      </c>
      <c r="J200" s="172" t="s">
        <v>654</v>
      </c>
      <c r="K200" s="173">
        <f>H200-F200</f>
        <v>-267.5</v>
      </c>
      <c r="L200" s="174">
        <f>K200/F200</f>
        <v>-0.53500000000000003</v>
      </c>
      <c r="M200" s="170" t="s">
        <v>553</v>
      </c>
      <c r="N200" s="167">
        <v>43735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59</v>
      </c>
      <c r="B201" s="157">
        <v>42527</v>
      </c>
      <c r="C201" s="157"/>
      <c r="D201" s="158" t="s">
        <v>499</v>
      </c>
      <c r="E201" s="159" t="s">
        <v>571</v>
      </c>
      <c r="F201" s="160">
        <v>110</v>
      </c>
      <c r="G201" s="159"/>
      <c r="H201" s="159">
        <v>126.5</v>
      </c>
      <c r="I201" s="161">
        <v>125</v>
      </c>
      <c r="J201" s="162" t="s">
        <v>580</v>
      </c>
      <c r="K201" s="163">
        <f>H201-F201</f>
        <v>16.5</v>
      </c>
      <c r="L201" s="164">
        <f>K201/F201</f>
        <v>0.15</v>
      </c>
      <c r="M201" s="159" t="s">
        <v>541</v>
      </c>
      <c r="N201" s="165">
        <v>42552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6">
        <v>60</v>
      </c>
      <c r="B202" s="157">
        <v>42538</v>
      </c>
      <c r="C202" s="157"/>
      <c r="D202" s="158" t="s">
        <v>655</v>
      </c>
      <c r="E202" s="159" t="s">
        <v>571</v>
      </c>
      <c r="F202" s="160">
        <v>44</v>
      </c>
      <c r="G202" s="159"/>
      <c r="H202" s="159">
        <v>69.5</v>
      </c>
      <c r="I202" s="161">
        <v>69.5</v>
      </c>
      <c r="J202" s="162" t="s">
        <v>656</v>
      </c>
      <c r="K202" s="163">
        <f>H202-F202</f>
        <v>25.5</v>
      </c>
      <c r="L202" s="164">
        <f>K202/F202</f>
        <v>0.57954545454545459</v>
      </c>
      <c r="M202" s="159" t="s">
        <v>541</v>
      </c>
      <c r="N202" s="165">
        <v>42977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6">
        <v>61</v>
      </c>
      <c r="B203" s="157">
        <v>42549</v>
      </c>
      <c r="C203" s="157"/>
      <c r="D203" s="158" t="s">
        <v>657</v>
      </c>
      <c r="E203" s="159" t="s">
        <v>571</v>
      </c>
      <c r="F203" s="160">
        <v>262.5</v>
      </c>
      <c r="G203" s="159"/>
      <c r="H203" s="159">
        <v>340</v>
      </c>
      <c r="I203" s="161">
        <v>333</v>
      </c>
      <c r="J203" s="162" t="s">
        <v>658</v>
      </c>
      <c r="K203" s="163">
        <v>77.5</v>
      </c>
      <c r="L203" s="164">
        <v>0.29523809523809502</v>
      </c>
      <c r="M203" s="159" t="s">
        <v>541</v>
      </c>
      <c r="N203" s="165">
        <v>43017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6">
        <v>62</v>
      </c>
      <c r="B204" s="157">
        <v>42549</v>
      </c>
      <c r="C204" s="157"/>
      <c r="D204" s="158" t="s">
        <v>659</v>
      </c>
      <c r="E204" s="159" t="s">
        <v>571</v>
      </c>
      <c r="F204" s="160">
        <v>840</v>
      </c>
      <c r="G204" s="159"/>
      <c r="H204" s="159">
        <v>1230</v>
      </c>
      <c r="I204" s="161">
        <v>1230</v>
      </c>
      <c r="J204" s="162" t="s">
        <v>629</v>
      </c>
      <c r="K204" s="163">
        <v>390</v>
      </c>
      <c r="L204" s="164">
        <v>0.46428571428571402</v>
      </c>
      <c r="M204" s="159" t="s">
        <v>541</v>
      </c>
      <c r="N204" s="165">
        <v>42649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9">
        <v>63</v>
      </c>
      <c r="B205" s="180">
        <v>42556</v>
      </c>
      <c r="C205" s="180"/>
      <c r="D205" s="181" t="s">
        <v>660</v>
      </c>
      <c r="E205" s="182" t="s">
        <v>571</v>
      </c>
      <c r="F205" s="182">
        <v>395</v>
      </c>
      <c r="G205" s="183"/>
      <c r="H205" s="183">
        <f>(468.5+342.5)/2</f>
        <v>405.5</v>
      </c>
      <c r="I205" s="183">
        <v>510</v>
      </c>
      <c r="J205" s="184" t="s">
        <v>661</v>
      </c>
      <c r="K205" s="185">
        <f t="shared" ref="K205:K211" si="125">H205-F205</f>
        <v>10.5</v>
      </c>
      <c r="L205" s="186">
        <f t="shared" ref="L205:L211" si="126">K205/F205</f>
        <v>2.6582278481012658E-2</v>
      </c>
      <c r="M205" s="182" t="s">
        <v>662</v>
      </c>
      <c r="N205" s="180">
        <v>43606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6">
        <v>64</v>
      </c>
      <c r="B206" s="167">
        <v>42584</v>
      </c>
      <c r="C206" s="167"/>
      <c r="D206" s="168" t="s">
        <v>663</v>
      </c>
      <c r="E206" s="169" t="s">
        <v>543</v>
      </c>
      <c r="F206" s="170">
        <f>169.5-12.8</f>
        <v>156.69999999999999</v>
      </c>
      <c r="G206" s="170"/>
      <c r="H206" s="171">
        <v>77</v>
      </c>
      <c r="I206" s="171" t="s">
        <v>664</v>
      </c>
      <c r="J206" s="172" t="s">
        <v>665</v>
      </c>
      <c r="K206" s="173">
        <f t="shared" si="125"/>
        <v>-79.699999999999989</v>
      </c>
      <c r="L206" s="174">
        <f t="shared" si="126"/>
        <v>-0.50861518825781749</v>
      </c>
      <c r="M206" s="170" t="s">
        <v>553</v>
      </c>
      <c r="N206" s="167">
        <v>43522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66">
        <v>65</v>
      </c>
      <c r="B207" s="167">
        <v>42586</v>
      </c>
      <c r="C207" s="167"/>
      <c r="D207" s="168" t="s">
        <v>666</v>
      </c>
      <c r="E207" s="169" t="s">
        <v>571</v>
      </c>
      <c r="F207" s="170">
        <v>400</v>
      </c>
      <c r="G207" s="170"/>
      <c r="H207" s="171">
        <v>305</v>
      </c>
      <c r="I207" s="171">
        <v>475</v>
      </c>
      <c r="J207" s="172" t="s">
        <v>667</v>
      </c>
      <c r="K207" s="173">
        <f t="shared" si="125"/>
        <v>-95</v>
      </c>
      <c r="L207" s="174">
        <f t="shared" si="126"/>
        <v>-0.23749999999999999</v>
      </c>
      <c r="M207" s="170" t="s">
        <v>553</v>
      </c>
      <c r="N207" s="167">
        <v>43606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56">
        <v>66</v>
      </c>
      <c r="B208" s="157">
        <v>42593</v>
      </c>
      <c r="C208" s="157"/>
      <c r="D208" s="158" t="s">
        <v>668</v>
      </c>
      <c r="E208" s="159" t="s">
        <v>571</v>
      </c>
      <c r="F208" s="160">
        <v>86.5</v>
      </c>
      <c r="G208" s="159"/>
      <c r="H208" s="159">
        <v>130</v>
      </c>
      <c r="I208" s="161">
        <v>130</v>
      </c>
      <c r="J208" s="162" t="s">
        <v>669</v>
      </c>
      <c r="K208" s="163">
        <f t="shared" si="125"/>
        <v>43.5</v>
      </c>
      <c r="L208" s="164">
        <f t="shared" si="126"/>
        <v>0.50289017341040465</v>
      </c>
      <c r="M208" s="159" t="s">
        <v>541</v>
      </c>
      <c r="N208" s="165">
        <v>43091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66">
        <v>67</v>
      </c>
      <c r="B209" s="167">
        <v>42600</v>
      </c>
      <c r="C209" s="167"/>
      <c r="D209" s="168" t="s">
        <v>109</v>
      </c>
      <c r="E209" s="169" t="s">
        <v>571</v>
      </c>
      <c r="F209" s="170">
        <v>133.5</v>
      </c>
      <c r="G209" s="170"/>
      <c r="H209" s="171">
        <v>126.5</v>
      </c>
      <c r="I209" s="171">
        <v>178</v>
      </c>
      <c r="J209" s="172" t="s">
        <v>670</v>
      </c>
      <c r="K209" s="173">
        <f t="shared" si="125"/>
        <v>-7</v>
      </c>
      <c r="L209" s="174">
        <f t="shared" si="126"/>
        <v>-5.2434456928838954E-2</v>
      </c>
      <c r="M209" s="170" t="s">
        <v>553</v>
      </c>
      <c r="N209" s="167">
        <v>42615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6">
        <v>68</v>
      </c>
      <c r="B210" s="157">
        <v>42613</v>
      </c>
      <c r="C210" s="157"/>
      <c r="D210" s="158" t="s">
        <v>671</v>
      </c>
      <c r="E210" s="159" t="s">
        <v>571</v>
      </c>
      <c r="F210" s="160">
        <v>560</v>
      </c>
      <c r="G210" s="159"/>
      <c r="H210" s="159">
        <v>725</v>
      </c>
      <c r="I210" s="161">
        <v>725</v>
      </c>
      <c r="J210" s="162" t="s">
        <v>573</v>
      </c>
      <c r="K210" s="163">
        <f t="shared" si="125"/>
        <v>165</v>
      </c>
      <c r="L210" s="164">
        <f t="shared" si="126"/>
        <v>0.29464285714285715</v>
      </c>
      <c r="M210" s="159" t="s">
        <v>541</v>
      </c>
      <c r="N210" s="165">
        <v>42456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6">
        <v>69</v>
      </c>
      <c r="B211" s="157">
        <v>42614</v>
      </c>
      <c r="C211" s="157"/>
      <c r="D211" s="158" t="s">
        <v>672</v>
      </c>
      <c r="E211" s="159" t="s">
        <v>571</v>
      </c>
      <c r="F211" s="160">
        <v>160.5</v>
      </c>
      <c r="G211" s="159"/>
      <c r="H211" s="159">
        <v>210</v>
      </c>
      <c r="I211" s="161">
        <v>210</v>
      </c>
      <c r="J211" s="162" t="s">
        <v>573</v>
      </c>
      <c r="K211" s="163">
        <f t="shared" si="125"/>
        <v>49.5</v>
      </c>
      <c r="L211" s="164">
        <f t="shared" si="126"/>
        <v>0.30841121495327101</v>
      </c>
      <c r="M211" s="159" t="s">
        <v>541</v>
      </c>
      <c r="N211" s="165">
        <v>42871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6">
        <v>70</v>
      </c>
      <c r="B212" s="157">
        <v>42646</v>
      </c>
      <c r="C212" s="157"/>
      <c r="D212" s="158" t="s">
        <v>381</v>
      </c>
      <c r="E212" s="159" t="s">
        <v>571</v>
      </c>
      <c r="F212" s="160">
        <v>430</v>
      </c>
      <c r="G212" s="159"/>
      <c r="H212" s="159">
        <v>596</v>
      </c>
      <c r="I212" s="161">
        <v>575</v>
      </c>
      <c r="J212" s="162" t="s">
        <v>673</v>
      </c>
      <c r="K212" s="163">
        <v>166</v>
      </c>
      <c r="L212" s="164">
        <v>0.38604651162790699</v>
      </c>
      <c r="M212" s="159" t="s">
        <v>541</v>
      </c>
      <c r="N212" s="165">
        <v>42769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6">
        <v>71</v>
      </c>
      <c r="B213" s="157">
        <v>42657</v>
      </c>
      <c r="C213" s="157"/>
      <c r="D213" s="158" t="s">
        <v>674</v>
      </c>
      <c r="E213" s="159" t="s">
        <v>571</v>
      </c>
      <c r="F213" s="160">
        <v>280</v>
      </c>
      <c r="G213" s="159"/>
      <c r="H213" s="159">
        <v>345</v>
      </c>
      <c r="I213" s="161">
        <v>345</v>
      </c>
      <c r="J213" s="162" t="s">
        <v>573</v>
      </c>
      <c r="K213" s="163">
        <f t="shared" ref="K213:K218" si="127">H213-F213</f>
        <v>65</v>
      </c>
      <c r="L213" s="164">
        <f>K213/F213</f>
        <v>0.23214285714285715</v>
      </c>
      <c r="M213" s="159" t="s">
        <v>541</v>
      </c>
      <c r="N213" s="165">
        <v>42814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6">
        <v>72</v>
      </c>
      <c r="B214" s="157">
        <v>42657</v>
      </c>
      <c r="C214" s="157"/>
      <c r="D214" s="158" t="s">
        <v>675</v>
      </c>
      <c r="E214" s="159" t="s">
        <v>571</v>
      </c>
      <c r="F214" s="160">
        <v>245</v>
      </c>
      <c r="G214" s="159"/>
      <c r="H214" s="159">
        <v>325.5</v>
      </c>
      <c r="I214" s="161">
        <v>330</v>
      </c>
      <c r="J214" s="162" t="s">
        <v>676</v>
      </c>
      <c r="K214" s="163">
        <f t="shared" si="127"/>
        <v>80.5</v>
      </c>
      <c r="L214" s="164">
        <f>K214/F214</f>
        <v>0.32857142857142857</v>
      </c>
      <c r="M214" s="159" t="s">
        <v>541</v>
      </c>
      <c r="N214" s="165">
        <v>42769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6">
        <v>73</v>
      </c>
      <c r="B215" s="157">
        <v>42660</v>
      </c>
      <c r="C215" s="157"/>
      <c r="D215" s="158" t="s">
        <v>337</v>
      </c>
      <c r="E215" s="159" t="s">
        <v>571</v>
      </c>
      <c r="F215" s="160">
        <v>125</v>
      </c>
      <c r="G215" s="159"/>
      <c r="H215" s="159">
        <v>160</v>
      </c>
      <c r="I215" s="161">
        <v>160</v>
      </c>
      <c r="J215" s="162" t="s">
        <v>629</v>
      </c>
      <c r="K215" s="163">
        <f t="shared" si="127"/>
        <v>35</v>
      </c>
      <c r="L215" s="164">
        <v>0.28000000000000003</v>
      </c>
      <c r="M215" s="159" t="s">
        <v>541</v>
      </c>
      <c r="N215" s="165">
        <v>42803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6">
        <v>74</v>
      </c>
      <c r="B216" s="157">
        <v>42660</v>
      </c>
      <c r="C216" s="157"/>
      <c r="D216" s="158" t="s">
        <v>438</v>
      </c>
      <c r="E216" s="159" t="s">
        <v>571</v>
      </c>
      <c r="F216" s="160">
        <v>114</v>
      </c>
      <c r="G216" s="159"/>
      <c r="H216" s="159">
        <v>145</v>
      </c>
      <c r="I216" s="161">
        <v>145</v>
      </c>
      <c r="J216" s="162" t="s">
        <v>629</v>
      </c>
      <c r="K216" s="163">
        <f t="shared" si="127"/>
        <v>31</v>
      </c>
      <c r="L216" s="164">
        <f>K216/F216</f>
        <v>0.27192982456140352</v>
      </c>
      <c r="M216" s="159" t="s">
        <v>541</v>
      </c>
      <c r="N216" s="165">
        <v>42859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6">
        <v>75</v>
      </c>
      <c r="B217" s="157">
        <v>42660</v>
      </c>
      <c r="C217" s="157"/>
      <c r="D217" s="158" t="s">
        <v>677</v>
      </c>
      <c r="E217" s="159" t="s">
        <v>571</v>
      </c>
      <c r="F217" s="160">
        <v>212</v>
      </c>
      <c r="G217" s="159"/>
      <c r="H217" s="159">
        <v>280</v>
      </c>
      <c r="I217" s="161">
        <v>276</v>
      </c>
      <c r="J217" s="162" t="s">
        <v>678</v>
      </c>
      <c r="K217" s="163">
        <f t="shared" si="127"/>
        <v>68</v>
      </c>
      <c r="L217" s="164">
        <f>K217/F217</f>
        <v>0.32075471698113206</v>
      </c>
      <c r="M217" s="159" t="s">
        <v>541</v>
      </c>
      <c r="N217" s="165">
        <v>42858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56">
        <v>76</v>
      </c>
      <c r="B218" s="157">
        <v>42678</v>
      </c>
      <c r="C218" s="157"/>
      <c r="D218" s="158" t="s">
        <v>429</v>
      </c>
      <c r="E218" s="159" t="s">
        <v>571</v>
      </c>
      <c r="F218" s="160">
        <v>155</v>
      </c>
      <c r="G218" s="159"/>
      <c r="H218" s="159">
        <v>210</v>
      </c>
      <c r="I218" s="161">
        <v>210</v>
      </c>
      <c r="J218" s="162" t="s">
        <v>679</v>
      </c>
      <c r="K218" s="163">
        <f t="shared" si="127"/>
        <v>55</v>
      </c>
      <c r="L218" s="164">
        <f>K218/F218</f>
        <v>0.35483870967741937</v>
      </c>
      <c r="M218" s="159" t="s">
        <v>541</v>
      </c>
      <c r="N218" s="165">
        <v>42944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66">
        <v>77</v>
      </c>
      <c r="B219" s="167">
        <v>42710</v>
      </c>
      <c r="C219" s="167"/>
      <c r="D219" s="168" t="s">
        <v>680</v>
      </c>
      <c r="E219" s="169" t="s">
        <v>571</v>
      </c>
      <c r="F219" s="170">
        <v>150.5</v>
      </c>
      <c r="G219" s="170"/>
      <c r="H219" s="171">
        <v>72.5</v>
      </c>
      <c r="I219" s="171">
        <v>174</v>
      </c>
      <c r="J219" s="172" t="s">
        <v>681</v>
      </c>
      <c r="K219" s="173">
        <v>-78</v>
      </c>
      <c r="L219" s="174">
        <v>-0.51827242524916906</v>
      </c>
      <c r="M219" s="170" t="s">
        <v>553</v>
      </c>
      <c r="N219" s="167">
        <v>43333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6">
        <v>78</v>
      </c>
      <c r="B220" s="157">
        <v>42712</v>
      </c>
      <c r="C220" s="157"/>
      <c r="D220" s="158" t="s">
        <v>682</v>
      </c>
      <c r="E220" s="159" t="s">
        <v>571</v>
      </c>
      <c r="F220" s="160">
        <v>380</v>
      </c>
      <c r="G220" s="159"/>
      <c r="H220" s="159">
        <v>478</v>
      </c>
      <c r="I220" s="161">
        <v>468</v>
      </c>
      <c r="J220" s="162" t="s">
        <v>629</v>
      </c>
      <c r="K220" s="163">
        <f>H220-F220</f>
        <v>98</v>
      </c>
      <c r="L220" s="164">
        <f>K220/F220</f>
        <v>0.25789473684210529</v>
      </c>
      <c r="M220" s="159" t="s">
        <v>541</v>
      </c>
      <c r="N220" s="165">
        <v>43025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6">
        <v>79</v>
      </c>
      <c r="B221" s="157">
        <v>42734</v>
      </c>
      <c r="C221" s="157"/>
      <c r="D221" s="158" t="s">
        <v>108</v>
      </c>
      <c r="E221" s="159" t="s">
        <v>571</v>
      </c>
      <c r="F221" s="160">
        <v>305</v>
      </c>
      <c r="G221" s="159"/>
      <c r="H221" s="159">
        <v>375</v>
      </c>
      <c r="I221" s="161">
        <v>375</v>
      </c>
      <c r="J221" s="162" t="s">
        <v>629</v>
      </c>
      <c r="K221" s="163">
        <f>H221-F221</f>
        <v>70</v>
      </c>
      <c r="L221" s="164">
        <f>K221/F221</f>
        <v>0.22950819672131148</v>
      </c>
      <c r="M221" s="159" t="s">
        <v>541</v>
      </c>
      <c r="N221" s="165">
        <v>42768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6">
        <v>80</v>
      </c>
      <c r="B222" s="157">
        <v>42739</v>
      </c>
      <c r="C222" s="157"/>
      <c r="D222" s="158" t="s">
        <v>94</v>
      </c>
      <c r="E222" s="159" t="s">
        <v>571</v>
      </c>
      <c r="F222" s="160">
        <v>99.5</v>
      </c>
      <c r="G222" s="159"/>
      <c r="H222" s="159">
        <v>158</v>
      </c>
      <c r="I222" s="161">
        <v>158</v>
      </c>
      <c r="J222" s="162" t="s">
        <v>629</v>
      </c>
      <c r="K222" s="163">
        <f>H222-F222</f>
        <v>58.5</v>
      </c>
      <c r="L222" s="164">
        <f>K222/F222</f>
        <v>0.5879396984924623</v>
      </c>
      <c r="M222" s="159" t="s">
        <v>541</v>
      </c>
      <c r="N222" s="165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6">
        <v>81</v>
      </c>
      <c r="B223" s="157">
        <v>42739</v>
      </c>
      <c r="C223" s="157"/>
      <c r="D223" s="158" t="s">
        <v>94</v>
      </c>
      <c r="E223" s="159" t="s">
        <v>571</v>
      </c>
      <c r="F223" s="160">
        <v>99.5</v>
      </c>
      <c r="G223" s="159"/>
      <c r="H223" s="159">
        <v>158</v>
      </c>
      <c r="I223" s="161">
        <v>158</v>
      </c>
      <c r="J223" s="162" t="s">
        <v>629</v>
      </c>
      <c r="K223" s="163">
        <v>58.5</v>
      </c>
      <c r="L223" s="164">
        <v>0.58793969849246197</v>
      </c>
      <c r="M223" s="159" t="s">
        <v>541</v>
      </c>
      <c r="N223" s="165">
        <v>42898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6">
        <v>82</v>
      </c>
      <c r="B224" s="157">
        <v>42786</v>
      </c>
      <c r="C224" s="157"/>
      <c r="D224" s="158" t="s">
        <v>184</v>
      </c>
      <c r="E224" s="159" t="s">
        <v>571</v>
      </c>
      <c r="F224" s="160">
        <v>140.5</v>
      </c>
      <c r="G224" s="159"/>
      <c r="H224" s="159">
        <v>220</v>
      </c>
      <c r="I224" s="161">
        <v>220</v>
      </c>
      <c r="J224" s="162" t="s">
        <v>629</v>
      </c>
      <c r="K224" s="163">
        <f>H224-F224</f>
        <v>79.5</v>
      </c>
      <c r="L224" s="164">
        <f>K224/F224</f>
        <v>0.5658362989323843</v>
      </c>
      <c r="M224" s="159" t="s">
        <v>541</v>
      </c>
      <c r="N224" s="165">
        <v>42864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6">
        <v>83</v>
      </c>
      <c r="B225" s="157">
        <v>42786</v>
      </c>
      <c r="C225" s="157"/>
      <c r="D225" s="158" t="s">
        <v>683</v>
      </c>
      <c r="E225" s="159" t="s">
        <v>571</v>
      </c>
      <c r="F225" s="160">
        <v>202.5</v>
      </c>
      <c r="G225" s="159"/>
      <c r="H225" s="159">
        <v>234</v>
      </c>
      <c r="I225" s="161">
        <v>234</v>
      </c>
      <c r="J225" s="162" t="s">
        <v>629</v>
      </c>
      <c r="K225" s="163">
        <v>31.5</v>
      </c>
      <c r="L225" s="164">
        <v>0.155555555555556</v>
      </c>
      <c r="M225" s="159" t="s">
        <v>541</v>
      </c>
      <c r="N225" s="165">
        <v>42836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6">
        <v>84</v>
      </c>
      <c r="B226" s="157">
        <v>42818</v>
      </c>
      <c r="C226" s="157"/>
      <c r="D226" s="158" t="s">
        <v>684</v>
      </c>
      <c r="E226" s="159" t="s">
        <v>571</v>
      </c>
      <c r="F226" s="160">
        <v>300.5</v>
      </c>
      <c r="G226" s="159"/>
      <c r="H226" s="159">
        <v>417.5</v>
      </c>
      <c r="I226" s="161">
        <v>420</v>
      </c>
      <c r="J226" s="162" t="s">
        <v>685</v>
      </c>
      <c r="K226" s="163">
        <f>H226-F226</f>
        <v>117</v>
      </c>
      <c r="L226" s="164">
        <f>K226/F226</f>
        <v>0.38935108153078202</v>
      </c>
      <c r="M226" s="159" t="s">
        <v>541</v>
      </c>
      <c r="N226" s="165">
        <v>43070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6">
        <v>85</v>
      </c>
      <c r="B227" s="157">
        <v>42818</v>
      </c>
      <c r="C227" s="157"/>
      <c r="D227" s="158" t="s">
        <v>659</v>
      </c>
      <c r="E227" s="159" t="s">
        <v>571</v>
      </c>
      <c r="F227" s="160">
        <v>850</v>
      </c>
      <c r="G227" s="159"/>
      <c r="H227" s="159">
        <v>1042.5</v>
      </c>
      <c r="I227" s="161">
        <v>1023</v>
      </c>
      <c r="J227" s="162" t="s">
        <v>686</v>
      </c>
      <c r="K227" s="163">
        <v>192.5</v>
      </c>
      <c r="L227" s="164">
        <v>0.22647058823529401</v>
      </c>
      <c r="M227" s="159" t="s">
        <v>541</v>
      </c>
      <c r="N227" s="165">
        <v>42830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56">
        <v>86</v>
      </c>
      <c r="B228" s="157">
        <v>42830</v>
      </c>
      <c r="C228" s="157"/>
      <c r="D228" s="158" t="s">
        <v>457</v>
      </c>
      <c r="E228" s="159" t="s">
        <v>571</v>
      </c>
      <c r="F228" s="160">
        <v>785</v>
      </c>
      <c r="G228" s="159"/>
      <c r="H228" s="159">
        <v>930</v>
      </c>
      <c r="I228" s="161">
        <v>920</v>
      </c>
      <c r="J228" s="162" t="s">
        <v>687</v>
      </c>
      <c r="K228" s="163">
        <f>H228-F228</f>
        <v>145</v>
      </c>
      <c r="L228" s="164">
        <f>K228/F228</f>
        <v>0.18471337579617833</v>
      </c>
      <c r="M228" s="159" t="s">
        <v>541</v>
      </c>
      <c r="N228" s="165">
        <v>42976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66">
        <v>87</v>
      </c>
      <c r="B229" s="167">
        <v>42831</v>
      </c>
      <c r="C229" s="167"/>
      <c r="D229" s="168" t="s">
        <v>688</v>
      </c>
      <c r="E229" s="169" t="s">
        <v>571</v>
      </c>
      <c r="F229" s="170">
        <v>40</v>
      </c>
      <c r="G229" s="170"/>
      <c r="H229" s="171">
        <v>13.1</v>
      </c>
      <c r="I229" s="171">
        <v>60</v>
      </c>
      <c r="J229" s="172" t="s">
        <v>689</v>
      </c>
      <c r="K229" s="173">
        <v>-26.9</v>
      </c>
      <c r="L229" s="174">
        <v>-0.67249999999999999</v>
      </c>
      <c r="M229" s="170" t="s">
        <v>553</v>
      </c>
      <c r="N229" s="167">
        <v>43138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6">
        <v>88</v>
      </c>
      <c r="B230" s="157">
        <v>42837</v>
      </c>
      <c r="C230" s="157"/>
      <c r="D230" s="158" t="s">
        <v>93</v>
      </c>
      <c r="E230" s="159" t="s">
        <v>571</v>
      </c>
      <c r="F230" s="160">
        <v>289.5</v>
      </c>
      <c r="G230" s="159"/>
      <c r="H230" s="159">
        <v>354</v>
      </c>
      <c r="I230" s="161">
        <v>360</v>
      </c>
      <c r="J230" s="162" t="s">
        <v>690</v>
      </c>
      <c r="K230" s="163">
        <f t="shared" ref="K230:K238" si="128">H230-F230</f>
        <v>64.5</v>
      </c>
      <c r="L230" s="164">
        <f t="shared" ref="L230:L238" si="129">K230/F230</f>
        <v>0.22279792746113988</v>
      </c>
      <c r="M230" s="159" t="s">
        <v>541</v>
      </c>
      <c r="N230" s="165">
        <v>43040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6">
        <v>89</v>
      </c>
      <c r="B231" s="157">
        <v>42845</v>
      </c>
      <c r="C231" s="157"/>
      <c r="D231" s="158" t="s">
        <v>405</v>
      </c>
      <c r="E231" s="159" t="s">
        <v>571</v>
      </c>
      <c r="F231" s="160">
        <v>700</v>
      </c>
      <c r="G231" s="159"/>
      <c r="H231" s="159">
        <v>840</v>
      </c>
      <c r="I231" s="161">
        <v>840</v>
      </c>
      <c r="J231" s="162" t="s">
        <v>691</v>
      </c>
      <c r="K231" s="163">
        <f t="shared" si="128"/>
        <v>140</v>
      </c>
      <c r="L231" s="164">
        <f t="shared" si="129"/>
        <v>0.2</v>
      </c>
      <c r="M231" s="159" t="s">
        <v>541</v>
      </c>
      <c r="N231" s="165">
        <v>42893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6">
        <v>90</v>
      </c>
      <c r="B232" s="157">
        <v>42887</v>
      </c>
      <c r="C232" s="157"/>
      <c r="D232" s="158" t="s">
        <v>692</v>
      </c>
      <c r="E232" s="159" t="s">
        <v>571</v>
      </c>
      <c r="F232" s="160">
        <v>130</v>
      </c>
      <c r="G232" s="159"/>
      <c r="H232" s="159">
        <v>144.25</v>
      </c>
      <c r="I232" s="161">
        <v>170</v>
      </c>
      <c r="J232" s="162" t="s">
        <v>693</v>
      </c>
      <c r="K232" s="163">
        <f t="shared" si="128"/>
        <v>14.25</v>
      </c>
      <c r="L232" s="164">
        <f t="shared" si="129"/>
        <v>0.10961538461538461</v>
      </c>
      <c r="M232" s="159" t="s">
        <v>541</v>
      </c>
      <c r="N232" s="165">
        <v>43675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56">
        <v>91</v>
      </c>
      <c r="B233" s="157">
        <v>42901</v>
      </c>
      <c r="C233" s="157"/>
      <c r="D233" s="158" t="s">
        <v>694</v>
      </c>
      <c r="E233" s="159" t="s">
        <v>571</v>
      </c>
      <c r="F233" s="160">
        <v>214.5</v>
      </c>
      <c r="G233" s="159"/>
      <c r="H233" s="159">
        <v>262</v>
      </c>
      <c r="I233" s="161">
        <v>262</v>
      </c>
      <c r="J233" s="162" t="s">
        <v>695</v>
      </c>
      <c r="K233" s="163">
        <f t="shared" si="128"/>
        <v>47.5</v>
      </c>
      <c r="L233" s="164">
        <f t="shared" si="129"/>
        <v>0.22144522144522144</v>
      </c>
      <c r="M233" s="159" t="s">
        <v>541</v>
      </c>
      <c r="N233" s="165">
        <v>42977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92</v>
      </c>
      <c r="B234" s="188">
        <v>42933</v>
      </c>
      <c r="C234" s="188"/>
      <c r="D234" s="189" t="s">
        <v>696</v>
      </c>
      <c r="E234" s="190" t="s">
        <v>571</v>
      </c>
      <c r="F234" s="191">
        <v>370</v>
      </c>
      <c r="G234" s="190"/>
      <c r="H234" s="190">
        <v>447.5</v>
      </c>
      <c r="I234" s="192">
        <v>450</v>
      </c>
      <c r="J234" s="193" t="s">
        <v>629</v>
      </c>
      <c r="K234" s="163">
        <f t="shared" si="128"/>
        <v>77.5</v>
      </c>
      <c r="L234" s="194">
        <f t="shared" si="129"/>
        <v>0.20945945945945946</v>
      </c>
      <c r="M234" s="190" t="s">
        <v>541</v>
      </c>
      <c r="N234" s="195">
        <v>43035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93</v>
      </c>
      <c r="B235" s="188">
        <v>42943</v>
      </c>
      <c r="C235" s="188"/>
      <c r="D235" s="189" t="s">
        <v>182</v>
      </c>
      <c r="E235" s="190" t="s">
        <v>571</v>
      </c>
      <c r="F235" s="191">
        <v>657.5</v>
      </c>
      <c r="G235" s="190"/>
      <c r="H235" s="190">
        <v>825</v>
      </c>
      <c r="I235" s="192">
        <v>820</v>
      </c>
      <c r="J235" s="193" t="s">
        <v>629</v>
      </c>
      <c r="K235" s="163">
        <f t="shared" si="128"/>
        <v>167.5</v>
      </c>
      <c r="L235" s="194">
        <f t="shared" si="129"/>
        <v>0.25475285171102663</v>
      </c>
      <c r="M235" s="190" t="s">
        <v>541</v>
      </c>
      <c r="N235" s="195">
        <v>43090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56">
        <v>94</v>
      </c>
      <c r="B236" s="157">
        <v>42964</v>
      </c>
      <c r="C236" s="157"/>
      <c r="D236" s="158" t="s">
        <v>350</v>
      </c>
      <c r="E236" s="159" t="s">
        <v>571</v>
      </c>
      <c r="F236" s="160">
        <v>605</v>
      </c>
      <c r="G236" s="159"/>
      <c r="H236" s="159">
        <v>750</v>
      </c>
      <c r="I236" s="161">
        <v>750</v>
      </c>
      <c r="J236" s="162" t="s">
        <v>687</v>
      </c>
      <c r="K236" s="163">
        <f t="shared" si="128"/>
        <v>145</v>
      </c>
      <c r="L236" s="164">
        <f t="shared" si="129"/>
        <v>0.23966942148760331</v>
      </c>
      <c r="M236" s="159" t="s">
        <v>541</v>
      </c>
      <c r="N236" s="165">
        <v>43027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66">
        <v>95</v>
      </c>
      <c r="B237" s="167">
        <v>42979</v>
      </c>
      <c r="C237" s="167"/>
      <c r="D237" s="175" t="s">
        <v>697</v>
      </c>
      <c r="E237" s="170" t="s">
        <v>571</v>
      </c>
      <c r="F237" s="170">
        <v>255</v>
      </c>
      <c r="G237" s="171"/>
      <c r="H237" s="171">
        <v>217.25</v>
      </c>
      <c r="I237" s="171">
        <v>320</v>
      </c>
      <c r="J237" s="172" t="s">
        <v>698</v>
      </c>
      <c r="K237" s="173">
        <f t="shared" si="128"/>
        <v>-37.75</v>
      </c>
      <c r="L237" s="176">
        <f t="shared" si="129"/>
        <v>-0.14803921568627451</v>
      </c>
      <c r="M237" s="170" t="s">
        <v>553</v>
      </c>
      <c r="N237" s="167">
        <v>43661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6">
        <v>96</v>
      </c>
      <c r="B238" s="157">
        <v>42997</v>
      </c>
      <c r="C238" s="157"/>
      <c r="D238" s="158" t="s">
        <v>699</v>
      </c>
      <c r="E238" s="159" t="s">
        <v>571</v>
      </c>
      <c r="F238" s="160">
        <v>215</v>
      </c>
      <c r="G238" s="159"/>
      <c r="H238" s="159">
        <v>258</v>
      </c>
      <c r="I238" s="161">
        <v>258</v>
      </c>
      <c r="J238" s="162" t="s">
        <v>629</v>
      </c>
      <c r="K238" s="163">
        <f t="shared" si="128"/>
        <v>43</v>
      </c>
      <c r="L238" s="164">
        <f t="shared" si="129"/>
        <v>0.2</v>
      </c>
      <c r="M238" s="159" t="s">
        <v>541</v>
      </c>
      <c r="N238" s="165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56">
        <v>97</v>
      </c>
      <c r="B239" s="157">
        <v>42997</v>
      </c>
      <c r="C239" s="157"/>
      <c r="D239" s="158" t="s">
        <v>699</v>
      </c>
      <c r="E239" s="159" t="s">
        <v>571</v>
      </c>
      <c r="F239" s="160">
        <v>215</v>
      </c>
      <c r="G239" s="159"/>
      <c r="H239" s="159">
        <v>258</v>
      </c>
      <c r="I239" s="161">
        <v>258</v>
      </c>
      <c r="J239" s="193" t="s">
        <v>629</v>
      </c>
      <c r="K239" s="163">
        <v>43</v>
      </c>
      <c r="L239" s="164">
        <v>0.2</v>
      </c>
      <c r="M239" s="159" t="s">
        <v>541</v>
      </c>
      <c r="N239" s="165">
        <v>43040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7">
        <v>98</v>
      </c>
      <c r="B240" s="188">
        <v>42998</v>
      </c>
      <c r="C240" s="188"/>
      <c r="D240" s="189" t="s">
        <v>700</v>
      </c>
      <c r="E240" s="190" t="s">
        <v>571</v>
      </c>
      <c r="F240" s="160">
        <v>75</v>
      </c>
      <c r="G240" s="190"/>
      <c r="H240" s="190">
        <v>90</v>
      </c>
      <c r="I240" s="192">
        <v>90</v>
      </c>
      <c r="J240" s="162" t="s">
        <v>701</v>
      </c>
      <c r="K240" s="163">
        <f t="shared" ref="K240:K245" si="130">H240-F240</f>
        <v>15</v>
      </c>
      <c r="L240" s="164">
        <f t="shared" ref="L240:L245" si="131">K240/F240</f>
        <v>0.2</v>
      </c>
      <c r="M240" s="159" t="s">
        <v>541</v>
      </c>
      <c r="N240" s="165">
        <v>43019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7">
        <v>99</v>
      </c>
      <c r="B241" s="188">
        <v>43011</v>
      </c>
      <c r="C241" s="188"/>
      <c r="D241" s="189" t="s">
        <v>555</v>
      </c>
      <c r="E241" s="190" t="s">
        <v>571</v>
      </c>
      <c r="F241" s="191">
        <v>315</v>
      </c>
      <c r="G241" s="190"/>
      <c r="H241" s="190">
        <v>392</v>
      </c>
      <c r="I241" s="192">
        <v>384</v>
      </c>
      <c r="J241" s="193" t="s">
        <v>702</v>
      </c>
      <c r="K241" s="163">
        <f t="shared" si="130"/>
        <v>77</v>
      </c>
      <c r="L241" s="194">
        <f t="shared" si="131"/>
        <v>0.24444444444444444</v>
      </c>
      <c r="M241" s="190" t="s">
        <v>541</v>
      </c>
      <c r="N241" s="195">
        <v>43017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100</v>
      </c>
      <c r="B242" s="188">
        <v>43013</v>
      </c>
      <c r="C242" s="188"/>
      <c r="D242" s="189" t="s">
        <v>433</v>
      </c>
      <c r="E242" s="190" t="s">
        <v>571</v>
      </c>
      <c r="F242" s="191">
        <v>145</v>
      </c>
      <c r="G242" s="190"/>
      <c r="H242" s="190">
        <v>179</v>
      </c>
      <c r="I242" s="192">
        <v>180</v>
      </c>
      <c r="J242" s="193" t="s">
        <v>703</v>
      </c>
      <c r="K242" s="163">
        <f t="shared" si="130"/>
        <v>34</v>
      </c>
      <c r="L242" s="194">
        <f t="shared" si="131"/>
        <v>0.23448275862068965</v>
      </c>
      <c r="M242" s="190" t="s">
        <v>541</v>
      </c>
      <c r="N242" s="195">
        <v>43025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7">
        <v>101</v>
      </c>
      <c r="B243" s="188">
        <v>43014</v>
      </c>
      <c r="C243" s="188"/>
      <c r="D243" s="189" t="s">
        <v>327</v>
      </c>
      <c r="E243" s="190" t="s">
        <v>571</v>
      </c>
      <c r="F243" s="191">
        <v>256</v>
      </c>
      <c r="G243" s="190"/>
      <c r="H243" s="190">
        <v>323</v>
      </c>
      <c r="I243" s="192">
        <v>320</v>
      </c>
      <c r="J243" s="193" t="s">
        <v>629</v>
      </c>
      <c r="K243" s="163">
        <f t="shared" si="130"/>
        <v>67</v>
      </c>
      <c r="L243" s="194">
        <f t="shared" si="131"/>
        <v>0.26171875</v>
      </c>
      <c r="M243" s="190" t="s">
        <v>541</v>
      </c>
      <c r="N243" s="195">
        <v>43067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7">
        <v>102</v>
      </c>
      <c r="B244" s="188">
        <v>43017</v>
      </c>
      <c r="C244" s="188"/>
      <c r="D244" s="189" t="s">
        <v>342</v>
      </c>
      <c r="E244" s="190" t="s">
        <v>571</v>
      </c>
      <c r="F244" s="191">
        <v>137.5</v>
      </c>
      <c r="G244" s="190"/>
      <c r="H244" s="190">
        <v>184</v>
      </c>
      <c r="I244" s="192">
        <v>183</v>
      </c>
      <c r="J244" s="193" t="s">
        <v>704</v>
      </c>
      <c r="K244" s="163">
        <f t="shared" si="130"/>
        <v>46.5</v>
      </c>
      <c r="L244" s="194">
        <f t="shared" si="131"/>
        <v>0.33818181818181819</v>
      </c>
      <c r="M244" s="190" t="s">
        <v>541</v>
      </c>
      <c r="N244" s="195">
        <v>43108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7">
        <v>103</v>
      </c>
      <c r="B245" s="188">
        <v>43018</v>
      </c>
      <c r="C245" s="188"/>
      <c r="D245" s="189" t="s">
        <v>705</v>
      </c>
      <c r="E245" s="190" t="s">
        <v>571</v>
      </c>
      <c r="F245" s="191">
        <v>125.5</v>
      </c>
      <c r="G245" s="190"/>
      <c r="H245" s="190">
        <v>158</v>
      </c>
      <c r="I245" s="192">
        <v>155</v>
      </c>
      <c r="J245" s="193" t="s">
        <v>706</v>
      </c>
      <c r="K245" s="163">
        <f t="shared" si="130"/>
        <v>32.5</v>
      </c>
      <c r="L245" s="194">
        <f t="shared" si="131"/>
        <v>0.25896414342629481</v>
      </c>
      <c r="M245" s="190" t="s">
        <v>541</v>
      </c>
      <c r="N245" s="195">
        <v>43067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7">
        <v>104</v>
      </c>
      <c r="B246" s="188">
        <v>43018</v>
      </c>
      <c r="C246" s="188"/>
      <c r="D246" s="189" t="s">
        <v>707</v>
      </c>
      <c r="E246" s="190" t="s">
        <v>571</v>
      </c>
      <c r="F246" s="191">
        <v>895</v>
      </c>
      <c r="G246" s="190"/>
      <c r="H246" s="190">
        <v>1122.5</v>
      </c>
      <c r="I246" s="192">
        <v>1078</v>
      </c>
      <c r="J246" s="193" t="s">
        <v>708</v>
      </c>
      <c r="K246" s="163">
        <v>227.5</v>
      </c>
      <c r="L246" s="194">
        <v>0.25418994413407803</v>
      </c>
      <c r="M246" s="190" t="s">
        <v>541</v>
      </c>
      <c r="N246" s="195">
        <v>43117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7">
        <v>105</v>
      </c>
      <c r="B247" s="188">
        <v>43020</v>
      </c>
      <c r="C247" s="188"/>
      <c r="D247" s="189" t="s">
        <v>336</v>
      </c>
      <c r="E247" s="190" t="s">
        <v>571</v>
      </c>
      <c r="F247" s="191">
        <v>525</v>
      </c>
      <c r="G247" s="190"/>
      <c r="H247" s="190">
        <v>629</v>
      </c>
      <c r="I247" s="192">
        <v>629</v>
      </c>
      <c r="J247" s="193" t="s">
        <v>629</v>
      </c>
      <c r="K247" s="163">
        <v>104</v>
      </c>
      <c r="L247" s="194">
        <v>0.19809523809523799</v>
      </c>
      <c r="M247" s="190" t="s">
        <v>541</v>
      </c>
      <c r="N247" s="195">
        <v>43119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7">
        <v>106</v>
      </c>
      <c r="B248" s="188">
        <v>43046</v>
      </c>
      <c r="C248" s="188"/>
      <c r="D248" s="189" t="s">
        <v>373</v>
      </c>
      <c r="E248" s="190" t="s">
        <v>571</v>
      </c>
      <c r="F248" s="191">
        <v>740</v>
      </c>
      <c r="G248" s="190"/>
      <c r="H248" s="190">
        <v>892.5</v>
      </c>
      <c r="I248" s="192">
        <v>900</v>
      </c>
      <c r="J248" s="193" t="s">
        <v>709</v>
      </c>
      <c r="K248" s="163">
        <f>H248-F248</f>
        <v>152.5</v>
      </c>
      <c r="L248" s="194">
        <f>K248/F248</f>
        <v>0.20608108108108109</v>
      </c>
      <c r="M248" s="190" t="s">
        <v>541</v>
      </c>
      <c r="N248" s="195">
        <v>43052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56">
        <v>107</v>
      </c>
      <c r="B249" s="157">
        <v>43073</v>
      </c>
      <c r="C249" s="157"/>
      <c r="D249" s="158" t="s">
        <v>710</v>
      </c>
      <c r="E249" s="159" t="s">
        <v>571</v>
      </c>
      <c r="F249" s="160">
        <v>118.5</v>
      </c>
      <c r="G249" s="159"/>
      <c r="H249" s="159">
        <v>143.5</v>
      </c>
      <c r="I249" s="161">
        <v>145</v>
      </c>
      <c r="J249" s="162" t="s">
        <v>562</v>
      </c>
      <c r="K249" s="163">
        <f>H249-F249</f>
        <v>25</v>
      </c>
      <c r="L249" s="164">
        <f>K249/F249</f>
        <v>0.2109704641350211</v>
      </c>
      <c r="M249" s="159" t="s">
        <v>541</v>
      </c>
      <c r="N249" s="165">
        <v>43097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66">
        <v>108</v>
      </c>
      <c r="B250" s="167">
        <v>43090</v>
      </c>
      <c r="C250" s="167"/>
      <c r="D250" s="168" t="s">
        <v>410</v>
      </c>
      <c r="E250" s="169" t="s">
        <v>571</v>
      </c>
      <c r="F250" s="170">
        <v>715</v>
      </c>
      <c r="G250" s="170"/>
      <c r="H250" s="171">
        <v>500</v>
      </c>
      <c r="I250" s="171">
        <v>872</v>
      </c>
      <c r="J250" s="172" t="s">
        <v>711</v>
      </c>
      <c r="K250" s="173">
        <f>H250-F250</f>
        <v>-215</v>
      </c>
      <c r="L250" s="174">
        <f>K250/F250</f>
        <v>-0.30069930069930068</v>
      </c>
      <c r="M250" s="170" t="s">
        <v>553</v>
      </c>
      <c r="N250" s="167">
        <v>43670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6">
        <v>109</v>
      </c>
      <c r="B251" s="157">
        <v>43098</v>
      </c>
      <c r="C251" s="157"/>
      <c r="D251" s="158" t="s">
        <v>555</v>
      </c>
      <c r="E251" s="159" t="s">
        <v>571</v>
      </c>
      <c r="F251" s="160">
        <v>435</v>
      </c>
      <c r="G251" s="159"/>
      <c r="H251" s="159">
        <v>542.5</v>
      </c>
      <c r="I251" s="161">
        <v>539</v>
      </c>
      <c r="J251" s="162" t="s">
        <v>629</v>
      </c>
      <c r="K251" s="163">
        <v>107.5</v>
      </c>
      <c r="L251" s="164">
        <v>0.247126436781609</v>
      </c>
      <c r="M251" s="159" t="s">
        <v>541</v>
      </c>
      <c r="N251" s="165">
        <v>43206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56">
        <v>110</v>
      </c>
      <c r="B252" s="157">
        <v>43098</v>
      </c>
      <c r="C252" s="157"/>
      <c r="D252" s="158" t="s">
        <v>513</v>
      </c>
      <c r="E252" s="159" t="s">
        <v>571</v>
      </c>
      <c r="F252" s="160">
        <v>885</v>
      </c>
      <c r="G252" s="159"/>
      <c r="H252" s="159">
        <v>1090</v>
      </c>
      <c r="I252" s="161">
        <v>1084</v>
      </c>
      <c r="J252" s="162" t="s">
        <v>629</v>
      </c>
      <c r="K252" s="163">
        <v>205</v>
      </c>
      <c r="L252" s="164">
        <v>0.23163841807909599</v>
      </c>
      <c r="M252" s="159" t="s">
        <v>541</v>
      </c>
      <c r="N252" s="165">
        <v>43213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96">
        <v>111</v>
      </c>
      <c r="B253" s="197">
        <v>43192</v>
      </c>
      <c r="C253" s="197"/>
      <c r="D253" s="175" t="s">
        <v>712</v>
      </c>
      <c r="E253" s="170" t="s">
        <v>571</v>
      </c>
      <c r="F253" s="198">
        <v>478.5</v>
      </c>
      <c r="G253" s="170"/>
      <c r="H253" s="170">
        <v>442</v>
      </c>
      <c r="I253" s="171">
        <v>613</v>
      </c>
      <c r="J253" s="172" t="s">
        <v>713</v>
      </c>
      <c r="K253" s="173">
        <f>H253-F253</f>
        <v>-36.5</v>
      </c>
      <c r="L253" s="174">
        <f>K253/F253</f>
        <v>-7.6280041797283177E-2</v>
      </c>
      <c r="M253" s="170" t="s">
        <v>553</v>
      </c>
      <c r="N253" s="167">
        <v>43762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66">
        <v>112</v>
      </c>
      <c r="B254" s="167">
        <v>43194</v>
      </c>
      <c r="C254" s="167"/>
      <c r="D254" s="168" t="s">
        <v>714</v>
      </c>
      <c r="E254" s="169" t="s">
        <v>571</v>
      </c>
      <c r="F254" s="170">
        <f>141.5-7.3</f>
        <v>134.19999999999999</v>
      </c>
      <c r="G254" s="170"/>
      <c r="H254" s="171">
        <v>77</v>
      </c>
      <c r="I254" s="171">
        <v>180</v>
      </c>
      <c r="J254" s="172" t="s">
        <v>715</v>
      </c>
      <c r="K254" s="173">
        <f>H254-F254</f>
        <v>-57.199999999999989</v>
      </c>
      <c r="L254" s="174">
        <f>K254/F254</f>
        <v>-0.42622950819672129</v>
      </c>
      <c r="M254" s="170" t="s">
        <v>553</v>
      </c>
      <c r="N254" s="167">
        <v>43522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66">
        <v>113</v>
      </c>
      <c r="B255" s="167">
        <v>43209</v>
      </c>
      <c r="C255" s="167"/>
      <c r="D255" s="168" t="s">
        <v>716</v>
      </c>
      <c r="E255" s="169" t="s">
        <v>571</v>
      </c>
      <c r="F255" s="170">
        <v>430</v>
      </c>
      <c r="G255" s="170"/>
      <c r="H255" s="171">
        <v>220</v>
      </c>
      <c r="I255" s="171">
        <v>537</v>
      </c>
      <c r="J255" s="172" t="s">
        <v>717</v>
      </c>
      <c r="K255" s="173">
        <f>H255-F255</f>
        <v>-210</v>
      </c>
      <c r="L255" s="174">
        <f>K255/F255</f>
        <v>-0.48837209302325579</v>
      </c>
      <c r="M255" s="170" t="s">
        <v>553</v>
      </c>
      <c r="N255" s="167">
        <v>43252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7">
        <v>114</v>
      </c>
      <c r="B256" s="188">
        <v>43220</v>
      </c>
      <c r="C256" s="188"/>
      <c r="D256" s="189" t="s">
        <v>374</v>
      </c>
      <c r="E256" s="190" t="s">
        <v>571</v>
      </c>
      <c r="F256" s="190">
        <v>153.5</v>
      </c>
      <c r="G256" s="190"/>
      <c r="H256" s="190">
        <v>196</v>
      </c>
      <c r="I256" s="192">
        <v>196</v>
      </c>
      <c r="J256" s="162" t="s">
        <v>718</v>
      </c>
      <c r="K256" s="163">
        <f>H256-F256</f>
        <v>42.5</v>
      </c>
      <c r="L256" s="164">
        <f>K256/F256</f>
        <v>0.27687296416938112</v>
      </c>
      <c r="M256" s="159" t="s">
        <v>541</v>
      </c>
      <c r="N256" s="165">
        <v>43605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66">
        <v>115</v>
      </c>
      <c r="B257" s="167">
        <v>43306</v>
      </c>
      <c r="C257" s="167"/>
      <c r="D257" s="168" t="s">
        <v>688</v>
      </c>
      <c r="E257" s="169" t="s">
        <v>571</v>
      </c>
      <c r="F257" s="170">
        <v>27.5</v>
      </c>
      <c r="G257" s="170"/>
      <c r="H257" s="171">
        <v>13.1</v>
      </c>
      <c r="I257" s="171">
        <v>60</v>
      </c>
      <c r="J257" s="172" t="s">
        <v>719</v>
      </c>
      <c r="K257" s="173">
        <v>-14.4</v>
      </c>
      <c r="L257" s="174">
        <v>-0.52363636363636401</v>
      </c>
      <c r="M257" s="170" t="s">
        <v>553</v>
      </c>
      <c r="N257" s="167">
        <v>43138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6">
        <v>116</v>
      </c>
      <c r="B258" s="197">
        <v>43318</v>
      </c>
      <c r="C258" s="197"/>
      <c r="D258" s="175" t="s">
        <v>720</v>
      </c>
      <c r="E258" s="170" t="s">
        <v>571</v>
      </c>
      <c r="F258" s="170">
        <v>148.5</v>
      </c>
      <c r="G258" s="170"/>
      <c r="H258" s="170">
        <v>102</v>
      </c>
      <c r="I258" s="171">
        <v>182</v>
      </c>
      <c r="J258" s="172" t="s">
        <v>721</v>
      </c>
      <c r="K258" s="173">
        <f>H258-F258</f>
        <v>-46.5</v>
      </c>
      <c r="L258" s="174">
        <f>K258/F258</f>
        <v>-0.31313131313131315</v>
      </c>
      <c r="M258" s="170" t="s">
        <v>553</v>
      </c>
      <c r="N258" s="167">
        <v>43661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6">
        <v>117</v>
      </c>
      <c r="B259" s="157">
        <v>43335</v>
      </c>
      <c r="C259" s="157"/>
      <c r="D259" s="158" t="s">
        <v>722</v>
      </c>
      <c r="E259" s="159" t="s">
        <v>571</v>
      </c>
      <c r="F259" s="190">
        <v>285</v>
      </c>
      <c r="G259" s="159"/>
      <c r="H259" s="159">
        <v>355</v>
      </c>
      <c r="I259" s="161">
        <v>364</v>
      </c>
      <c r="J259" s="162" t="s">
        <v>723</v>
      </c>
      <c r="K259" s="163">
        <v>70</v>
      </c>
      <c r="L259" s="164">
        <v>0.24561403508771901</v>
      </c>
      <c r="M259" s="159" t="s">
        <v>541</v>
      </c>
      <c r="N259" s="165">
        <v>43455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6">
        <v>118</v>
      </c>
      <c r="B260" s="157">
        <v>43341</v>
      </c>
      <c r="C260" s="157"/>
      <c r="D260" s="158" t="s">
        <v>362</v>
      </c>
      <c r="E260" s="159" t="s">
        <v>571</v>
      </c>
      <c r="F260" s="190">
        <v>525</v>
      </c>
      <c r="G260" s="159"/>
      <c r="H260" s="159">
        <v>585</v>
      </c>
      <c r="I260" s="161">
        <v>635</v>
      </c>
      <c r="J260" s="162" t="s">
        <v>724</v>
      </c>
      <c r="K260" s="163">
        <f t="shared" ref="K260:K277" si="132">H260-F260</f>
        <v>60</v>
      </c>
      <c r="L260" s="164">
        <f t="shared" ref="L260:L277" si="133">K260/F260</f>
        <v>0.11428571428571428</v>
      </c>
      <c r="M260" s="159" t="s">
        <v>541</v>
      </c>
      <c r="N260" s="165">
        <v>43662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56">
        <v>119</v>
      </c>
      <c r="B261" s="157">
        <v>43395</v>
      </c>
      <c r="C261" s="157"/>
      <c r="D261" s="158" t="s">
        <v>350</v>
      </c>
      <c r="E261" s="159" t="s">
        <v>571</v>
      </c>
      <c r="F261" s="190">
        <v>475</v>
      </c>
      <c r="G261" s="159"/>
      <c r="H261" s="159">
        <v>574</v>
      </c>
      <c r="I261" s="161">
        <v>570</v>
      </c>
      <c r="J261" s="162" t="s">
        <v>629</v>
      </c>
      <c r="K261" s="163">
        <f t="shared" si="132"/>
        <v>99</v>
      </c>
      <c r="L261" s="164">
        <f t="shared" si="133"/>
        <v>0.20842105263157895</v>
      </c>
      <c r="M261" s="159" t="s">
        <v>541</v>
      </c>
      <c r="N261" s="165">
        <v>43403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7">
        <v>120</v>
      </c>
      <c r="B262" s="188">
        <v>43397</v>
      </c>
      <c r="C262" s="188"/>
      <c r="D262" s="189" t="s">
        <v>369</v>
      </c>
      <c r="E262" s="190" t="s">
        <v>571</v>
      </c>
      <c r="F262" s="190">
        <v>707.5</v>
      </c>
      <c r="G262" s="190"/>
      <c r="H262" s="190">
        <v>872</v>
      </c>
      <c r="I262" s="192">
        <v>872</v>
      </c>
      <c r="J262" s="193" t="s">
        <v>629</v>
      </c>
      <c r="K262" s="163">
        <f t="shared" si="132"/>
        <v>164.5</v>
      </c>
      <c r="L262" s="194">
        <f t="shared" si="133"/>
        <v>0.23250883392226149</v>
      </c>
      <c r="M262" s="190" t="s">
        <v>541</v>
      </c>
      <c r="N262" s="195">
        <v>43482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7">
        <v>121</v>
      </c>
      <c r="B263" s="188">
        <v>43398</v>
      </c>
      <c r="C263" s="188"/>
      <c r="D263" s="189" t="s">
        <v>725</v>
      </c>
      <c r="E263" s="190" t="s">
        <v>571</v>
      </c>
      <c r="F263" s="190">
        <v>162</v>
      </c>
      <c r="G263" s="190"/>
      <c r="H263" s="190">
        <v>204</v>
      </c>
      <c r="I263" s="192">
        <v>209</v>
      </c>
      <c r="J263" s="193" t="s">
        <v>726</v>
      </c>
      <c r="K263" s="163">
        <f t="shared" si="132"/>
        <v>42</v>
      </c>
      <c r="L263" s="194">
        <f t="shared" si="133"/>
        <v>0.25925925925925924</v>
      </c>
      <c r="M263" s="190" t="s">
        <v>541</v>
      </c>
      <c r="N263" s="195">
        <v>43539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87">
        <v>122</v>
      </c>
      <c r="B264" s="188">
        <v>43399</v>
      </c>
      <c r="C264" s="188"/>
      <c r="D264" s="189" t="s">
        <v>450</v>
      </c>
      <c r="E264" s="190" t="s">
        <v>571</v>
      </c>
      <c r="F264" s="190">
        <v>240</v>
      </c>
      <c r="G264" s="190"/>
      <c r="H264" s="190">
        <v>297</v>
      </c>
      <c r="I264" s="192">
        <v>297</v>
      </c>
      <c r="J264" s="193" t="s">
        <v>629</v>
      </c>
      <c r="K264" s="199">
        <f t="shared" si="132"/>
        <v>57</v>
      </c>
      <c r="L264" s="194">
        <f t="shared" si="133"/>
        <v>0.23749999999999999</v>
      </c>
      <c r="M264" s="190" t="s">
        <v>541</v>
      </c>
      <c r="N264" s="195">
        <v>43417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56">
        <v>123</v>
      </c>
      <c r="B265" s="157">
        <v>43439</v>
      </c>
      <c r="C265" s="157"/>
      <c r="D265" s="158" t="s">
        <v>727</v>
      </c>
      <c r="E265" s="159" t="s">
        <v>571</v>
      </c>
      <c r="F265" s="159">
        <v>202.5</v>
      </c>
      <c r="G265" s="159"/>
      <c r="H265" s="159">
        <v>255</v>
      </c>
      <c r="I265" s="161">
        <v>252</v>
      </c>
      <c r="J265" s="162" t="s">
        <v>629</v>
      </c>
      <c r="K265" s="163">
        <f t="shared" si="132"/>
        <v>52.5</v>
      </c>
      <c r="L265" s="164">
        <f t="shared" si="133"/>
        <v>0.25925925925925924</v>
      </c>
      <c r="M265" s="159" t="s">
        <v>541</v>
      </c>
      <c r="N265" s="165">
        <v>43542</v>
      </c>
      <c r="O265" s="1"/>
      <c r="P265" s="1"/>
      <c r="Q265" s="1"/>
      <c r="R265" s="6" t="s">
        <v>728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7">
        <v>124</v>
      </c>
      <c r="B266" s="188">
        <v>43465</v>
      </c>
      <c r="C266" s="157"/>
      <c r="D266" s="189" t="s">
        <v>397</v>
      </c>
      <c r="E266" s="190" t="s">
        <v>571</v>
      </c>
      <c r="F266" s="190">
        <v>710</v>
      </c>
      <c r="G266" s="190"/>
      <c r="H266" s="190">
        <v>866</v>
      </c>
      <c r="I266" s="192">
        <v>866</v>
      </c>
      <c r="J266" s="193" t="s">
        <v>629</v>
      </c>
      <c r="K266" s="163">
        <f t="shared" si="132"/>
        <v>156</v>
      </c>
      <c r="L266" s="164">
        <f t="shared" si="133"/>
        <v>0.21971830985915494</v>
      </c>
      <c r="M266" s="159" t="s">
        <v>541</v>
      </c>
      <c r="N266" s="165">
        <v>43553</v>
      </c>
      <c r="O266" s="1"/>
      <c r="P266" s="1"/>
      <c r="Q266" s="1"/>
      <c r="R266" s="6" t="s">
        <v>728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7">
        <v>125</v>
      </c>
      <c r="B267" s="188">
        <v>43522</v>
      </c>
      <c r="C267" s="188"/>
      <c r="D267" s="189" t="s">
        <v>152</v>
      </c>
      <c r="E267" s="190" t="s">
        <v>571</v>
      </c>
      <c r="F267" s="190">
        <v>337.25</v>
      </c>
      <c r="G267" s="190"/>
      <c r="H267" s="190">
        <v>398.5</v>
      </c>
      <c r="I267" s="192">
        <v>411</v>
      </c>
      <c r="J267" s="162" t="s">
        <v>729</v>
      </c>
      <c r="K267" s="163">
        <f t="shared" si="132"/>
        <v>61.25</v>
      </c>
      <c r="L267" s="164">
        <f t="shared" si="133"/>
        <v>0.1816160118606375</v>
      </c>
      <c r="M267" s="159" t="s">
        <v>541</v>
      </c>
      <c r="N267" s="165">
        <v>43760</v>
      </c>
      <c r="O267" s="1"/>
      <c r="P267" s="1"/>
      <c r="Q267" s="1"/>
      <c r="R267" s="6" t="s">
        <v>728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0">
        <v>126</v>
      </c>
      <c r="B268" s="201">
        <v>43559</v>
      </c>
      <c r="C268" s="201"/>
      <c r="D268" s="202" t="s">
        <v>730</v>
      </c>
      <c r="E268" s="203" t="s">
        <v>571</v>
      </c>
      <c r="F268" s="203">
        <v>130</v>
      </c>
      <c r="G268" s="203"/>
      <c r="H268" s="203">
        <v>65</v>
      </c>
      <c r="I268" s="204">
        <v>158</v>
      </c>
      <c r="J268" s="172" t="s">
        <v>731</v>
      </c>
      <c r="K268" s="173">
        <f t="shared" si="132"/>
        <v>-65</v>
      </c>
      <c r="L268" s="174">
        <f t="shared" si="133"/>
        <v>-0.5</v>
      </c>
      <c r="M268" s="170" t="s">
        <v>553</v>
      </c>
      <c r="N268" s="167">
        <v>43726</v>
      </c>
      <c r="O268" s="1"/>
      <c r="P268" s="1"/>
      <c r="Q268" s="1"/>
      <c r="R268" s="6" t="s">
        <v>732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7">
        <v>127</v>
      </c>
      <c r="B269" s="188">
        <v>43017</v>
      </c>
      <c r="C269" s="188"/>
      <c r="D269" s="189" t="s">
        <v>184</v>
      </c>
      <c r="E269" s="190" t="s">
        <v>571</v>
      </c>
      <c r="F269" s="190">
        <v>141.5</v>
      </c>
      <c r="G269" s="190"/>
      <c r="H269" s="190">
        <v>183.5</v>
      </c>
      <c r="I269" s="192">
        <v>210</v>
      </c>
      <c r="J269" s="162" t="s">
        <v>726</v>
      </c>
      <c r="K269" s="163">
        <f t="shared" si="132"/>
        <v>42</v>
      </c>
      <c r="L269" s="164">
        <f t="shared" si="133"/>
        <v>0.29681978798586572</v>
      </c>
      <c r="M269" s="159" t="s">
        <v>541</v>
      </c>
      <c r="N269" s="165">
        <v>43042</v>
      </c>
      <c r="O269" s="1"/>
      <c r="P269" s="1"/>
      <c r="Q269" s="1"/>
      <c r="R269" s="6" t="s">
        <v>732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00">
        <v>128</v>
      </c>
      <c r="B270" s="201">
        <v>43074</v>
      </c>
      <c r="C270" s="201"/>
      <c r="D270" s="202" t="s">
        <v>733</v>
      </c>
      <c r="E270" s="203" t="s">
        <v>571</v>
      </c>
      <c r="F270" s="198">
        <v>172</v>
      </c>
      <c r="G270" s="203"/>
      <c r="H270" s="203">
        <v>155.25</v>
      </c>
      <c r="I270" s="204">
        <v>230</v>
      </c>
      <c r="J270" s="172" t="s">
        <v>734</v>
      </c>
      <c r="K270" s="173">
        <f t="shared" si="132"/>
        <v>-16.75</v>
      </c>
      <c r="L270" s="174">
        <f t="shared" si="133"/>
        <v>-9.7383720930232565E-2</v>
      </c>
      <c r="M270" s="170" t="s">
        <v>553</v>
      </c>
      <c r="N270" s="167">
        <v>43787</v>
      </c>
      <c r="O270" s="1"/>
      <c r="P270" s="1"/>
      <c r="Q270" s="1"/>
      <c r="R270" s="6" t="s">
        <v>732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7">
        <v>129</v>
      </c>
      <c r="B271" s="188">
        <v>43398</v>
      </c>
      <c r="C271" s="188"/>
      <c r="D271" s="189" t="s">
        <v>107</v>
      </c>
      <c r="E271" s="190" t="s">
        <v>571</v>
      </c>
      <c r="F271" s="190">
        <v>698.5</v>
      </c>
      <c r="G271" s="190"/>
      <c r="H271" s="190">
        <v>890</v>
      </c>
      <c r="I271" s="192">
        <v>890</v>
      </c>
      <c r="J271" s="162" t="s">
        <v>795</v>
      </c>
      <c r="K271" s="163">
        <f t="shared" si="132"/>
        <v>191.5</v>
      </c>
      <c r="L271" s="164">
        <f t="shared" si="133"/>
        <v>0.27415891195418757</v>
      </c>
      <c r="M271" s="159" t="s">
        <v>541</v>
      </c>
      <c r="N271" s="165">
        <v>44328</v>
      </c>
      <c r="O271" s="1"/>
      <c r="P271" s="1"/>
      <c r="Q271" s="1"/>
      <c r="R271" s="6" t="s">
        <v>728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7">
        <v>130</v>
      </c>
      <c r="B272" s="188">
        <v>42877</v>
      </c>
      <c r="C272" s="188"/>
      <c r="D272" s="189" t="s">
        <v>361</v>
      </c>
      <c r="E272" s="190" t="s">
        <v>571</v>
      </c>
      <c r="F272" s="190">
        <v>127.6</v>
      </c>
      <c r="G272" s="190"/>
      <c r="H272" s="190">
        <v>138</v>
      </c>
      <c r="I272" s="192">
        <v>190</v>
      </c>
      <c r="J272" s="162" t="s">
        <v>735</v>
      </c>
      <c r="K272" s="163">
        <f t="shared" si="132"/>
        <v>10.400000000000006</v>
      </c>
      <c r="L272" s="164">
        <f t="shared" si="133"/>
        <v>8.1504702194357417E-2</v>
      </c>
      <c r="M272" s="159" t="s">
        <v>541</v>
      </c>
      <c r="N272" s="165">
        <v>43774</v>
      </c>
      <c r="O272" s="1"/>
      <c r="P272" s="1"/>
      <c r="Q272" s="1"/>
      <c r="R272" s="6" t="s">
        <v>732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7">
        <v>131</v>
      </c>
      <c r="B273" s="188">
        <v>43158</v>
      </c>
      <c r="C273" s="188"/>
      <c r="D273" s="189" t="s">
        <v>736</v>
      </c>
      <c r="E273" s="190" t="s">
        <v>571</v>
      </c>
      <c r="F273" s="190">
        <v>317</v>
      </c>
      <c r="G273" s="190"/>
      <c r="H273" s="190">
        <v>382.5</v>
      </c>
      <c r="I273" s="192">
        <v>398</v>
      </c>
      <c r="J273" s="162" t="s">
        <v>737</v>
      </c>
      <c r="K273" s="163">
        <f t="shared" si="132"/>
        <v>65.5</v>
      </c>
      <c r="L273" s="164">
        <f t="shared" si="133"/>
        <v>0.20662460567823343</v>
      </c>
      <c r="M273" s="159" t="s">
        <v>541</v>
      </c>
      <c r="N273" s="165">
        <v>44238</v>
      </c>
      <c r="O273" s="1"/>
      <c r="P273" s="1"/>
      <c r="Q273" s="1"/>
      <c r="R273" s="6" t="s">
        <v>732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0">
        <v>132</v>
      </c>
      <c r="B274" s="201">
        <v>43164</v>
      </c>
      <c r="C274" s="201"/>
      <c r="D274" s="202" t="s">
        <v>144</v>
      </c>
      <c r="E274" s="203" t="s">
        <v>571</v>
      </c>
      <c r="F274" s="198">
        <f>510-14.4</f>
        <v>495.6</v>
      </c>
      <c r="G274" s="203"/>
      <c r="H274" s="203">
        <v>350</v>
      </c>
      <c r="I274" s="204">
        <v>672</v>
      </c>
      <c r="J274" s="172" t="s">
        <v>738</v>
      </c>
      <c r="K274" s="173">
        <f t="shared" si="132"/>
        <v>-145.60000000000002</v>
      </c>
      <c r="L274" s="174">
        <f t="shared" si="133"/>
        <v>-0.29378531073446329</v>
      </c>
      <c r="M274" s="170" t="s">
        <v>553</v>
      </c>
      <c r="N274" s="167">
        <v>43887</v>
      </c>
      <c r="O274" s="1"/>
      <c r="P274" s="1"/>
      <c r="Q274" s="1"/>
      <c r="R274" s="6" t="s">
        <v>728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0">
        <v>133</v>
      </c>
      <c r="B275" s="201">
        <v>43237</v>
      </c>
      <c r="C275" s="201"/>
      <c r="D275" s="202" t="s">
        <v>442</v>
      </c>
      <c r="E275" s="203" t="s">
        <v>571</v>
      </c>
      <c r="F275" s="198">
        <v>230.3</v>
      </c>
      <c r="G275" s="203"/>
      <c r="H275" s="203">
        <v>102.5</v>
      </c>
      <c r="I275" s="204">
        <v>348</v>
      </c>
      <c r="J275" s="172" t="s">
        <v>739</v>
      </c>
      <c r="K275" s="173">
        <f t="shared" si="132"/>
        <v>-127.80000000000001</v>
      </c>
      <c r="L275" s="174">
        <f t="shared" si="133"/>
        <v>-0.55492835432045162</v>
      </c>
      <c r="M275" s="170" t="s">
        <v>553</v>
      </c>
      <c r="N275" s="167">
        <v>43896</v>
      </c>
      <c r="O275" s="1"/>
      <c r="P275" s="1"/>
      <c r="Q275" s="1"/>
      <c r="R275" s="6" t="s">
        <v>728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87">
        <v>134</v>
      </c>
      <c r="B276" s="188">
        <v>43258</v>
      </c>
      <c r="C276" s="188"/>
      <c r="D276" s="189" t="s">
        <v>414</v>
      </c>
      <c r="E276" s="190" t="s">
        <v>571</v>
      </c>
      <c r="F276" s="190">
        <f>342.5-5.1</f>
        <v>337.4</v>
      </c>
      <c r="G276" s="190"/>
      <c r="H276" s="190">
        <v>412.5</v>
      </c>
      <c r="I276" s="192">
        <v>439</v>
      </c>
      <c r="J276" s="162" t="s">
        <v>740</v>
      </c>
      <c r="K276" s="163">
        <f t="shared" si="132"/>
        <v>75.100000000000023</v>
      </c>
      <c r="L276" s="164">
        <f t="shared" si="133"/>
        <v>0.22258446947243635</v>
      </c>
      <c r="M276" s="159" t="s">
        <v>541</v>
      </c>
      <c r="N276" s="165">
        <v>44230</v>
      </c>
      <c r="O276" s="1"/>
      <c r="P276" s="1"/>
      <c r="Q276" s="1"/>
      <c r="R276" s="6" t="s">
        <v>732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81">
        <v>135</v>
      </c>
      <c r="B277" s="180">
        <v>43285</v>
      </c>
      <c r="C277" s="180"/>
      <c r="D277" s="181" t="s">
        <v>55</v>
      </c>
      <c r="E277" s="182" t="s">
        <v>571</v>
      </c>
      <c r="F277" s="182">
        <f>127.5-5.53</f>
        <v>121.97</v>
      </c>
      <c r="G277" s="183"/>
      <c r="H277" s="183">
        <v>122.5</v>
      </c>
      <c r="I277" s="183">
        <v>170</v>
      </c>
      <c r="J277" s="184" t="s">
        <v>767</v>
      </c>
      <c r="K277" s="185">
        <f t="shared" si="132"/>
        <v>0.53000000000000114</v>
      </c>
      <c r="L277" s="186">
        <f t="shared" si="133"/>
        <v>4.3453308190538747E-3</v>
      </c>
      <c r="M277" s="182" t="s">
        <v>662</v>
      </c>
      <c r="N277" s="180">
        <v>44431</v>
      </c>
      <c r="O277" s="1"/>
      <c r="P277" s="1"/>
      <c r="Q277" s="1"/>
      <c r="R277" s="6" t="s">
        <v>728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00">
        <v>136</v>
      </c>
      <c r="B278" s="201">
        <v>43294</v>
      </c>
      <c r="C278" s="201"/>
      <c r="D278" s="202" t="s">
        <v>352</v>
      </c>
      <c r="E278" s="203" t="s">
        <v>571</v>
      </c>
      <c r="F278" s="198">
        <v>46.5</v>
      </c>
      <c r="G278" s="203"/>
      <c r="H278" s="203">
        <v>17</v>
      </c>
      <c r="I278" s="204">
        <v>59</v>
      </c>
      <c r="J278" s="172" t="s">
        <v>741</v>
      </c>
      <c r="K278" s="173">
        <f t="shared" ref="K278:K286" si="134">H278-F278</f>
        <v>-29.5</v>
      </c>
      <c r="L278" s="174">
        <f t="shared" ref="L278:L286" si="135">K278/F278</f>
        <v>-0.63440860215053763</v>
      </c>
      <c r="M278" s="170" t="s">
        <v>553</v>
      </c>
      <c r="N278" s="167">
        <v>43887</v>
      </c>
      <c r="O278" s="1"/>
      <c r="P278" s="1"/>
      <c r="Q278" s="1"/>
      <c r="R278" s="6" t="s">
        <v>728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7">
        <v>137</v>
      </c>
      <c r="B279" s="188">
        <v>43396</v>
      </c>
      <c r="C279" s="188"/>
      <c r="D279" s="189" t="s">
        <v>399</v>
      </c>
      <c r="E279" s="190" t="s">
        <v>571</v>
      </c>
      <c r="F279" s="190">
        <v>156.5</v>
      </c>
      <c r="G279" s="190"/>
      <c r="H279" s="190">
        <v>207.5</v>
      </c>
      <c r="I279" s="192">
        <v>191</v>
      </c>
      <c r="J279" s="162" t="s">
        <v>629</v>
      </c>
      <c r="K279" s="163">
        <f t="shared" si="134"/>
        <v>51</v>
      </c>
      <c r="L279" s="164">
        <f t="shared" si="135"/>
        <v>0.32587859424920129</v>
      </c>
      <c r="M279" s="159" t="s">
        <v>541</v>
      </c>
      <c r="N279" s="165">
        <v>44369</v>
      </c>
      <c r="O279" s="1"/>
      <c r="P279" s="1"/>
      <c r="Q279" s="1"/>
      <c r="R279" s="6" t="s">
        <v>728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87">
        <v>138</v>
      </c>
      <c r="B280" s="188">
        <v>43439</v>
      </c>
      <c r="C280" s="188"/>
      <c r="D280" s="189" t="s">
        <v>317</v>
      </c>
      <c r="E280" s="190" t="s">
        <v>571</v>
      </c>
      <c r="F280" s="190">
        <v>259.5</v>
      </c>
      <c r="G280" s="190"/>
      <c r="H280" s="190">
        <v>320</v>
      </c>
      <c r="I280" s="192">
        <v>320</v>
      </c>
      <c r="J280" s="162" t="s">
        <v>629</v>
      </c>
      <c r="K280" s="163">
        <f t="shared" si="134"/>
        <v>60.5</v>
      </c>
      <c r="L280" s="164">
        <f t="shared" si="135"/>
        <v>0.23314065510597304</v>
      </c>
      <c r="M280" s="159" t="s">
        <v>541</v>
      </c>
      <c r="N280" s="165">
        <v>44323</v>
      </c>
      <c r="O280" s="1"/>
      <c r="P280" s="1"/>
      <c r="Q280" s="1"/>
      <c r="R280" s="6" t="s">
        <v>728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00">
        <v>139</v>
      </c>
      <c r="B281" s="201">
        <v>43439</v>
      </c>
      <c r="C281" s="201"/>
      <c r="D281" s="202" t="s">
        <v>742</v>
      </c>
      <c r="E281" s="203" t="s">
        <v>571</v>
      </c>
      <c r="F281" s="203">
        <v>715</v>
      </c>
      <c r="G281" s="203"/>
      <c r="H281" s="203">
        <v>445</v>
      </c>
      <c r="I281" s="204">
        <v>840</v>
      </c>
      <c r="J281" s="172" t="s">
        <v>743</v>
      </c>
      <c r="K281" s="173">
        <f t="shared" si="134"/>
        <v>-270</v>
      </c>
      <c r="L281" s="174">
        <f t="shared" si="135"/>
        <v>-0.3776223776223776</v>
      </c>
      <c r="M281" s="170" t="s">
        <v>553</v>
      </c>
      <c r="N281" s="167">
        <v>43800</v>
      </c>
      <c r="O281" s="1"/>
      <c r="P281" s="1"/>
      <c r="Q281" s="1"/>
      <c r="R281" s="6" t="s">
        <v>728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7">
        <v>140</v>
      </c>
      <c r="B282" s="188">
        <v>43469</v>
      </c>
      <c r="C282" s="188"/>
      <c r="D282" s="189" t="s">
        <v>157</v>
      </c>
      <c r="E282" s="190" t="s">
        <v>571</v>
      </c>
      <c r="F282" s="190">
        <v>875</v>
      </c>
      <c r="G282" s="190"/>
      <c r="H282" s="190">
        <v>1165</v>
      </c>
      <c r="I282" s="192">
        <v>1185</v>
      </c>
      <c r="J282" s="162" t="s">
        <v>744</v>
      </c>
      <c r="K282" s="163">
        <f t="shared" si="134"/>
        <v>290</v>
      </c>
      <c r="L282" s="164">
        <f t="shared" si="135"/>
        <v>0.33142857142857141</v>
      </c>
      <c r="M282" s="159" t="s">
        <v>541</v>
      </c>
      <c r="N282" s="165">
        <v>43847</v>
      </c>
      <c r="O282" s="1"/>
      <c r="P282" s="1"/>
      <c r="Q282" s="1"/>
      <c r="R282" s="6" t="s">
        <v>728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87">
        <v>141</v>
      </c>
      <c r="B283" s="188">
        <v>43559</v>
      </c>
      <c r="C283" s="188"/>
      <c r="D283" s="189" t="s">
        <v>333</v>
      </c>
      <c r="E283" s="190" t="s">
        <v>571</v>
      </c>
      <c r="F283" s="190">
        <f>387-14.63</f>
        <v>372.37</v>
      </c>
      <c r="G283" s="190"/>
      <c r="H283" s="190">
        <v>490</v>
      </c>
      <c r="I283" s="192">
        <v>490</v>
      </c>
      <c r="J283" s="162" t="s">
        <v>629</v>
      </c>
      <c r="K283" s="163">
        <f t="shared" si="134"/>
        <v>117.63</v>
      </c>
      <c r="L283" s="164">
        <f t="shared" si="135"/>
        <v>0.31589548030185027</v>
      </c>
      <c r="M283" s="159" t="s">
        <v>541</v>
      </c>
      <c r="N283" s="165">
        <v>43850</v>
      </c>
      <c r="O283" s="1"/>
      <c r="P283" s="1"/>
      <c r="Q283" s="1"/>
      <c r="R283" s="6" t="s">
        <v>728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00">
        <v>142</v>
      </c>
      <c r="B284" s="201">
        <v>43578</v>
      </c>
      <c r="C284" s="201"/>
      <c r="D284" s="202" t="s">
        <v>745</v>
      </c>
      <c r="E284" s="203" t="s">
        <v>543</v>
      </c>
      <c r="F284" s="203">
        <v>220</v>
      </c>
      <c r="G284" s="203"/>
      <c r="H284" s="203">
        <v>127.5</v>
      </c>
      <c r="I284" s="204">
        <v>284</v>
      </c>
      <c r="J284" s="172" t="s">
        <v>746</v>
      </c>
      <c r="K284" s="173">
        <f t="shared" si="134"/>
        <v>-92.5</v>
      </c>
      <c r="L284" s="174">
        <f t="shared" si="135"/>
        <v>-0.42045454545454547</v>
      </c>
      <c r="M284" s="170" t="s">
        <v>553</v>
      </c>
      <c r="N284" s="167">
        <v>43896</v>
      </c>
      <c r="O284" s="1"/>
      <c r="P284" s="1"/>
      <c r="Q284" s="1"/>
      <c r="R284" s="6" t="s">
        <v>728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87">
        <v>143</v>
      </c>
      <c r="B285" s="188">
        <v>43622</v>
      </c>
      <c r="C285" s="188"/>
      <c r="D285" s="189" t="s">
        <v>451</v>
      </c>
      <c r="E285" s="190" t="s">
        <v>543</v>
      </c>
      <c r="F285" s="190">
        <v>332.8</v>
      </c>
      <c r="G285" s="190"/>
      <c r="H285" s="190">
        <v>405</v>
      </c>
      <c r="I285" s="192">
        <v>419</v>
      </c>
      <c r="J285" s="162" t="s">
        <v>747</v>
      </c>
      <c r="K285" s="163">
        <f t="shared" si="134"/>
        <v>72.199999999999989</v>
      </c>
      <c r="L285" s="164">
        <f t="shared" si="135"/>
        <v>0.21694711538461534</v>
      </c>
      <c r="M285" s="159" t="s">
        <v>541</v>
      </c>
      <c r="N285" s="165">
        <v>43860</v>
      </c>
      <c r="O285" s="1"/>
      <c r="P285" s="1"/>
      <c r="Q285" s="1"/>
      <c r="R285" s="6" t="s">
        <v>732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1">
        <v>144</v>
      </c>
      <c r="B286" s="180">
        <v>43641</v>
      </c>
      <c r="C286" s="180"/>
      <c r="D286" s="181" t="s">
        <v>150</v>
      </c>
      <c r="E286" s="182" t="s">
        <v>571</v>
      </c>
      <c r="F286" s="182">
        <v>386</v>
      </c>
      <c r="G286" s="183"/>
      <c r="H286" s="183">
        <v>395</v>
      </c>
      <c r="I286" s="183">
        <v>452</v>
      </c>
      <c r="J286" s="184" t="s">
        <v>748</v>
      </c>
      <c r="K286" s="185">
        <f t="shared" si="134"/>
        <v>9</v>
      </c>
      <c r="L286" s="186">
        <f t="shared" si="135"/>
        <v>2.3316062176165803E-2</v>
      </c>
      <c r="M286" s="182" t="s">
        <v>662</v>
      </c>
      <c r="N286" s="180">
        <v>43868</v>
      </c>
      <c r="O286" s="1"/>
      <c r="P286" s="1"/>
      <c r="Q286" s="1"/>
      <c r="R286" s="6" t="s">
        <v>732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1">
        <v>145</v>
      </c>
      <c r="B287" s="180">
        <v>43707</v>
      </c>
      <c r="C287" s="180"/>
      <c r="D287" s="181" t="s">
        <v>130</v>
      </c>
      <c r="E287" s="182" t="s">
        <v>571</v>
      </c>
      <c r="F287" s="182">
        <v>137.5</v>
      </c>
      <c r="G287" s="183"/>
      <c r="H287" s="183">
        <v>138.5</v>
      </c>
      <c r="I287" s="183">
        <v>190</v>
      </c>
      <c r="J287" s="184" t="s">
        <v>766</v>
      </c>
      <c r="K287" s="185">
        <f>H287-F287</f>
        <v>1</v>
      </c>
      <c r="L287" s="186">
        <f>K287/F287</f>
        <v>7.2727272727272727E-3</v>
      </c>
      <c r="M287" s="182" t="s">
        <v>662</v>
      </c>
      <c r="N287" s="180">
        <v>44432</v>
      </c>
      <c r="O287" s="1"/>
      <c r="P287" s="1"/>
      <c r="Q287" s="1"/>
      <c r="R287" s="6" t="s">
        <v>728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7">
        <v>146</v>
      </c>
      <c r="B288" s="188">
        <v>43731</v>
      </c>
      <c r="C288" s="188"/>
      <c r="D288" s="189" t="s">
        <v>407</v>
      </c>
      <c r="E288" s="190" t="s">
        <v>571</v>
      </c>
      <c r="F288" s="190">
        <v>235</v>
      </c>
      <c r="G288" s="190"/>
      <c r="H288" s="190">
        <v>295</v>
      </c>
      <c r="I288" s="192">
        <v>296</v>
      </c>
      <c r="J288" s="162" t="s">
        <v>749</v>
      </c>
      <c r="K288" s="163">
        <f t="shared" ref="K288:K294" si="136">H288-F288</f>
        <v>60</v>
      </c>
      <c r="L288" s="164">
        <f t="shared" ref="L288:L294" si="137">K288/F288</f>
        <v>0.25531914893617019</v>
      </c>
      <c r="M288" s="159" t="s">
        <v>541</v>
      </c>
      <c r="N288" s="165">
        <v>43844</v>
      </c>
      <c r="O288" s="1"/>
      <c r="P288" s="1"/>
      <c r="Q288" s="1"/>
      <c r="R288" s="6" t="s">
        <v>732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7">
        <v>147</v>
      </c>
      <c r="B289" s="188">
        <v>43752</v>
      </c>
      <c r="C289" s="188"/>
      <c r="D289" s="189" t="s">
        <v>750</v>
      </c>
      <c r="E289" s="190" t="s">
        <v>571</v>
      </c>
      <c r="F289" s="190">
        <v>277.5</v>
      </c>
      <c r="G289" s="190"/>
      <c r="H289" s="190">
        <v>333</v>
      </c>
      <c r="I289" s="192">
        <v>333</v>
      </c>
      <c r="J289" s="162" t="s">
        <v>751</v>
      </c>
      <c r="K289" s="163">
        <f t="shared" si="136"/>
        <v>55.5</v>
      </c>
      <c r="L289" s="164">
        <f t="shared" si="137"/>
        <v>0.2</v>
      </c>
      <c r="M289" s="159" t="s">
        <v>541</v>
      </c>
      <c r="N289" s="165">
        <v>43846</v>
      </c>
      <c r="O289" s="1"/>
      <c r="P289" s="1"/>
      <c r="Q289" s="1"/>
      <c r="R289" s="6" t="s">
        <v>728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7">
        <v>148</v>
      </c>
      <c r="B290" s="188">
        <v>43752</v>
      </c>
      <c r="C290" s="188"/>
      <c r="D290" s="189" t="s">
        <v>752</v>
      </c>
      <c r="E290" s="190" t="s">
        <v>571</v>
      </c>
      <c r="F290" s="190">
        <v>930</v>
      </c>
      <c r="G290" s="190"/>
      <c r="H290" s="190">
        <v>1165</v>
      </c>
      <c r="I290" s="192">
        <v>1200</v>
      </c>
      <c r="J290" s="162" t="s">
        <v>753</v>
      </c>
      <c r="K290" s="163">
        <f t="shared" si="136"/>
        <v>235</v>
      </c>
      <c r="L290" s="164">
        <f t="shared" si="137"/>
        <v>0.25268817204301075</v>
      </c>
      <c r="M290" s="159" t="s">
        <v>541</v>
      </c>
      <c r="N290" s="165">
        <v>43847</v>
      </c>
      <c r="O290" s="1"/>
      <c r="P290" s="1"/>
      <c r="Q290" s="1"/>
      <c r="R290" s="6" t="s">
        <v>732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7">
        <v>149</v>
      </c>
      <c r="B291" s="188">
        <v>43753</v>
      </c>
      <c r="C291" s="188"/>
      <c r="D291" s="189" t="s">
        <v>754</v>
      </c>
      <c r="E291" s="190" t="s">
        <v>571</v>
      </c>
      <c r="F291" s="160">
        <v>111</v>
      </c>
      <c r="G291" s="190"/>
      <c r="H291" s="190">
        <v>141</v>
      </c>
      <c r="I291" s="192">
        <v>141</v>
      </c>
      <c r="J291" s="162" t="s">
        <v>556</v>
      </c>
      <c r="K291" s="163">
        <f t="shared" si="136"/>
        <v>30</v>
      </c>
      <c r="L291" s="164">
        <f t="shared" si="137"/>
        <v>0.27027027027027029</v>
      </c>
      <c r="M291" s="159" t="s">
        <v>541</v>
      </c>
      <c r="N291" s="165">
        <v>44328</v>
      </c>
      <c r="O291" s="1"/>
      <c r="P291" s="1"/>
      <c r="Q291" s="1"/>
      <c r="R291" s="6" t="s">
        <v>732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7">
        <v>150</v>
      </c>
      <c r="B292" s="188">
        <v>43753</v>
      </c>
      <c r="C292" s="188"/>
      <c r="D292" s="189" t="s">
        <v>755</v>
      </c>
      <c r="E292" s="190" t="s">
        <v>571</v>
      </c>
      <c r="F292" s="160">
        <v>296</v>
      </c>
      <c r="G292" s="190"/>
      <c r="H292" s="190">
        <v>370</v>
      </c>
      <c r="I292" s="192">
        <v>370</v>
      </c>
      <c r="J292" s="162" t="s">
        <v>629</v>
      </c>
      <c r="K292" s="163">
        <f t="shared" si="136"/>
        <v>74</v>
      </c>
      <c r="L292" s="164">
        <f t="shared" si="137"/>
        <v>0.25</v>
      </c>
      <c r="M292" s="159" t="s">
        <v>541</v>
      </c>
      <c r="N292" s="165">
        <v>43853</v>
      </c>
      <c r="O292" s="1"/>
      <c r="P292" s="1"/>
      <c r="Q292" s="1"/>
      <c r="R292" s="6" t="s">
        <v>732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7">
        <v>151</v>
      </c>
      <c r="B293" s="188">
        <v>43754</v>
      </c>
      <c r="C293" s="188"/>
      <c r="D293" s="189" t="s">
        <v>756</v>
      </c>
      <c r="E293" s="190" t="s">
        <v>571</v>
      </c>
      <c r="F293" s="160">
        <v>300</v>
      </c>
      <c r="G293" s="190"/>
      <c r="H293" s="190">
        <v>382.5</v>
      </c>
      <c r="I293" s="192">
        <v>344</v>
      </c>
      <c r="J293" s="162" t="s">
        <v>799</v>
      </c>
      <c r="K293" s="163">
        <f t="shared" si="136"/>
        <v>82.5</v>
      </c>
      <c r="L293" s="164">
        <f t="shared" si="137"/>
        <v>0.27500000000000002</v>
      </c>
      <c r="M293" s="159" t="s">
        <v>541</v>
      </c>
      <c r="N293" s="165">
        <v>44238</v>
      </c>
      <c r="O293" s="1"/>
      <c r="P293" s="1"/>
      <c r="Q293" s="1"/>
      <c r="R293" s="6" t="s">
        <v>732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7">
        <v>152</v>
      </c>
      <c r="B294" s="188">
        <v>43832</v>
      </c>
      <c r="C294" s="188"/>
      <c r="D294" s="189" t="s">
        <v>757</v>
      </c>
      <c r="E294" s="190" t="s">
        <v>571</v>
      </c>
      <c r="F294" s="160">
        <v>495</v>
      </c>
      <c r="G294" s="190"/>
      <c r="H294" s="190">
        <v>595</v>
      </c>
      <c r="I294" s="192">
        <v>590</v>
      </c>
      <c r="J294" s="162" t="s">
        <v>798</v>
      </c>
      <c r="K294" s="163">
        <f t="shared" si="136"/>
        <v>100</v>
      </c>
      <c r="L294" s="164">
        <f t="shared" si="137"/>
        <v>0.20202020202020202</v>
      </c>
      <c r="M294" s="159" t="s">
        <v>541</v>
      </c>
      <c r="N294" s="165">
        <v>44589</v>
      </c>
      <c r="O294" s="1"/>
      <c r="P294" s="1"/>
      <c r="Q294" s="1"/>
      <c r="R294" s="6" t="s">
        <v>732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7">
        <v>153</v>
      </c>
      <c r="B295" s="188">
        <v>43966</v>
      </c>
      <c r="C295" s="188"/>
      <c r="D295" s="189" t="s">
        <v>71</v>
      </c>
      <c r="E295" s="190" t="s">
        <v>571</v>
      </c>
      <c r="F295" s="160">
        <v>67.5</v>
      </c>
      <c r="G295" s="190"/>
      <c r="H295" s="190">
        <v>86</v>
      </c>
      <c r="I295" s="192">
        <v>86</v>
      </c>
      <c r="J295" s="162" t="s">
        <v>758</v>
      </c>
      <c r="K295" s="163">
        <f t="shared" ref="K295:K303" si="138">H295-F295</f>
        <v>18.5</v>
      </c>
      <c r="L295" s="164">
        <f t="shared" ref="L295:L303" si="139">K295/F295</f>
        <v>0.27407407407407408</v>
      </c>
      <c r="M295" s="159" t="s">
        <v>541</v>
      </c>
      <c r="N295" s="165">
        <v>44008</v>
      </c>
      <c r="O295" s="1"/>
      <c r="P295" s="1"/>
      <c r="Q295" s="1"/>
      <c r="R295" s="6" t="s">
        <v>732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7">
        <v>154</v>
      </c>
      <c r="B296" s="188">
        <v>44035</v>
      </c>
      <c r="C296" s="188"/>
      <c r="D296" s="189" t="s">
        <v>450</v>
      </c>
      <c r="E296" s="190" t="s">
        <v>571</v>
      </c>
      <c r="F296" s="160">
        <v>231</v>
      </c>
      <c r="G296" s="190"/>
      <c r="H296" s="190">
        <v>281</v>
      </c>
      <c r="I296" s="192">
        <v>281</v>
      </c>
      <c r="J296" s="162" t="s">
        <v>629</v>
      </c>
      <c r="K296" s="163">
        <f t="shared" si="138"/>
        <v>50</v>
      </c>
      <c r="L296" s="164">
        <f t="shared" si="139"/>
        <v>0.21645021645021645</v>
      </c>
      <c r="M296" s="159" t="s">
        <v>541</v>
      </c>
      <c r="N296" s="165">
        <v>44358</v>
      </c>
      <c r="O296" s="1"/>
      <c r="P296" s="1"/>
      <c r="Q296" s="1"/>
      <c r="R296" s="6" t="s">
        <v>732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7">
        <v>155</v>
      </c>
      <c r="B297" s="188">
        <v>44092</v>
      </c>
      <c r="C297" s="188"/>
      <c r="D297" s="189" t="s">
        <v>390</v>
      </c>
      <c r="E297" s="190" t="s">
        <v>571</v>
      </c>
      <c r="F297" s="190">
        <v>206</v>
      </c>
      <c r="G297" s="190"/>
      <c r="H297" s="190">
        <v>248</v>
      </c>
      <c r="I297" s="192">
        <v>248</v>
      </c>
      <c r="J297" s="162" t="s">
        <v>629</v>
      </c>
      <c r="K297" s="163">
        <f t="shared" si="138"/>
        <v>42</v>
      </c>
      <c r="L297" s="164">
        <f t="shared" si="139"/>
        <v>0.20388349514563106</v>
      </c>
      <c r="M297" s="159" t="s">
        <v>541</v>
      </c>
      <c r="N297" s="165">
        <v>44214</v>
      </c>
      <c r="O297" s="1"/>
      <c r="P297" s="1"/>
      <c r="Q297" s="1"/>
      <c r="R297" s="6" t="s">
        <v>732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7">
        <v>156</v>
      </c>
      <c r="B298" s="188">
        <v>44140</v>
      </c>
      <c r="C298" s="188"/>
      <c r="D298" s="189" t="s">
        <v>390</v>
      </c>
      <c r="E298" s="190" t="s">
        <v>571</v>
      </c>
      <c r="F298" s="190">
        <v>182.5</v>
      </c>
      <c r="G298" s="190"/>
      <c r="H298" s="190">
        <v>248</v>
      </c>
      <c r="I298" s="192">
        <v>248</v>
      </c>
      <c r="J298" s="162" t="s">
        <v>629</v>
      </c>
      <c r="K298" s="163">
        <f t="shared" si="138"/>
        <v>65.5</v>
      </c>
      <c r="L298" s="164">
        <f t="shared" si="139"/>
        <v>0.35890410958904112</v>
      </c>
      <c r="M298" s="159" t="s">
        <v>541</v>
      </c>
      <c r="N298" s="165">
        <v>44214</v>
      </c>
      <c r="O298" s="1"/>
      <c r="P298" s="1"/>
      <c r="Q298" s="1"/>
      <c r="R298" s="6" t="s">
        <v>732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7">
        <v>157</v>
      </c>
      <c r="B299" s="188">
        <v>44140</v>
      </c>
      <c r="C299" s="188"/>
      <c r="D299" s="189" t="s">
        <v>317</v>
      </c>
      <c r="E299" s="190" t="s">
        <v>571</v>
      </c>
      <c r="F299" s="190">
        <v>247.5</v>
      </c>
      <c r="G299" s="190"/>
      <c r="H299" s="190">
        <v>320</v>
      </c>
      <c r="I299" s="192">
        <v>320</v>
      </c>
      <c r="J299" s="162" t="s">
        <v>629</v>
      </c>
      <c r="K299" s="163">
        <f t="shared" si="138"/>
        <v>72.5</v>
      </c>
      <c r="L299" s="164">
        <f t="shared" si="139"/>
        <v>0.29292929292929293</v>
      </c>
      <c r="M299" s="159" t="s">
        <v>541</v>
      </c>
      <c r="N299" s="165">
        <v>44323</v>
      </c>
      <c r="O299" s="1"/>
      <c r="P299" s="1"/>
      <c r="Q299" s="1"/>
      <c r="R299" s="6" t="s">
        <v>732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7">
        <v>158</v>
      </c>
      <c r="B300" s="188">
        <v>44140</v>
      </c>
      <c r="C300" s="188"/>
      <c r="D300" s="189" t="s">
        <v>270</v>
      </c>
      <c r="E300" s="190" t="s">
        <v>571</v>
      </c>
      <c r="F300" s="160">
        <v>925</v>
      </c>
      <c r="G300" s="190"/>
      <c r="H300" s="190">
        <v>1095</v>
      </c>
      <c r="I300" s="192">
        <v>1093</v>
      </c>
      <c r="J300" s="162" t="s">
        <v>759</v>
      </c>
      <c r="K300" s="163">
        <f t="shared" si="138"/>
        <v>170</v>
      </c>
      <c r="L300" s="164">
        <f t="shared" si="139"/>
        <v>0.18378378378378379</v>
      </c>
      <c r="M300" s="159" t="s">
        <v>541</v>
      </c>
      <c r="N300" s="165">
        <v>44201</v>
      </c>
      <c r="O300" s="1"/>
      <c r="P300" s="1"/>
      <c r="Q300" s="1"/>
      <c r="R300" s="6" t="s">
        <v>732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7">
        <v>159</v>
      </c>
      <c r="B301" s="188">
        <v>44140</v>
      </c>
      <c r="C301" s="188"/>
      <c r="D301" s="189" t="s">
        <v>333</v>
      </c>
      <c r="E301" s="190" t="s">
        <v>571</v>
      </c>
      <c r="F301" s="160">
        <v>332.5</v>
      </c>
      <c r="G301" s="190"/>
      <c r="H301" s="190">
        <v>393</v>
      </c>
      <c r="I301" s="192">
        <v>406</v>
      </c>
      <c r="J301" s="162" t="s">
        <v>760</v>
      </c>
      <c r="K301" s="163">
        <f t="shared" si="138"/>
        <v>60.5</v>
      </c>
      <c r="L301" s="164">
        <f t="shared" si="139"/>
        <v>0.18195488721804512</v>
      </c>
      <c r="M301" s="159" t="s">
        <v>541</v>
      </c>
      <c r="N301" s="165">
        <v>44256</v>
      </c>
      <c r="O301" s="1"/>
      <c r="P301" s="1"/>
      <c r="Q301" s="1"/>
      <c r="R301" s="6" t="s">
        <v>732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7">
        <v>160</v>
      </c>
      <c r="B302" s="188">
        <v>44141</v>
      </c>
      <c r="C302" s="188"/>
      <c r="D302" s="189" t="s">
        <v>450</v>
      </c>
      <c r="E302" s="190" t="s">
        <v>571</v>
      </c>
      <c r="F302" s="160">
        <v>231</v>
      </c>
      <c r="G302" s="190"/>
      <c r="H302" s="190">
        <v>281</v>
      </c>
      <c r="I302" s="192">
        <v>281</v>
      </c>
      <c r="J302" s="162" t="s">
        <v>629</v>
      </c>
      <c r="K302" s="163">
        <f t="shared" si="138"/>
        <v>50</v>
      </c>
      <c r="L302" s="164">
        <f t="shared" si="139"/>
        <v>0.21645021645021645</v>
      </c>
      <c r="M302" s="159" t="s">
        <v>541</v>
      </c>
      <c r="N302" s="165">
        <v>44358</v>
      </c>
      <c r="O302" s="1"/>
      <c r="P302" s="1"/>
      <c r="Q302" s="1"/>
      <c r="R302" s="6" t="s">
        <v>732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87">
        <v>161</v>
      </c>
      <c r="B303" s="188">
        <v>44187</v>
      </c>
      <c r="C303" s="188"/>
      <c r="D303" s="189" t="s">
        <v>426</v>
      </c>
      <c r="E303" s="190" t="s">
        <v>571</v>
      </c>
      <c r="F303" s="160">
        <v>190</v>
      </c>
      <c r="G303" s="190"/>
      <c r="H303" s="190">
        <v>239</v>
      </c>
      <c r="I303" s="192">
        <v>239</v>
      </c>
      <c r="J303" s="162" t="s">
        <v>859</v>
      </c>
      <c r="K303" s="163">
        <f t="shared" si="138"/>
        <v>49</v>
      </c>
      <c r="L303" s="164">
        <f t="shared" si="139"/>
        <v>0.25789473684210529</v>
      </c>
      <c r="M303" s="159" t="s">
        <v>541</v>
      </c>
      <c r="N303" s="165">
        <v>44844</v>
      </c>
      <c r="O303" s="1"/>
      <c r="P303" s="1"/>
      <c r="Q303" s="1"/>
      <c r="R303" s="6" t="s">
        <v>732</v>
      </c>
    </row>
    <row r="304" spans="1:26" ht="12.75" customHeight="1">
      <c r="A304" s="187">
        <v>162</v>
      </c>
      <c r="B304" s="188">
        <v>44258</v>
      </c>
      <c r="C304" s="188"/>
      <c r="D304" s="189" t="s">
        <v>757</v>
      </c>
      <c r="E304" s="190" t="s">
        <v>571</v>
      </c>
      <c r="F304" s="160">
        <v>495</v>
      </c>
      <c r="G304" s="190"/>
      <c r="H304" s="190">
        <v>595</v>
      </c>
      <c r="I304" s="192">
        <v>590</v>
      </c>
      <c r="J304" s="162" t="s">
        <v>798</v>
      </c>
      <c r="K304" s="163">
        <f t="shared" ref="K304:K311" si="140">H304-F304</f>
        <v>100</v>
      </c>
      <c r="L304" s="164">
        <f t="shared" ref="L304:L311" si="141">K304/F304</f>
        <v>0.20202020202020202</v>
      </c>
      <c r="M304" s="159" t="s">
        <v>541</v>
      </c>
      <c r="N304" s="165">
        <v>44589</v>
      </c>
      <c r="O304" s="1"/>
      <c r="P304" s="1"/>
      <c r="R304" s="6" t="s">
        <v>732</v>
      </c>
    </row>
    <row r="305" spans="1:26" ht="12.75" customHeight="1">
      <c r="A305" s="187">
        <v>163</v>
      </c>
      <c r="B305" s="188">
        <v>44274</v>
      </c>
      <c r="C305" s="188"/>
      <c r="D305" s="189" t="s">
        <v>333</v>
      </c>
      <c r="E305" s="190" t="s">
        <v>571</v>
      </c>
      <c r="F305" s="160">
        <v>355</v>
      </c>
      <c r="G305" s="190"/>
      <c r="H305" s="190">
        <v>422.5</v>
      </c>
      <c r="I305" s="192">
        <v>420</v>
      </c>
      <c r="J305" s="162" t="s">
        <v>761</v>
      </c>
      <c r="K305" s="163">
        <f t="shared" si="140"/>
        <v>67.5</v>
      </c>
      <c r="L305" s="164">
        <f t="shared" si="141"/>
        <v>0.19014084507042253</v>
      </c>
      <c r="M305" s="159" t="s">
        <v>541</v>
      </c>
      <c r="N305" s="165">
        <v>44361</v>
      </c>
      <c r="O305" s="1"/>
      <c r="R305" s="205" t="s">
        <v>732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87">
        <v>164</v>
      </c>
      <c r="B306" s="188">
        <v>44295</v>
      </c>
      <c r="C306" s="188"/>
      <c r="D306" s="189" t="s">
        <v>762</v>
      </c>
      <c r="E306" s="190" t="s">
        <v>571</v>
      </c>
      <c r="F306" s="160">
        <v>555</v>
      </c>
      <c r="G306" s="190"/>
      <c r="H306" s="190">
        <v>663</v>
      </c>
      <c r="I306" s="192">
        <v>663</v>
      </c>
      <c r="J306" s="162" t="s">
        <v>763</v>
      </c>
      <c r="K306" s="163">
        <f t="shared" si="140"/>
        <v>108</v>
      </c>
      <c r="L306" s="164">
        <f t="shared" si="141"/>
        <v>0.19459459459459461</v>
      </c>
      <c r="M306" s="159" t="s">
        <v>541</v>
      </c>
      <c r="N306" s="165">
        <v>44321</v>
      </c>
      <c r="O306" s="1"/>
      <c r="P306" s="1"/>
      <c r="Q306" s="1"/>
      <c r="R306" s="205" t="s">
        <v>732</v>
      </c>
    </row>
    <row r="307" spans="1:26" ht="12.75" customHeight="1">
      <c r="A307" s="187">
        <v>165</v>
      </c>
      <c r="B307" s="188">
        <v>44308</v>
      </c>
      <c r="C307" s="188"/>
      <c r="D307" s="189" t="s">
        <v>361</v>
      </c>
      <c r="E307" s="190" t="s">
        <v>571</v>
      </c>
      <c r="F307" s="160">
        <v>126.5</v>
      </c>
      <c r="G307" s="190"/>
      <c r="H307" s="190">
        <v>155</v>
      </c>
      <c r="I307" s="192">
        <v>155</v>
      </c>
      <c r="J307" s="162" t="s">
        <v>629</v>
      </c>
      <c r="K307" s="163">
        <f t="shared" si="140"/>
        <v>28.5</v>
      </c>
      <c r="L307" s="164">
        <f t="shared" si="141"/>
        <v>0.22529644268774704</v>
      </c>
      <c r="M307" s="159" t="s">
        <v>541</v>
      </c>
      <c r="N307" s="165">
        <v>44362</v>
      </c>
      <c r="O307" s="1"/>
      <c r="R307" s="205" t="s">
        <v>732</v>
      </c>
    </row>
    <row r="308" spans="1:26" ht="12.75" customHeight="1">
      <c r="A308" s="234">
        <v>166</v>
      </c>
      <c r="B308" s="235">
        <v>44368</v>
      </c>
      <c r="C308" s="235"/>
      <c r="D308" s="236" t="s">
        <v>378</v>
      </c>
      <c r="E308" s="237" t="s">
        <v>571</v>
      </c>
      <c r="F308" s="238">
        <v>287.5</v>
      </c>
      <c r="G308" s="237"/>
      <c r="H308" s="237">
        <v>245</v>
      </c>
      <c r="I308" s="239">
        <v>344</v>
      </c>
      <c r="J308" s="172" t="s">
        <v>793</v>
      </c>
      <c r="K308" s="173">
        <f t="shared" si="140"/>
        <v>-42.5</v>
      </c>
      <c r="L308" s="174">
        <f t="shared" si="141"/>
        <v>-0.14782608695652175</v>
      </c>
      <c r="M308" s="170" t="s">
        <v>553</v>
      </c>
      <c r="N308" s="167">
        <v>44508</v>
      </c>
      <c r="O308" s="1"/>
      <c r="R308" s="205" t="s">
        <v>732</v>
      </c>
    </row>
    <row r="309" spans="1:26" ht="12.75" customHeight="1">
      <c r="A309" s="187">
        <v>167</v>
      </c>
      <c r="B309" s="188">
        <v>44368</v>
      </c>
      <c r="C309" s="188"/>
      <c r="D309" s="189" t="s">
        <v>450</v>
      </c>
      <c r="E309" s="190" t="s">
        <v>571</v>
      </c>
      <c r="F309" s="160">
        <v>241</v>
      </c>
      <c r="G309" s="190"/>
      <c r="H309" s="190">
        <v>298</v>
      </c>
      <c r="I309" s="192">
        <v>320</v>
      </c>
      <c r="J309" s="162" t="s">
        <v>629</v>
      </c>
      <c r="K309" s="163">
        <f t="shared" si="140"/>
        <v>57</v>
      </c>
      <c r="L309" s="164">
        <f t="shared" si="141"/>
        <v>0.23651452282157676</v>
      </c>
      <c r="M309" s="159" t="s">
        <v>541</v>
      </c>
      <c r="N309" s="165">
        <v>44802</v>
      </c>
      <c r="O309" s="41"/>
      <c r="R309" s="205" t="s">
        <v>732</v>
      </c>
    </row>
    <row r="310" spans="1:26" ht="12.75" customHeight="1">
      <c r="A310" s="187">
        <v>168</v>
      </c>
      <c r="B310" s="188">
        <v>44406</v>
      </c>
      <c r="C310" s="188"/>
      <c r="D310" s="189" t="s">
        <v>361</v>
      </c>
      <c r="E310" s="190" t="s">
        <v>571</v>
      </c>
      <c r="F310" s="160">
        <v>162.5</v>
      </c>
      <c r="G310" s="190"/>
      <c r="H310" s="190">
        <v>200</v>
      </c>
      <c r="I310" s="192">
        <v>200</v>
      </c>
      <c r="J310" s="162" t="s">
        <v>629</v>
      </c>
      <c r="K310" s="163">
        <f t="shared" si="140"/>
        <v>37.5</v>
      </c>
      <c r="L310" s="164">
        <f t="shared" si="141"/>
        <v>0.23076923076923078</v>
      </c>
      <c r="M310" s="159" t="s">
        <v>541</v>
      </c>
      <c r="N310" s="165">
        <v>44802</v>
      </c>
      <c r="O310" s="1"/>
      <c r="R310" s="205" t="s">
        <v>732</v>
      </c>
    </row>
    <row r="311" spans="1:26" ht="12.75" customHeight="1">
      <c r="A311" s="187">
        <v>169</v>
      </c>
      <c r="B311" s="188">
        <v>44462</v>
      </c>
      <c r="C311" s="188"/>
      <c r="D311" s="189" t="s">
        <v>768</v>
      </c>
      <c r="E311" s="190" t="s">
        <v>571</v>
      </c>
      <c r="F311" s="160">
        <v>1235</v>
      </c>
      <c r="G311" s="190"/>
      <c r="H311" s="190">
        <v>1505</v>
      </c>
      <c r="I311" s="192">
        <v>1500</v>
      </c>
      <c r="J311" s="162" t="s">
        <v>629</v>
      </c>
      <c r="K311" s="163">
        <f t="shared" si="140"/>
        <v>270</v>
      </c>
      <c r="L311" s="164">
        <f t="shared" si="141"/>
        <v>0.21862348178137653</v>
      </c>
      <c r="M311" s="159" t="s">
        <v>541</v>
      </c>
      <c r="N311" s="165">
        <v>44564</v>
      </c>
      <c r="O311" s="1"/>
      <c r="R311" s="205" t="s">
        <v>732</v>
      </c>
    </row>
    <row r="312" spans="1:26" ht="12.75" customHeight="1">
      <c r="A312" s="218">
        <v>170</v>
      </c>
      <c r="B312" s="219">
        <v>44480</v>
      </c>
      <c r="C312" s="219"/>
      <c r="D312" s="220" t="s">
        <v>770</v>
      </c>
      <c r="E312" s="221" t="s">
        <v>571</v>
      </c>
      <c r="F312" s="222" t="s">
        <v>773</v>
      </c>
      <c r="G312" s="221"/>
      <c r="H312" s="221"/>
      <c r="I312" s="221">
        <v>145</v>
      </c>
      <c r="J312" s="223" t="s">
        <v>544</v>
      </c>
      <c r="K312" s="218"/>
      <c r="L312" s="219"/>
      <c r="M312" s="219"/>
      <c r="N312" s="220"/>
      <c r="O312" s="41"/>
      <c r="R312" s="205" t="s">
        <v>732</v>
      </c>
    </row>
    <row r="313" spans="1:26" ht="12.75" customHeight="1">
      <c r="A313" s="224">
        <v>171</v>
      </c>
      <c r="B313" s="225">
        <v>44481</v>
      </c>
      <c r="C313" s="225"/>
      <c r="D313" s="226" t="s">
        <v>259</v>
      </c>
      <c r="E313" s="227" t="s">
        <v>571</v>
      </c>
      <c r="F313" s="228" t="s">
        <v>772</v>
      </c>
      <c r="G313" s="227"/>
      <c r="H313" s="227"/>
      <c r="I313" s="227">
        <v>380</v>
      </c>
      <c r="J313" s="229" t="s">
        <v>544</v>
      </c>
      <c r="K313" s="224"/>
      <c r="L313" s="225"/>
      <c r="M313" s="225"/>
      <c r="N313" s="226"/>
      <c r="O313" s="41"/>
      <c r="R313" s="205" t="s">
        <v>732</v>
      </c>
    </row>
    <row r="314" spans="1:26" ht="12.75" customHeight="1">
      <c r="A314" s="187">
        <v>172</v>
      </c>
      <c r="B314" s="188">
        <v>44481</v>
      </c>
      <c r="C314" s="188"/>
      <c r="D314" s="189" t="s">
        <v>385</v>
      </c>
      <c r="E314" s="190" t="s">
        <v>571</v>
      </c>
      <c r="F314" s="160">
        <v>45.5</v>
      </c>
      <c r="G314" s="190"/>
      <c r="H314" s="190">
        <v>56.5</v>
      </c>
      <c r="I314" s="192">
        <v>56</v>
      </c>
      <c r="J314" s="162" t="s">
        <v>992</v>
      </c>
      <c r="K314" s="163">
        <f>H314-F314</f>
        <v>11</v>
      </c>
      <c r="L314" s="164">
        <f>K314/F314</f>
        <v>0.24175824175824176</v>
      </c>
      <c r="M314" s="159" t="s">
        <v>541</v>
      </c>
      <c r="N314" s="165">
        <v>44881</v>
      </c>
      <c r="O314" s="41"/>
      <c r="R314" s="205"/>
    </row>
    <row r="315" spans="1:26" ht="12.75" customHeight="1">
      <c r="A315" s="187">
        <v>173</v>
      </c>
      <c r="B315" s="188">
        <v>44551</v>
      </c>
      <c r="C315" s="188"/>
      <c r="D315" s="189" t="s">
        <v>118</v>
      </c>
      <c r="E315" s="190" t="s">
        <v>571</v>
      </c>
      <c r="F315" s="160">
        <v>2300</v>
      </c>
      <c r="G315" s="190"/>
      <c r="H315" s="190">
        <f>(2820+2200)/2</f>
        <v>2510</v>
      </c>
      <c r="I315" s="192">
        <v>3000</v>
      </c>
      <c r="J315" s="162" t="s">
        <v>806</v>
      </c>
      <c r="K315" s="163">
        <f>H315-F315</f>
        <v>210</v>
      </c>
      <c r="L315" s="164">
        <f>K315/F315</f>
        <v>9.1304347826086957E-2</v>
      </c>
      <c r="M315" s="159" t="s">
        <v>541</v>
      </c>
      <c r="N315" s="165">
        <v>44649</v>
      </c>
      <c r="O315" s="1"/>
      <c r="R315" s="205"/>
    </row>
    <row r="316" spans="1:26" ht="12.75" customHeight="1">
      <c r="A316" s="230">
        <v>174</v>
      </c>
      <c r="B316" s="225">
        <v>44606</v>
      </c>
      <c r="C316" s="230"/>
      <c r="D316" s="230" t="s">
        <v>405</v>
      </c>
      <c r="E316" s="227" t="s">
        <v>571</v>
      </c>
      <c r="F316" s="227" t="s">
        <v>801</v>
      </c>
      <c r="G316" s="227"/>
      <c r="H316" s="227"/>
      <c r="I316" s="227">
        <v>764</v>
      </c>
      <c r="J316" s="227" t="s">
        <v>544</v>
      </c>
      <c r="K316" s="227"/>
      <c r="L316" s="227"/>
      <c r="M316" s="227"/>
      <c r="N316" s="230"/>
      <c r="O316" s="41"/>
      <c r="R316" s="205"/>
    </row>
    <row r="317" spans="1:26" ht="12.75" customHeight="1">
      <c r="A317" s="187">
        <v>175</v>
      </c>
      <c r="B317" s="188">
        <v>44613</v>
      </c>
      <c r="C317" s="188"/>
      <c r="D317" s="189" t="s">
        <v>768</v>
      </c>
      <c r="E317" s="190" t="s">
        <v>571</v>
      </c>
      <c r="F317" s="160">
        <v>1255</v>
      </c>
      <c r="G317" s="190"/>
      <c r="H317" s="190">
        <v>1515</v>
      </c>
      <c r="I317" s="192">
        <v>1510</v>
      </c>
      <c r="J317" s="162" t="s">
        <v>629</v>
      </c>
      <c r="K317" s="163">
        <f>H317-F317</f>
        <v>260</v>
      </c>
      <c r="L317" s="164">
        <f>K317/F317</f>
        <v>0.20717131474103587</v>
      </c>
      <c r="M317" s="159" t="s">
        <v>541</v>
      </c>
      <c r="N317" s="165">
        <v>44834</v>
      </c>
      <c r="O317" s="41"/>
      <c r="R317" s="205"/>
    </row>
    <row r="318" spans="1:26" ht="12.75" customHeight="1">
      <c r="A318">
        <v>176</v>
      </c>
      <c r="B318" s="225">
        <v>44670</v>
      </c>
      <c r="C318" s="225"/>
      <c r="D318" s="230" t="s">
        <v>506</v>
      </c>
      <c r="E318" s="276" t="s">
        <v>571</v>
      </c>
      <c r="F318" s="227" t="s">
        <v>808</v>
      </c>
      <c r="G318" s="227"/>
      <c r="H318" s="227"/>
      <c r="I318" s="227">
        <v>553</v>
      </c>
      <c r="J318" s="227" t="s">
        <v>544</v>
      </c>
      <c r="K318" s="227"/>
      <c r="L318" s="227"/>
      <c r="M318" s="227"/>
      <c r="N318" s="227"/>
      <c r="O318" s="41"/>
      <c r="R318" s="205"/>
    </row>
    <row r="319" spans="1:26" ht="12.75" customHeight="1">
      <c r="A319" s="187">
        <v>177</v>
      </c>
      <c r="B319" s="188">
        <v>44746</v>
      </c>
      <c r="C319" s="188"/>
      <c r="D319" s="189" t="s">
        <v>842</v>
      </c>
      <c r="E319" s="190" t="s">
        <v>571</v>
      </c>
      <c r="F319" s="160">
        <v>207.5</v>
      </c>
      <c r="G319" s="190"/>
      <c r="H319" s="190">
        <v>254</v>
      </c>
      <c r="I319" s="192">
        <v>254</v>
      </c>
      <c r="J319" s="162" t="s">
        <v>629</v>
      </c>
      <c r="K319" s="163">
        <f>H319-F319</f>
        <v>46.5</v>
      </c>
      <c r="L319" s="164">
        <f>K319/F319</f>
        <v>0.22409638554216868</v>
      </c>
      <c r="M319" s="159" t="s">
        <v>541</v>
      </c>
      <c r="N319" s="165">
        <v>44792</v>
      </c>
      <c r="O319" s="1"/>
      <c r="R319" s="205"/>
    </row>
    <row r="320" spans="1:26" ht="12.75" customHeight="1">
      <c r="A320" s="187">
        <v>178</v>
      </c>
      <c r="B320" s="188">
        <v>44775</v>
      </c>
      <c r="C320" s="188"/>
      <c r="D320" s="189" t="s">
        <v>452</v>
      </c>
      <c r="E320" s="190" t="s">
        <v>571</v>
      </c>
      <c r="F320" s="160">
        <v>31.25</v>
      </c>
      <c r="G320" s="190"/>
      <c r="H320" s="190">
        <v>38.75</v>
      </c>
      <c r="I320" s="192">
        <v>38</v>
      </c>
      <c r="J320" s="162" t="s">
        <v>629</v>
      </c>
      <c r="K320" s="163">
        <f t="shared" ref="K320" si="142">H320-F320</f>
        <v>7.5</v>
      </c>
      <c r="L320" s="164">
        <f t="shared" ref="L320" si="143">K320/F320</f>
        <v>0.24</v>
      </c>
      <c r="M320" s="159" t="s">
        <v>541</v>
      </c>
      <c r="N320" s="165">
        <v>44844</v>
      </c>
      <c r="O320" s="41"/>
      <c r="R320" s="54"/>
    </row>
    <row r="321" spans="1:18" ht="12.75" customHeight="1">
      <c r="A321" s="224">
        <v>179</v>
      </c>
      <c r="B321" s="225">
        <v>44841</v>
      </c>
      <c r="C321" s="230"/>
      <c r="D321" s="303" t="s">
        <v>857</v>
      </c>
      <c r="E321" s="302" t="s">
        <v>571</v>
      </c>
      <c r="F321" s="227" t="s">
        <v>858</v>
      </c>
      <c r="G321" s="227"/>
      <c r="H321" s="227"/>
      <c r="I321" s="227">
        <v>840</v>
      </c>
      <c r="J321" s="227" t="s">
        <v>544</v>
      </c>
      <c r="K321" s="227"/>
      <c r="L321" s="227"/>
      <c r="M321" s="227"/>
      <c r="N321" s="227"/>
      <c r="O321" s="41"/>
      <c r="Q321" s="208"/>
      <c r="R321" s="54"/>
    </row>
    <row r="322" spans="1:18" ht="12.75" customHeight="1">
      <c r="A322" s="224">
        <v>180</v>
      </c>
      <c r="B322" s="225">
        <v>44844</v>
      </c>
      <c r="C322" s="230"/>
      <c r="D322" s="303" t="s">
        <v>407</v>
      </c>
      <c r="E322" s="302" t="s">
        <v>571</v>
      </c>
      <c r="F322" s="227" t="s">
        <v>860</v>
      </c>
      <c r="G322" s="227"/>
      <c r="H322" s="227"/>
      <c r="I322" s="227">
        <v>291</v>
      </c>
      <c r="J322" s="227" t="s">
        <v>544</v>
      </c>
      <c r="K322" s="227"/>
      <c r="L322" s="227"/>
      <c r="M322" s="227"/>
      <c r="N322" s="227"/>
      <c r="O322" s="41"/>
      <c r="Q322" s="208"/>
      <c r="R322" s="54"/>
    </row>
    <row r="323" spans="1:18" ht="12.75" customHeight="1">
      <c r="A323" s="224">
        <v>181</v>
      </c>
      <c r="B323" s="225">
        <v>44845</v>
      </c>
      <c r="C323" s="230"/>
      <c r="D323" s="303" t="s">
        <v>405</v>
      </c>
      <c r="E323" s="302" t="s">
        <v>571</v>
      </c>
      <c r="F323" s="227" t="s">
        <v>966</v>
      </c>
      <c r="G323" s="227"/>
      <c r="H323" s="227"/>
      <c r="I323" s="227">
        <v>765</v>
      </c>
      <c r="J323" s="227" t="s">
        <v>544</v>
      </c>
      <c r="K323" s="227"/>
      <c r="L323" s="227"/>
      <c r="M323" s="227"/>
      <c r="N323" s="227"/>
      <c r="O323" s="41"/>
      <c r="Q323" s="208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B326" s="206" t="s">
        <v>764</v>
      </c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207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A331" s="207"/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A332" s="53"/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2.7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  <row r="505" spans="6:18" ht="15" customHeight="1">
      <c r="F505" s="54"/>
      <c r="G505" s="54"/>
      <c r="H505" s="54"/>
      <c r="I505" s="54"/>
      <c r="J505" s="41"/>
      <c r="K505" s="54"/>
      <c r="L505" s="54"/>
      <c r="M505" s="54"/>
      <c r="O505" s="41"/>
      <c r="R505" s="54"/>
    </row>
  </sheetData>
  <autoFilter ref="R1:R328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2022-12-01T02:36:02Z</dcterms:modified>
</cp:coreProperties>
</file>