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3FDAE803-2D6A-4471-B2FE-B485050FD1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F&amp;O)'!$S$1:$S$348</definedName>
  </definedNames>
  <calcPr calcId="191029"/>
</workbook>
</file>

<file path=xl/calcChain.xml><?xml version="1.0" encoding="utf-8"?>
<calcChain xmlns="http://schemas.openxmlformats.org/spreadsheetml/2006/main">
  <c r="L72" i="6" l="1"/>
  <c r="K72" i="6"/>
  <c r="K125" i="6"/>
  <c r="M125" i="6" s="1"/>
  <c r="M72" i="6" l="1"/>
  <c r="K110" i="6"/>
  <c r="M110" i="6" s="1"/>
  <c r="K109" i="6"/>
  <c r="M109" i="6" s="1"/>
  <c r="K120" i="6"/>
  <c r="K119" i="6"/>
  <c r="K124" i="6"/>
  <c r="K123" i="6"/>
  <c r="L24" i="6" l="1"/>
  <c r="K24" i="6"/>
  <c r="M24" i="6" s="1"/>
  <c r="L20" i="6"/>
  <c r="K20" i="6"/>
  <c r="M20" i="6" l="1"/>
  <c r="K111" i="6"/>
  <c r="K112" i="6"/>
  <c r="L22" i="6"/>
  <c r="K22" i="6"/>
  <c r="L70" i="6"/>
  <c r="K70" i="6"/>
  <c r="M22" i="6" l="1"/>
  <c r="M70" i="6"/>
  <c r="K105" i="6" l="1"/>
  <c r="K104" i="6"/>
  <c r="K114" i="6" l="1"/>
  <c r="M114" i="6" s="1"/>
  <c r="K113" i="6"/>
  <c r="M113" i="6" s="1"/>
  <c r="L69" i="6"/>
  <c r="K69" i="6"/>
  <c r="M69" i="6" l="1"/>
  <c r="P27" i="6"/>
  <c r="L15" i="6"/>
  <c r="K15" i="6"/>
  <c r="L18" i="6"/>
  <c r="K18" i="6"/>
  <c r="M18" i="6" s="1"/>
  <c r="M15" i="6" l="1"/>
  <c r="M107" i="6"/>
  <c r="K108" i="6"/>
  <c r="K107" i="6"/>
  <c r="L68" i="6"/>
  <c r="K68" i="6"/>
  <c r="L66" i="6"/>
  <c r="K66" i="6"/>
  <c r="L17" i="6"/>
  <c r="K17" i="6"/>
  <c r="M17" i="6" l="1"/>
  <c r="M68" i="6"/>
  <c r="M66" i="6"/>
  <c r="P26" i="6"/>
  <c r="K106" i="6"/>
  <c r="M106" i="6" s="1"/>
  <c r="L67" i="6"/>
  <c r="K67" i="6"/>
  <c r="L60" i="6"/>
  <c r="K60" i="6"/>
  <c r="K59" i="6"/>
  <c r="L59" i="6"/>
  <c r="M59" i="6" l="1"/>
  <c r="M67" i="6"/>
  <c r="M60" i="6"/>
  <c r="K103" i="6"/>
  <c r="M103" i="6" s="1"/>
  <c r="L65" i="6"/>
  <c r="K65" i="6"/>
  <c r="L64" i="6"/>
  <c r="K64" i="6"/>
  <c r="P25" i="6"/>
  <c r="L62" i="6"/>
  <c r="K62" i="6"/>
  <c r="L63" i="6"/>
  <c r="K63" i="6"/>
  <c r="M65" i="6" l="1"/>
  <c r="M64" i="6"/>
  <c r="M62" i="6"/>
  <c r="M63" i="6"/>
  <c r="K102" i="6" l="1"/>
  <c r="M102" i="6" s="1"/>
  <c r="K101" i="6"/>
  <c r="M101" i="6" s="1"/>
  <c r="L61" i="6" l="1"/>
  <c r="K61" i="6"/>
  <c r="M61" i="6" l="1"/>
  <c r="L10" i="6"/>
  <c r="K10" i="6"/>
  <c r="L56" i="6"/>
  <c r="K56" i="6"/>
  <c r="L58" i="6"/>
  <c r="K58" i="6"/>
  <c r="M58" i="6" l="1"/>
  <c r="M10" i="6"/>
  <c r="M56" i="6"/>
  <c r="L12" i="6"/>
  <c r="K12" i="6"/>
  <c r="P23" i="6"/>
  <c r="L57" i="6"/>
  <c r="K57" i="6"/>
  <c r="M57" i="6" s="1"/>
  <c r="M12" i="6" l="1"/>
  <c r="K98" i="6"/>
  <c r="M98" i="6" s="1"/>
  <c r="K97" i="6" l="1"/>
  <c r="K96" i="6"/>
  <c r="L55" i="6"/>
  <c r="K55" i="6"/>
  <c r="L54" i="6"/>
  <c r="K54" i="6"/>
  <c r="M55" i="6" l="1"/>
  <c r="M54" i="6"/>
  <c r="K95" i="6" l="1"/>
  <c r="K94" i="6"/>
  <c r="K53" i="6"/>
  <c r="L53" i="6"/>
  <c r="L47" i="6"/>
  <c r="K47" i="6"/>
  <c r="L52" i="6"/>
  <c r="K52" i="6"/>
  <c r="K92" i="6"/>
  <c r="K91" i="6"/>
  <c r="K93" i="6"/>
  <c r="M93" i="6" s="1"/>
  <c r="P21" i="6"/>
  <c r="K90" i="6"/>
  <c r="K89" i="6"/>
  <c r="K88" i="6"/>
  <c r="K87" i="6"/>
  <c r="L50" i="6"/>
  <c r="K50" i="6"/>
  <c r="L51" i="6"/>
  <c r="K51" i="6"/>
  <c r="M51" i="6" l="1"/>
  <c r="M53" i="6"/>
  <c r="M52" i="6"/>
  <c r="M47" i="6"/>
  <c r="M50" i="6"/>
  <c r="L48" i="6"/>
  <c r="K48" i="6" l="1"/>
  <c r="L46" i="6"/>
  <c r="K46" i="6"/>
  <c r="L43" i="6"/>
  <c r="K43" i="6"/>
  <c r="M46" i="6" l="1"/>
  <c r="M48" i="6"/>
  <c r="M43" i="6"/>
  <c r="L49" i="6" l="1"/>
  <c r="K49" i="6"/>
  <c r="M49" i="6" l="1"/>
  <c r="L45" i="6"/>
  <c r="K45" i="6"/>
  <c r="L44" i="6"/>
  <c r="K44" i="6"/>
  <c r="L13" i="6"/>
  <c r="K13" i="6"/>
  <c r="L42" i="6"/>
  <c r="K42" i="6"/>
  <c r="L41" i="6"/>
  <c r="K41" i="6"/>
  <c r="M45" i="6" l="1"/>
  <c r="M44" i="6"/>
  <c r="M13" i="6"/>
  <c r="M42" i="6"/>
  <c r="M41" i="6"/>
  <c r="K83" i="6"/>
  <c r="K84" i="6"/>
  <c r="K82" i="6" l="1"/>
  <c r="K80" i="6"/>
  <c r="K79" i="6"/>
  <c r="K86" i="6"/>
  <c r="K85" i="6"/>
  <c r="K81" i="6"/>
  <c r="L19" i="6"/>
  <c r="K19" i="6"/>
  <c r="M19" i="6" l="1"/>
  <c r="P16" i="6" l="1"/>
  <c r="P14" i="6" l="1"/>
  <c r="P11" i="6" l="1"/>
  <c r="K339" i="6" l="1"/>
  <c r="L339" i="6" s="1"/>
  <c r="K333" i="6"/>
  <c r="L333" i="6" s="1"/>
  <c r="L40" i="6" l="1"/>
  <c r="K40" i="6"/>
  <c r="M40" i="6" l="1"/>
  <c r="K341" i="6" l="1"/>
  <c r="L341" i="6" s="1"/>
  <c r="K329" i="6" l="1"/>
  <c r="L329" i="6" s="1"/>
  <c r="K330" i="6" l="1"/>
  <c r="L330" i="6" s="1"/>
  <c r="K323" i="6"/>
  <c r="L323" i="6" s="1"/>
  <c r="K340" i="6" l="1"/>
  <c r="L340" i="6" s="1"/>
  <c r="K334" i="6"/>
  <c r="L334" i="6" s="1"/>
  <c r="K336" i="6" l="1"/>
  <c r="L336" i="6" s="1"/>
  <c r="L6" i="2" l="1"/>
  <c r="K6" i="3"/>
  <c r="D7" i="5" l="1"/>
  <c r="M7" i="6"/>
  <c r="K331" i="6" l="1"/>
  <c r="L331" i="6" s="1"/>
  <c r="K328" i="6" l="1"/>
  <c r="L328" i="6" s="1"/>
  <c r="K332" i="6" l="1"/>
  <c r="L332" i="6" s="1"/>
  <c r="K327" i="6"/>
  <c r="L327" i="6" s="1"/>
  <c r="K326" i="6"/>
  <c r="L326" i="6" s="1"/>
  <c r="K324" i="6"/>
  <c r="L324" i="6" s="1"/>
  <c r="H322" i="6"/>
  <c r="K322" i="6" s="1"/>
  <c r="L322" i="6" s="1"/>
  <c r="K321" i="6"/>
  <c r="L321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F290" i="6"/>
  <c r="K290" i="6" s="1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F284" i="6"/>
  <c r="K284" i="6" s="1"/>
  <c r="L284" i="6" s="1"/>
  <c r="F283" i="6"/>
  <c r="K283" i="6" s="1"/>
  <c r="L283" i="6" s="1"/>
  <c r="K282" i="6"/>
  <c r="L282" i="6" s="1"/>
  <c r="F281" i="6"/>
  <c r="K281" i="6" s="1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5" i="6"/>
  <c r="L265" i="6" s="1"/>
  <c r="K263" i="6"/>
  <c r="L263" i="6" s="1"/>
  <c r="K262" i="6"/>
  <c r="L262" i="6" s="1"/>
  <c r="F261" i="6"/>
  <c r="K261" i="6" s="1"/>
  <c r="L261" i="6" s="1"/>
  <c r="K260" i="6"/>
  <c r="L260" i="6" s="1"/>
  <c r="K257" i="6"/>
  <c r="L257" i="6" s="1"/>
  <c r="K256" i="6"/>
  <c r="L256" i="6" s="1"/>
  <c r="K255" i="6"/>
  <c r="L255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5" i="6"/>
  <c r="L235" i="6" s="1"/>
  <c r="K233" i="6"/>
  <c r="L233" i="6" s="1"/>
  <c r="K231" i="6"/>
  <c r="L231" i="6" s="1"/>
  <c r="K229" i="6"/>
  <c r="L229" i="6" s="1"/>
  <c r="K228" i="6"/>
  <c r="L228" i="6" s="1"/>
  <c r="K227" i="6"/>
  <c r="L227" i="6" s="1"/>
  <c r="K225" i="6"/>
  <c r="L225" i="6" s="1"/>
  <c r="K224" i="6"/>
  <c r="L224" i="6" s="1"/>
  <c r="K223" i="6"/>
  <c r="L223" i="6" s="1"/>
  <c r="K222" i="6"/>
  <c r="K221" i="6"/>
  <c r="L221" i="6" s="1"/>
  <c r="K220" i="6"/>
  <c r="L220" i="6" s="1"/>
  <c r="K218" i="6"/>
  <c r="L218" i="6" s="1"/>
  <c r="K217" i="6"/>
  <c r="L217" i="6" s="1"/>
  <c r="K216" i="6"/>
  <c r="L216" i="6" s="1"/>
  <c r="K215" i="6"/>
  <c r="L215" i="6" s="1"/>
  <c r="K214" i="6"/>
  <c r="L214" i="6" s="1"/>
  <c r="F213" i="6"/>
  <c r="K213" i="6" s="1"/>
  <c r="L213" i="6" s="1"/>
  <c r="H212" i="6"/>
  <c r="K212" i="6" s="1"/>
  <c r="L212" i="6" s="1"/>
  <c r="K209" i="6"/>
  <c r="L209" i="6" s="1"/>
  <c r="K208" i="6"/>
  <c r="L208" i="6" s="1"/>
  <c r="K207" i="6"/>
  <c r="L207" i="6" s="1"/>
  <c r="K206" i="6"/>
  <c r="L206" i="6" s="1"/>
  <c r="K205" i="6"/>
  <c r="L205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H178" i="6"/>
  <c r="K178" i="6" s="1"/>
  <c r="L178" i="6" s="1"/>
  <c r="F177" i="6"/>
  <c r="K177" i="6" s="1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6" i="4"/>
</calcChain>
</file>

<file path=xl/sharedStrings.xml><?xml version="1.0" encoding="utf-8"?>
<sst xmlns="http://schemas.openxmlformats.org/spreadsheetml/2006/main" count="3432" uniqueCount="1265">
  <si>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</si>
  <si>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</si>
  <si>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</si>
  <si>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</si>
  <si>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</si>
  <si>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</si>
  <si>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</si>
  <si>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</si>
  <si>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</si>
  <si>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</si>
  <si>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</si>
  <si>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</si>
  <si>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</si>
  <si>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</si>
  <si>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</si>
  <si>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</si>
  <si>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</si>
  <si>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</si>
  <si>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</si>
  <si>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</si>
  <si>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</si>
  <si>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</si>
  <si>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</si>
  <si>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</si>
  <si>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</si>
  <si>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</si>
  <si>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</si>
  <si>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</si>
  <si>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</si>
  <si>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</si>
  <si>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</si>
  <si>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</si>
  <si>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</si>
  <si>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</si>
  <si>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</si>
  <si>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</si>
  <si>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</si>
  <si>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</si>
  <si>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</si>
  <si>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</si>
  <si>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</si>
  <si>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</si>
  <si>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</si>
  <si>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</si>
  <si>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</si>
  <si>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</si>
  <si>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</si>
  <si>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</si>
  <si>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</si>
  <si>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</si>
  <si>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</si>
  <si>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</si>
  <si>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</si>
  <si>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</si>
  <si>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</si>
  <si>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</si>
  <si>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</si>
  <si>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</si>
  <si>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</si>
  <si>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</si>
  <si>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</si>
  <si>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</si>
  <si>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</si>
  <si>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</si>
  <si>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</si>
  <si>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</si>
  <si>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</si>
  <si>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</si>
  <si>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</si>
  <si>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</si>
  <si>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</si>
  <si>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</si>
  <si>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</si>
  <si>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</si>
  <si>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</si>
  <si>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</si>
  <si>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</si>
  <si>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</si>
  <si>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</si>
  <si>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</si>
  <si>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</si>
  <si>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</si>
  <si>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</si>
  <si>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</si>
  <si>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</si>
  <si>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</si>
  <si>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</si>
  <si>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</si>
  <si>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</si>
  <si>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</si>
  <si>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</si>
  <si>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</si>
  <si>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</si>
  <si>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</si>
  <si>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</si>
  <si>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</si>
  <si>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</si>
  <si>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</si>
  <si>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</si>
  <si>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</si>
  <si>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</si>
  <si>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</si>
  <si>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</si>
  <si>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</si>
  <si>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</si>
  <si>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</si>
  <si>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</si>
  <si>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</si>
  <si>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</si>
  <si>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</si>
  <si>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</si>
  <si>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</si>
  <si>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</si>
  <si>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</si>
  <si>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</si>
  <si>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</si>
  <si>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</si>
  <si>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</si>
  <si>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</si>
  <si>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</si>
  <si>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</si>
  <si>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</si>
  <si>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</si>
  <si>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</si>
  <si>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</si>
  <si>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</si>
  <si>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</si>
  <si>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</si>
  <si>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</si>
  <si>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</si>
  <si>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</si>
  <si>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</si>
  <si>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</si>
  <si>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</si>
  <si>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</si>
  <si>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</si>
  <si>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</si>
  <si>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</si>
  <si>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</si>
  <si>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</si>
  <si>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</si>
  <si>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</si>
  <si>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</si>
  <si>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</si>
  <si>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</si>
  <si>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</si>
  <si>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</si>
  <si>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</si>
  <si>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</si>
  <si>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</si>
  <si>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</si>
  <si>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</si>
  <si>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</si>
  <si>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</si>
  <si>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</si>
  <si>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</si>
  <si>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</si>
  <si>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</si>
  <si>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</si>
  <si>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</si>
  <si>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</si>
  <si>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</si>
  <si>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</si>
  <si>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</si>
  <si>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</si>
  <si>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</si>
  <si>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</si>
  <si>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</si>
  <si>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</si>
  <si>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</si>
  <si>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</si>
  <si>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</si>
  <si>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</si>
  <si>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</si>
  <si>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</si>
  <si>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</si>
  <si>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</si>
  <si>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</si>
  <si>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</si>
  <si>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</si>
  <si>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</si>
  <si>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</si>
  <si>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</si>
  <si>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</si>
  <si>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</si>
  <si>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</si>
  <si>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</si>
  <si>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</si>
  <si>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</si>
  <si>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</si>
  <si>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</si>
  <si>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</si>
  <si>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</si>
  <si>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</si>
  <si>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</si>
  <si>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</si>
  <si>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</si>
  <si>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</si>
  <si>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</si>
  <si>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</si>
  <si>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</si>
  <si>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</si>
  <si>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</si>
  <si>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</si>
  <si>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</si>
  <si>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</si>
  <si>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</si>
  <si>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</si>
  <si>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</si>
  <si>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</si>
  <si>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</si>
  <si>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</si>
  <si>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</si>
  <si>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</si>
  <si>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</si>
  <si>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</si>
  <si>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</si>
  <si>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</si>
  <si>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</si>
  <si>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</si>
  <si>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</si>
  <si>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</si>
  <si>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</si>
  <si>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</si>
  <si>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</si>
  <si>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</si>
  <si>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</si>
  <si>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</si>
  <si>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</si>
  <si>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</si>
  <si>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</si>
  <si>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</si>
  <si>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</si>
  <si>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</si>
  <si>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</si>
  <si>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</si>
  <si>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</si>
  <si>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</si>
  <si>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</si>
  <si>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</si>
  <si>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</si>
  <si>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</si>
  <si>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</si>
  <si>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</si>
  <si>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</si>
  <si>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</si>
  <si>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</si>
  <si>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</si>
  <si>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</si>
  <si>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</si>
  <si>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</si>
  <si>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</si>
  <si>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</si>
  <si>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</si>
  <si>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</si>
  <si>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</si>
  <si>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</si>
  <si>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</si>
  <si>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</si>
  <si>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</si>
  <si>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</si>
  <si>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</si>
  <si>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</si>
  <si>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</si>
  <si>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</si>
  <si>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</si>
  <si>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</si>
  <si>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</si>
  <si>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</si>
  <si>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</si>
  <si>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</si>
  <si>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</si>
  <si>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</si>
  <si>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</si>
  <si>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</si>
  <si>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</si>
  <si>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</si>
  <si>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</si>
  <si>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</si>
  <si>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</si>
  <si>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</si>
  <si>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</si>
  <si>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</si>
  <si>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</si>
  <si>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</si>
  <si>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</si>
  <si>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</si>
  <si>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</si>
  <si>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</si>
  <si>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</si>
  <si>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</si>
  <si>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</si>
  <si>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</si>
  <si>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</si>
  <si>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</si>
  <si>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</si>
  <si>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</si>
  <si>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</si>
  <si>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</si>
  <si>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</si>
  <si>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</si>
  <si>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</si>
  <si>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</si>
  <si>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</si>
  <si>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</si>
  <si>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</si>
  <si>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</si>
  <si>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</si>
  <si>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</si>
  <si>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</si>
  <si>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</si>
  <si>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</si>
  <si>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</si>
  <si>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</si>
  <si>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</si>
  <si>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</si>
  <si>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</si>
  <si>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</si>
  <si>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</si>
  <si>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</si>
  <si>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</si>
  <si>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</si>
  <si>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</si>
  <si>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</si>
  <si>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</si>
  <si>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</si>
  <si>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</si>
  <si>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</si>
  <si>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</si>
  <si>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</si>
  <si>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</si>
  <si>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</si>
  <si>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</si>
  <si>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</si>
  <si>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</si>
  <si>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</si>
  <si>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</si>
  <si>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</si>
  <si>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</si>
  <si>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</si>
  <si>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</si>
  <si>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</si>
  <si>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</si>
  <si>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</si>
  <si>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</si>
  <si>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</si>
  <si>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</si>
  <si>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</si>
  <si>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</si>
  <si>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</si>
  <si>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</si>
  <si>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</si>
  <si>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</si>
  <si>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</si>
  <si>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</si>
  <si>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</si>
  <si>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</si>
  <si>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</si>
  <si>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</si>
  <si>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</si>
  <si>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</si>
  <si>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</si>
  <si>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</si>
  <si>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</si>
  <si>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</si>
  <si>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</si>
  <si>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</si>
  <si>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</si>
  <si>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</si>
  <si>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</si>
  <si>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</si>
  <si>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</si>
  <si>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</si>
  <si>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</si>
  <si>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</si>
  <si>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</si>
  <si>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</si>
  <si>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</si>
  <si>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</si>
  <si>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</si>
  <si>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</si>
  <si>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</si>
  <si>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</si>
  <si>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</si>
  <si>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</si>
  <si>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</si>
  <si>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</si>
  <si>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</si>
  <si>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</si>
  <si>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</si>
  <si>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</si>
  <si>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</si>
  <si>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</si>
  <si>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</si>
  <si>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</si>
  <si>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</si>
  <si>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</si>
  <si>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</si>
  <si>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</si>
  <si>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</si>
  <si>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</si>
  <si>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</si>
  <si>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</si>
  <si>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</si>
  <si>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</si>
  <si>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</si>
  <si>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</si>
  <si>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</si>
  <si>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</si>
  <si>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</si>
  <si>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</si>
  <si>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</si>
  <si>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</si>
  <si>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</si>
  <si>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</si>
  <si>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</si>
  <si>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</si>
  <si>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</si>
  <si>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</si>
  <si>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</si>
  <si>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</si>
  <si>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</si>
  <si>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</si>
  <si>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</si>
  <si>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</si>
  <si>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</si>
  <si>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</si>
  <si>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</si>
  <si>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</si>
  <si>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</si>
  <si>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</si>
  <si>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</si>
  <si>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</si>
  <si>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</si>
  <si>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</si>
  <si>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</si>
  <si>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</si>
  <si>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</si>
  <si>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</si>
  <si>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</si>
  <si>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</si>
  <si>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</si>
  <si>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</si>
  <si>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</si>
  <si>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</si>
  <si>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</si>
  <si>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</si>
  <si>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</si>
  <si>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</si>
  <si>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</si>
  <si>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</si>
  <si>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</si>
  <si>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</si>
  <si>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</si>
  <si>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</si>
  <si>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</si>
  <si>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</si>
  <si>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</si>
  <si>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</si>
  <si>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</si>
  <si>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</si>
  <si>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</si>
  <si>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</si>
  <si>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</si>
  <si>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</si>
  <si>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</si>
  <si>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</si>
  <si>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</si>
  <si>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</si>
  <si>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</si>
  <si>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</si>
  <si>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</si>
  <si>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</si>
  <si>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</si>
  <si>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</si>
  <si>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</si>
  <si>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</si>
  <si>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</si>
  <si>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</si>
  <si>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</si>
  <si>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</si>
  <si>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</si>
  <si>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</si>
  <si>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</si>
  <si>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</si>
  <si>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</si>
  <si>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</si>
  <si>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</si>
  <si>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</si>
  <si>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</si>
  <si>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</si>
  <si>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</si>
  <si>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</si>
  <si>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</si>
  <si>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</si>
  <si>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</si>
  <si>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</si>
  <si>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</si>
  <si>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</si>
  <si>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</si>
  <si>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</si>
  <si>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</si>
  <si>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</si>
  <si>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</si>
  <si>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</si>
  <si>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</si>
  <si>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</si>
  <si>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</si>
  <si>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</si>
  <si>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</si>
  <si>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</si>
  <si>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</si>
  <si>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</si>
  <si>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</si>
  <si>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</si>
  <si>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</si>
  <si>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</si>
  <si>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</si>
  <si>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</si>
  <si>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</si>
  <si>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</si>
  <si>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</si>
  <si>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</si>
  <si>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</si>
  <si>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</si>
  <si>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</si>
  <si>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</si>
  <si>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</si>
  <si>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</si>
  <si>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</si>
  <si>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</si>
  <si>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</si>
  <si>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</si>
  <si>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</si>
  <si>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</si>
  <si>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</si>
  <si>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</si>
  <si>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</si>
  <si>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</si>
  <si>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</si>
  <si>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</si>
  <si>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</si>
  <si>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</si>
  <si>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</si>
  <si>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</si>
  <si>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</si>
  <si>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</si>
  <si>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</si>
  <si>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</si>
  <si>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</si>
  <si>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</si>
  <si>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</si>
  <si>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</si>
  <si>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</si>
  <si>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</si>
  <si>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</si>
  <si>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</si>
  <si>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</si>
  <si>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</si>
  <si>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</si>
  <si>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</si>
  <si>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</si>
  <si>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</si>
  <si>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</si>
  <si>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</si>
  <si>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</si>
  <si>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</si>
  <si>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</si>
  <si>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</si>
  <si>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</si>
  <si>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</si>
  <si>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</si>
  <si>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</si>
  <si>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</si>
  <si>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</si>
  <si>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</si>
  <si>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</si>
  <si>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</si>
  <si>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</si>
  <si>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</si>
  <si>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</si>
  <si>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</si>
  <si>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</si>
  <si>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</si>
  <si>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</si>
  <si>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</si>
  <si>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</si>
  <si>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</si>
  <si>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</si>
  <si>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</si>
  <si>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</si>
  <si>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</si>
  <si>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</si>
  <si>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</si>
  <si>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</si>
  <si>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</si>
  <si>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</si>
  <si>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</si>
  <si>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</si>
  <si>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</si>
  <si>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</si>
  <si>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</si>
  <si>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</si>
  <si>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</si>
  <si>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</si>
  <si>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</si>
  <si>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</si>
  <si>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</si>
  <si>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</si>
  <si>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</si>
  <si>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</si>
  <si>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</si>
  <si>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</si>
  <si>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</si>
  <si>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</si>
  <si>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</si>
  <si>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</si>
  <si>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</si>
  <si>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</si>
  <si>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</si>
  <si>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</si>
  <si>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</si>
  <si>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</si>
  <si>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</si>
  <si>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</si>
  <si>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</si>
  <si>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</si>
  <si>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</si>
  <si>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</si>
  <si>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</si>
  <si>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</si>
  <si>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</si>
  <si>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</si>
  <si>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</si>
  <si>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</si>
  <si>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</si>
  <si>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</si>
  <si>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</si>
  <si>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</si>
  <si>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</si>
  <si>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</si>
  <si>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</si>
  <si>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</si>
  <si>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</si>
  <si>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</si>
  <si>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</si>
  <si>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</si>
  <si>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</si>
  <si>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</si>
  <si>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</si>
  <si>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</si>
  <si>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</si>
  <si>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</si>
  <si>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</si>
  <si>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</si>
  <si>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</si>
  <si>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</si>
  <si>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</si>
  <si>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</si>
  <si>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</si>
  <si>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</si>
  <si>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</si>
  <si>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</si>
  <si>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</si>
  <si>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</si>
  <si>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</si>
  <si>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</si>
  <si>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</si>
  <si>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</si>
  <si>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</si>
  <si>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</si>
  <si>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</si>
  <si>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</si>
  <si>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</si>
  <si>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</si>
  <si>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</si>
  <si>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</si>
  <si>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</si>
  <si>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</si>
  <si>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</si>
  <si>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</si>
  <si>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</si>
  <si>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</si>
  <si>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</si>
  <si>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</si>
  <si>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</si>
  <si>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</si>
  <si>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</si>
  <si>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</si>
  <si>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</si>
  <si>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</si>
  <si>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</si>
  <si>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</si>
  <si>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</si>
  <si>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</si>
  <si>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</si>
  <si>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</si>
  <si>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</si>
  <si>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</si>
  <si>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</si>
  <si>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</si>
  <si>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</si>
  <si>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</si>
  <si>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</si>
  <si>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</si>
  <si>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</si>
  <si>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</si>
  <si>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</si>
  <si>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</si>
  <si>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</si>
  <si>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</si>
  <si>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</si>
  <si>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</si>
  <si>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</si>
  <si>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</si>
  <si>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</si>
  <si>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</si>
  <si>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</si>
  <si>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</si>
  <si>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</si>
  <si>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</si>
  <si>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</si>
  <si>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</si>
  <si>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</si>
  <si>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</si>
  <si>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</si>
  <si>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</si>
  <si>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</si>
  <si>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</si>
  <si>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</si>
  <si>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</si>
  <si>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</si>
  <si>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</si>
  <si>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</si>
  <si>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</si>
  <si>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</si>
  <si>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</si>
  <si>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</si>
  <si>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</si>
  <si>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</si>
  <si>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</si>
  <si>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</si>
  <si>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</si>
  <si>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</si>
  <si>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</si>
  <si>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</si>
  <si>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</si>
  <si>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</si>
  <si>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</si>
  <si>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</si>
  <si>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</si>
  <si>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</si>
  <si>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</si>
  <si>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</si>
  <si>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</si>
  <si>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</si>
  <si>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</si>
  <si>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</si>
  <si>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</si>
  <si>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</si>
  <si>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</si>
  <si>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</si>
  <si>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</si>
  <si>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</si>
  <si>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</si>
  <si>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</si>
  <si>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</si>
  <si>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</si>
  <si>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</si>
  <si>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</si>
  <si>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</si>
  <si>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</si>
  <si>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</si>
  <si>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</si>
  <si>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</si>
  <si>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</si>
  <si>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</si>
  <si>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</si>
  <si>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</si>
  <si>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</si>
  <si>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</si>
  <si>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</si>
  <si>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</si>
  <si>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</si>
  <si>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</si>
  <si>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</si>
  <si>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</si>
  <si>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</si>
  <si>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</si>
  <si>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</si>
  <si>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</si>
  <si>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</si>
  <si>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</si>
  <si>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</si>
  <si>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</si>
  <si>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</si>
  <si>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</si>
  <si>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</si>
  <si>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</si>
  <si>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</si>
  <si>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</si>
  <si>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</si>
  <si>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</si>
  <si>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</si>
  <si>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</si>
  <si>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</si>
  <si>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</si>
  <si>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</si>
  <si>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</si>
  <si>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</si>
  <si>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</si>
  <si>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</si>
  <si>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</si>
  <si>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</si>
  <si>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</si>
  <si>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</si>
  <si>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</si>
  <si>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</si>
  <si>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</si>
  <si>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</si>
  <si>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</si>
  <si>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</si>
  <si>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</si>
  <si>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</si>
  <si>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</si>
  <si>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</si>
  <si>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</si>
  <si>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</si>
  <si>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</si>
  <si>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</si>
  <si>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</si>
  <si>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</si>
  <si>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</si>
  <si>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</si>
  <si>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</si>
  <si>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</si>
  <si>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</si>
  <si>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</si>
  <si>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</si>
  <si>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</si>
  <si>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</si>
  <si>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</si>
  <si>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</si>
  <si>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</si>
  <si>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</si>
  <si>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</si>
  <si>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</si>
  <si>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</si>
  <si>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</si>
  <si>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</si>
  <si>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</si>
  <si>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</si>
  <si>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</si>
  <si>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</si>
  <si>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</si>
  <si>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</si>
  <si>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</si>
  <si>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</si>
  <si>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</si>
  <si>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</si>
  <si>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</si>
  <si>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</si>
  <si>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</si>
  <si>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</si>
  <si>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</si>
  <si>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</si>
  <si>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</si>
  <si>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</si>
  <si>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</si>
  <si>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</si>
  <si>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</si>
  <si>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>124-130</t>
  </si>
  <si>
    <t xml:space="preserve">LATENTVIEW </t>
  </si>
  <si>
    <t>500-550</t>
  </si>
  <si>
    <t>380-425</t>
  </si>
  <si>
    <t>5020-5270</t>
  </si>
  <si>
    <t>5700-6000</t>
  </si>
  <si>
    <t>3200-3400</t>
  </si>
  <si>
    <t>Profit of Rs.20/-</t>
  </si>
  <si>
    <t>629-649</t>
  </si>
  <si>
    <t>690-720</t>
  </si>
  <si>
    <t>660-700</t>
  </si>
  <si>
    <t>EPIGRAL</t>
  </si>
  <si>
    <t>370-375</t>
  </si>
  <si>
    <t>2800-2950</t>
  </si>
  <si>
    <t>2285-2385</t>
  </si>
  <si>
    <t>2550-2700</t>
  </si>
  <si>
    <t>3700-3900</t>
  </si>
  <si>
    <t>285-305</t>
  </si>
  <si>
    <t>330-350</t>
  </si>
  <si>
    <t>Sell</t>
  </si>
  <si>
    <t>565-600</t>
  </si>
  <si>
    <t>MULTIPLIER SHARE &amp; STOCK ADVISORS PRIVATE LIMITED</t>
  </si>
  <si>
    <t>FINNIFTY 19700 CE 03-OCT</t>
  </si>
  <si>
    <t>BANKNIFTY 44600 PE 04-OCT</t>
  </si>
  <si>
    <t>NIFTY 18900 PE 26-OCT</t>
  </si>
  <si>
    <t>NIFTY 20200 CE 26-OCT</t>
  </si>
  <si>
    <t>BANKNIFTY 44400 PE 04-OCT</t>
  </si>
  <si>
    <t>FINNIFTY 19850 CE 03-OCT</t>
  </si>
  <si>
    <t>FINNIFTY 19850 PE 03-OCT</t>
  </si>
  <si>
    <t>240-260</t>
  </si>
  <si>
    <t>Profit of Rs.12.50/-</t>
  </si>
  <si>
    <t>HCLTECH OCT FUT</t>
  </si>
  <si>
    <t>1247-1262</t>
  </si>
  <si>
    <t>Profit of Rs.13.5/-</t>
  </si>
  <si>
    <t>LALPATHLAB OCT FUT</t>
  </si>
  <si>
    <t>2551-2586</t>
  </si>
  <si>
    <t>DIXON OCT FUT</t>
  </si>
  <si>
    <t>5353-5405</t>
  </si>
  <si>
    <t>Loss of Rs.7/-</t>
  </si>
  <si>
    <t>Profit of Rs.26.5/-</t>
  </si>
  <si>
    <t>PIDILITIND OCT FUT</t>
  </si>
  <si>
    <t>2472-2514</t>
  </si>
  <si>
    <t>Loss of Rs 50/-</t>
  </si>
  <si>
    <t>2540-2575</t>
  </si>
  <si>
    <t>1241-1256</t>
  </si>
  <si>
    <t>990-995</t>
  </si>
  <si>
    <t>SANSERA</t>
  </si>
  <si>
    <t>1000-1080</t>
  </si>
  <si>
    <t>Loss of Rs 33/-</t>
  </si>
  <si>
    <t>Profit of Rs.0.5/-</t>
  </si>
  <si>
    <t>ABBOTINDIA OCT FUT</t>
  </si>
  <si>
    <t>23150-23400</t>
  </si>
  <si>
    <t>BANKNIFTY 44100 PE 18-OCT</t>
  </si>
  <si>
    <t>BANKNIFTY 43800 PE 11-OCT</t>
  </si>
  <si>
    <t>HINDUNILVR OCT FUT</t>
  </si>
  <si>
    <t>2539-2574</t>
  </si>
  <si>
    <t>AXISBANK OCT FUT</t>
  </si>
  <si>
    <t>989-972</t>
  </si>
  <si>
    <t>OBEROIRLTY OCT FUT</t>
  </si>
  <si>
    <t>1114-1129</t>
  </si>
  <si>
    <t>Loss of Rs 12/-</t>
  </si>
  <si>
    <t>QE SECURITIES LLP</t>
  </si>
  <si>
    <t>Retail Research Technical Calls &amp; Fundamental Performance Report for the month of October-2023</t>
  </si>
  <si>
    <t>Profit of Rs.210/-</t>
  </si>
  <si>
    <t>FINNIFTY 19750 PE 10-OCT</t>
  </si>
  <si>
    <t>FINNIFTY 19650 PE 10-OCT</t>
  </si>
  <si>
    <t>LUPIN OCT FUT</t>
  </si>
  <si>
    <t>1172-1184</t>
  </si>
  <si>
    <t>1244-1259</t>
  </si>
  <si>
    <t>Loss of Rs.0.5/-</t>
  </si>
  <si>
    <t>Profit of Rs.15/-</t>
  </si>
  <si>
    <t>Profit of Rs.17.5/-</t>
  </si>
  <si>
    <t>NIFTY 19500 CE 12-OCT</t>
  </si>
  <si>
    <t>NIFTY 19600 CE 12-OCT</t>
  </si>
  <si>
    <t>FINNIFTY 19650 CE 10-Oct</t>
  </si>
  <si>
    <t>45-65</t>
  </si>
  <si>
    <t>GUJGASLTD OCT FUT</t>
  </si>
  <si>
    <t>428-436</t>
  </si>
  <si>
    <t>120-124</t>
  </si>
  <si>
    <t>132-140</t>
  </si>
  <si>
    <t>1215-1275</t>
  </si>
  <si>
    <t>Profit of Rs.25.5/-</t>
  </si>
  <si>
    <t>DALBHARAT OCT FUT</t>
  </si>
  <si>
    <t>2230-2210</t>
  </si>
  <si>
    <t>Profit of Rs.22/-</t>
  </si>
  <si>
    <t>FINNIFTY 19700 PE 10-OCT</t>
  </si>
  <si>
    <t>23100-23350</t>
  </si>
  <si>
    <t>NIFTY 19700 CE 12-OCT</t>
  </si>
  <si>
    <t>NIFTY 19700 PE 12-OCT</t>
  </si>
  <si>
    <t>Loss of Rs.2/-</t>
  </si>
  <si>
    <t>Profit of Rs.8.5/-</t>
  </si>
  <si>
    <t>No Profit No Loss</t>
  </si>
  <si>
    <t>10</t>
  </si>
  <si>
    <t>Loss of Rs.8/-</t>
  </si>
  <si>
    <t>Profit of Rs.230/-</t>
  </si>
  <si>
    <t>INDIACEM OCT FUT</t>
  </si>
  <si>
    <t>235-238</t>
  </si>
  <si>
    <t>Profit of Rs.4.25/-</t>
  </si>
  <si>
    <t>78</t>
  </si>
  <si>
    <t>Profit of Rs.13/-</t>
  </si>
  <si>
    <t>FINNIFTY 20000 CE 17-OCT</t>
  </si>
  <si>
    <t>115-140</t>
  </si>
  <si>
    <t>AARTIIND OCT FUT</t>
  </si>
  <si>
    <t>495-505</t>
  </si>
  <si>
    <t>BAJFINANCE OCT FUT</t>
  </si>
  <si>
    <t>8174-8258</t>
  </si>
  <si>
    <t>UBL OCT FUT</t>
  </si>
  <si>
    <t>1616-1643</t>
  </si>
  <si>
    <t>Loss of Rs.18/-</t>
  </si>
  <si>
    <t>Loss of Rs 82.5/-</t>
  </si>
  <si>
    <t>3450-3550</t>
  </si>
  <si>
    <t>3800-4000</t>
  </si>
  <si>
    <t>LAURUSLABS OCT FUT</t>
  </si>
  <si>
    <t>407-413</t>
  </si>
  <si>
    <t>TATAMOTORS 670 CE OCT</t>
  </si>
  <si>
    <t>TATAMOTORS 680 CE OCT</t>
  </si>
  <si>
    <t>Loss of Rs 22/-</t>
  </si>
  <si>
    <t>Profit of Rs.1.25/-</t>
  </si>
  <si>
    <t>Profit of Rs.10.5/-</t>
  </si>
  <si>
    <t>Loss of Rs.178/-</t>
  </si>
  <si>
    <t>Accu &lt;&gt;</t>
  </si>
  <si>
    <t>IPCALAB OCT FUT</t>
  </si>
  <si>
    <t>974-990</t>
  </si>
  <si>
    <t>5400-5450</t>
  </si>
  <si>
    <t>CAPLIPOINT</t>
  </si>
  <si>
    <t>1085-1095</t>
  </si>
  <si>
    <t>JAI VINAYAK SECURITIES</t>
  </si>
  <si>
    <t>CRONY VYAPAR PVT LTD</t>
  </si>
  <si>
    <t>BANKNIFTY 44300 CE 18-OCT</t>
  </si>
  <si>
    <t>120-160</t>
  </si>
  <si>
    <t>Profit of Rs.57.5/-</t>
  </si>
  <si>
    <t>IRCTC OCT FUT</t>
  </si>
  <si>
    <t>720-732</t>
  </si>
  <si>
    <t>TATAPOWER OCT FUT</t>
  </si>
  <si>
    <t>258-261</t>
  </si>
  <si>
    <t>BANKNIFTY 43900 CE 18-OCT</t>
  </si>
  <si>
    <t>120-180</t>
  </si>
  <si>
    <t>Loss of Rs.35/-</t>
  </si>
  <si>
    <t>Loss of Rs 3/-</t>
  </si>
  <si>
    <t>22588-22850</t>
  </si>
  <si>
    <t>245-265</t>
  </si>
  <si>
    <t>417-437</t>
  </si>
  <si>
    <t>465-495</t>
  </si>
  <si>
    <t>NIFTY 19650 PE 19-OCT</t>
  </si>
  <si>
    <t>40-60</t>
  </si>
  <si>
    <t>BANKNIFTY 44000 CE 26-OCT</t>
  </si>
  <si>
    <t>BANKNIFTY 44500 CE 26-OCT</t>
  </si>
  <si>
    <t>ABB OCT FUT</t>
  </si>
  <si>
    <t>4127-4169</t>
  </si>
  <si>
    <t>Profit of Rs.47/-</t>
  </si>
  <si>
    <t>LIBAS</t>
  </si>
  <si>
    <t>Libas Consu Products Ltd</t>
  </si>
  <si>
    <t>GUJGASLTD NOV FUT</t>
  </si>
  <si>
    <t>Loss of Rs 6.5/-</t>
  </si>
  <si>
    <t>ABB NOV FUT</t>
  </si>
  <si>
    <t>FINNIFTY 19550 PE 23-OCT</t>
  </si>
  <si>
    <t>80-110</t>
  </si>
  <si>
    <t>Loss of Rs 40/-</t>
  </si>
  <si>
    <t>234.5-246.5</t>
  </si>
  <si>
    <t>265-285</t>
  </si>
  <si>
    <t>FINNIFTY 19700 CE 23-OCT</t>
  </si>
  <si>
    <t>FINNIFTY19500 PE 23-OCT</t>
  </si>
  <si>
    <t>Loss of Rs.43.5/-</t>
  </si>
  <si>
    <t>Loss of Rs 7.5/-</t>
  </si>
  <si>
    <t>TATAMOTORS NOV FUT</t>
  </si>
  <si>
    <t>673-681</t>
  </si>
  <si>
    <t>Loss of Rs 7/-</t>
  </si>
  <si>
    <t>Profit of Rs. 43/-</t>
  </si>
  <si>
    <t>NGIL</t>
  </si>
  <si>
    <t>Nakoda Group of Ind. Ltd</t>
  </si>
  <si>
    <t>BRONZE SECURITIES PVT LTD</t>
  </si>
  <si>
    <t>Second Buying Date</t>
  </si>
  <si>
    <t>903-929</t>
  </si>
  <si>
    <t>990-1050</t>
  </si>
  <si>
    <t>FINNIFTY 19500 CE 31-OCT</t>
  </si>
  <si>
    <t>FINNIFTY19700 CE 31-OCT</t>
  </si>
  <si>
    <t>Loss of Rs.6.5/-</t>
  </si>
  <si>
    <t>Loss of Rs.135/-</t>
  </si>
  <si>
    <t>SBLI</t>
  </si>
  <si>
    <t>NIFTY 19000 CE 02-NOV</t>
  </si>
  <si>
    <t>NIFTY 19200 CE 02-NOV</t>
  </si>
  <si>
    <t>TATAMOTORS 640 CE 30-NOV</t>
  </si>
  <si>
    <t>TATAMOTORS 670 CE 30-NOV</t>
  </si>
  <si>
    <t>ABBOTINDIA NOV FUT</t>
  </si>
  <si>
    <t>Profit of Rs.175/-</t>
  </si>
  <si>
    <t>NIFTY 18850 CE 26-OCT</t>
  </si>
  <si>
    <t>Loss of Rs.750/-</t>
  </si>
  <si>
    <t>GODHA</t>
  </si>
  <si>
    <t>Godha Cabcon Insulat Ltd</t>
  </si>
  <si>
    <t>Loss of Rs.180/-</t>
  </si>
  <si>
    <t>DIXON NOV FUT</t>
  </si>
  <si>
    <t>5560-5665</t>
  </si>
  <si>
    <t>Loss of Rs 100/-</t>
  </si>
  <si>
    <t>Profit of Rs.27.5/-</t>
  </si>
  <si>
    <t>Profit of Rs.3/-</t>
  </si>
  <si>
    <t>NIFTY 18950 PE 02-NOV</t>
  </si>
  <si>
    <t>59-61</t>
  </si>
  <si>
    <t>NIFTY 18850 PE 02-NOV (2 Lots)</t>
  </si>
  <si>
    <t>ARE&amp;M</t>
  </si>
  <si>
    <t>DPL</t>
  </si>
  <si>
    <t>ICLORGANIC</t>
  </si>
  <si>
    <t>SHIVAEXPO</t>
  </si>
  <si>
    <t>ABHINAV UPADHYAY</t>
  </si>
  <si>
    <t>CLOUDPP</t>
  </si>
  <si>
    <t>Var Cld Ltd Rs.2.5 ppd up</t>
  </si>
  <si>
    <t>SETU SECURITIES PVT LTD</t>
  </si>
  <si>
    <t>CUPID</t>
  </si>
  <si>
    <t>Cupid Limited</t>
  </si>
  <si>
    <t>KSHITIJPOL</t>
  </si>
  <si>
    <t>Kshitij Polyline Limited</t>
  </si>
  <si>
    <t>ZENAB AIYUB YACOOBALI</t>
  </si>
  <si>
    <t>Loss of Rs.64/-</t>
  </si>
  <si>
    <t>TCS 3400 CE 30-NOV</t>
  </si>
  <si>
    <t>TCS 3480 CE 30-NOV</t>
  </si>
  <si>
    <t>FINNIFTY 19300 CE 31-OCT</t>
  </si>
  <si>
    <t>FINNIFTY 19100 PE 31-OCT</t>
  </si>
  <si>
    <t>Profit of Rs.11.75/-</t>
  </si>
  <si>
    <t>22600-22650</t>
  </si>
  <si>
    <t>22888-23150</t>
  </si>
  <si>
    <t>GANONPRO</t>
  </si>
  <si>
    <t>GFIL</t>
  </si>
  <si>
    <t>KIRANDEEP KAURR</t>
  </si>
  <si>
    <t>DHULL TRADING PRIVATE LIMITED</t>
  </si>
  <si>
    <t>JETMALL</t>
  </si>
  <si>
    <t>KANDY KHERA</t>
  </si>
  <si>
    <t>ONTIC</t>
  </si>
  <si>
    <t>HIRAL VAGHELA</t>
  </si>
  <si>
    <t>SW CAPITAL PRIVATE LIMITED</t>
  </si>
  <si>
    <t>CLIFF TREXIM PRIVATE LIMITED</t>
  </si>
  <si>
    <t>MITHANI INVESTMENT AND TRADING PRIVATE LIMITED</t>
  </si>
  <si>
    <t>ESFL</t>
  </si>
  <si>
    <t>Essen Speciality Films L</t>
  </si>
  <si>
    <t>MARSHALL</t>
  </si>
  <si>
    <t>Marshall Machines Ltd</t>
  </si>
  <si>
    <t>SILGO</t>
  </si>
  <si>
    <t>Silgo Retail Limited</t>
  </si>
  <si>
    <t>VERTOZ</t>
  </si>
  <si>
    <t>Vertoz Advertising Ltd</t>
  </si>
  <si>
    <t>AMISHA  CHORDIA</t>
  </si>
  <si>
    <t>Loss of Rs.64.5/-</t>
  </si>
  <si>
    <t>BANKNIFTY 42500 PE 1-NOV</t>
  </si>
  <si>
    <t>LUPIN NOV FUT</t>
  </si>
  <si>
    <t>1148-1161</t>
  </si>
  <si>
    <t>17-18</t>
  </si>
  <si>
    <t>08-09</t>
  </si>
  <si>
    <t>Loss of Rs.16/-</t>
  </si>
  <si>
    <t>Profit of Rs.10/-</t>
  </si>
  <si>
    <t>R</t>
  </si>
  <si>
    <t>AHASOLAR</t>
  </si>
  <si>
    <t>SAURABHTRIPATHI</t>
  </si>
  <si>
    <t>AKM</t>
  </si>
  <si>
    <t>SKSE SECURITIES LIMITED CORP CM/TM PROP A/C</t>
  </si>
  <si>
    <t>INDUBEN MANSUKHBHAI CHAVDA</t>
  </si>
  <si>
    <t>MITHLESH CONSULTANCY LLP</t>
  </si>
  <si>
    <t>PRAKASHBHAI PANCHAL</t>
  </si>
  <si>
    <t>GAURANGKUMAR SONI</t>
  </si>
  <si>
    <t>LALJIBHAI TRIVEDI</t>
  </si>
  <si>
    <t>ALAN SCOTT</t>
  </si>
  <si>
    <t>NIKUNJ KAUSHIK SHAH</t>
  </si>
  <si>
    <t>BESTEAST</t>
  </si>
  <si>
    <t>GCM COMMODITY AND DERIVATIVES LIMITED</t>
  </si>
  <si>
    <t>CHANDNIMACH</t>
  </si>
  <si>
    <t>JIGAR BHAVSAR</t>
  </si>
  <si>
    <t>DANUBE</t>
  </si>
  <si>
    <t>NIRAJ JADGISH PARIKH HUF</t>
  </si>
  <si>
    <t>DIPNA KEYUR SHAH</t>
  </si>
  <si>
    <t>PUNIT AGARWAL HUF</t>
  </si>
  <si>
    <t>OPTUME LEGAL PARTNERS LLP</t>
  </si>
  <si>
    <t>NIRMALA BHARATKUMAR PATEL</t>
  </si>
  <si>
    <t>INDIANVSH</t>
  </si>
  <si>
    <t>AARTIHINDOCHA</t>
  </si>
  <si>
    <t>RAHUL AGARWAL</t>
  </si>
  <si>
    <t>INOXWIND</t>
  </si>
  <si>
    <t>SMALL CAP WORLD FUND INC</t>
  </si>
  <si>
    <t>ICICI PRUDENTIAL MUTUAL FUND</t>
  </si>
  <si>
    <t>EAST BRIDGE CAPITAL MASTER FUND I LIMITED</t>
  </si>
  <si>
    <t>BNP PARIBAS ARBITRAGE</t>
  </si>
  <si>
    <t>INOX WIND ENERGY LIMITED</t>
  </si>
  <si>
    <t>JINSURI ELECTROMET LIMITED</t>
  </si>
  <si>
    <t>BHARAT KUMAR PUKHRAJJI</t>
  </si>
  <si>
    <t>KBCGLOBAL</t>
  </si>
  <si>
    <t>TRINITY OPPORTUNITY FUND I</t>
  </si>
  <si>
    <t>LTS INVESTMENT FUND LTD</t>
  </si>
  <si>
    <t>MNIL</t>
  </si>
  <si>
    <t>AGROFTER VENTURES PRIVATE LIMITED</t>
  </si>
  <si>
    <t>AYUSH RAJENDRA JAIN</t>
  </si>
  <si>
    <t>ORGANICREC</t>
  </si>
  <si>
    <t>VINOD SOMANI</t>
  </si>
  <si>
    <t>EAST BRIDGE CAPITAL MASTER FUND LIMITED</t>
  </si>
  <si>
    <t>PROFINC</t>
  </si>
  <si>
    <t>MANISHA ART JEWELLERS P LTD</t>
  </si>
  <si>
    <t>SAVERA</t>
  </si>
  <si>
    <t>DEBASHISH NEOGI</t>
  </si>
  <si>
    <t>SHASHIJIT</t>
  </si>
  <si>
    <t>NARESH MANOHARLAL KANDHARI</t>
  </si>
  <si>
    <t>SUNITATOOL</t>
  </si>
  <si>
    <t>TAAZAINT</t>
  </si>
  <si>
    <t>ANAND MOHAN</t>
  </si>
  <si>
    <t>RAMASWAMY ANAND</t>
  </si>
  <si>
    <t>MEGHNA AMRISH PIPADA</t>
  </si>
  <si>
    <t>TRICOMFRU</t>
  </si>
  <si>
    <t>BIPIN KUMAR SINHA HUF</t>
  </si>
  <si>
    <t>CHANDRA MOHAN KHURANA</t>
  </si>
  <si>
    <t>VIVANZA</t>
  </si>
  <si>
    <t>PARTH HEMANT PARIKH</t>
  </si>
  <si>
    <t>WITS</t>
  </si>
  <si>
    <t>RAJENDRA NEMINATH SHETE</t>
  </si>
  <si>
    <t>RADHA RAJENDRA SHETE</t>
  </si>
  <si>
    <t>ANMOL</t>
  </si>
  <si>
    <t>Anmol India Limited</t>
  </si>
  <si>
    <t>SECUROCROP SECURITIES INDIA PRIVATE LIMITED</t>
  </si>
  <si>
    <t>APOLLO</t>
  </si>
  <si>
    <t>Apollo Micro Systems Ltd</t>
  </si>
  <si>
    <t>ARVIND</t>
  </si>
  <si>
    <t>Arvind Limited</t>
  </si>
  <si>
    <t>Central Depo Ser (I) Ltd</t>
  </si>
  <si>
    <t>PRABHATKUMARPANJIAR</t>
  </si>
  <si>
    <t>CTE</t>
  </si>
  <si>
    <t>Cambridge Technology Ente</t>
  </si>
  <si>
    <t>SILVER LINE VENTURES PRIVATE LIMITED</t>
  </si>
  <si>
    <t>DCXINDIA</t>
  </si>
  <si>
    <t>DCX Systems Limited</t>
  </si>
  <si>
    <t>DENORA</t>
  </si>
  <si>
    <t>De Nora India Limited</t>
  </si>
  <si>
    <t>DSSL</t>
  </si>
  <si>
    <t>Dynacons Sys &amp; Sol. Ltd.</t>
  </si>
  <si>
    <t>EMKAY</t>
  </si>
  <si>
    <t>Emkay Global Fin Serv Ltd</t>
  </si>
  <si>
    <t>INDRA KIRAN VENTURES</t>
  </si>
  <si>
    <t>GSTL</t>
  </si>
  <si>
    <t>Globesecure Techno Ltd</t>
  </si>
  <si>
    <t>VEENA RAJESH SHAH</t>
  </si>
  <si>
    <t>HITECH</t>
  </si>
  <si>
    <t>Hi-Tech Pipes Limited</t>
  </si>
  <si>
    <t>Inox Wind Limited</t>
  </si>
  <si>
    <t>PRRSAAR COMMODITIES PVT LTD</t>
  </si>
  <si>
    <t>SHAIL  SHARMA</t>
  </si>
  <si>
    <t>SAGAR BHASKAR PANCHAL</t>
  </si>
  <si>
    <t>MITTAL</t>
  </si>
  <si>
    <t>Mittal Life Style Limited</t>
  </si>
  <si>
    <t>ANANT WEALTH CONSULTANTS PRIVATE LIMITED</t>
  </si>
  <si>
    <t>COMFORT CAPITAL PRIVATE LIMITED</t>
  </si>
  <si>
    <t>GLOBALWORTH SECURITIES LIMITED</t>
  </si>
  <si>
    <t>MKPL</t>
  </si>
  <si>
    <t>M K Proteins Limited</t>
  </si>
  <si>
    <t>ZEEL SANJAY SONI</t>
  </si>
  <si>
    <t>MONARCH</t>
  </si>
  <si>
    <t>Monarch Networth Cap Ltd</t>
  </si>
  <si>
    <t>CITADEL SECURITIES INDIA MARKETS PRIVATE LIMITED</t>
  </si>
  <si>
    <t>RCDL</t>
  </si>
  <si>
    <t>Rajgor Castor Derivati L</t>
  </si>
  <si>
    <t>HNS LAND CONSULTANTS LLP</t>
  </si>
  <si>
    <t>ANJALI  GUPTA</t>
  </si>
  <si>
    <t>HN FARM LLP</t>
  </si>
  <si>
    <t>MAYURI SHRIPAL VORA</t>
  </si>
  <si>
    <t>CRAFT EMERGING MARKET FUND PCC- ELITE CAPITAL FUND</t>
  </si>
  <si>
    <t>BHANSALI VALUE CREATIONS PVT LTD</t>
  </si>
  <si>
    <t>SAGARDEEP</t>
  </si>
  <si>
    <t>Sagardeep Alloys Limited</t>
  </si>
  <si>
    <t>DIVYRAJSINH NARENDRASINH SOLANKI</t>
  </si>
  <si>
    <t>SHAKTIPUMP</t>
  </si>
  <si>
    <t>Shakti Pumps (I) Ltd</t>
  </si>
  <si>
    <t>UNIVASTU</t>
  </si>
  <si>
    <t>Univastu India Limited</t>
  </si>
  <si>
    <t>JAINAM BROKING LIMITED</t>
  </si>
  <si>
    <t>COMPANY SHIVAAY TRADING</t>
  </si>
  <si>
    <t>SOHAM FINCARE INDIA LLP</t>
  </si>
  <si>
    <t>VIKASLIFE</t>
  </si>
  <si>
    <t>Vikas Lifecare Limited</t>
  </si>
  <si>
    <t>VISHWAS FINCAP SERVICES PRIVATE LIMITED</t>
  </si>
  <si>
    <t>VISHNUINFR</t>
  </si>
  <si>
    <t>Vishnusurya Proj N Infr L</t>
  </si>
  <si>
    <t>UMESH PARASMAL PAGARIYA</t>
  </si>
  <si>
    <t>WOMANCART</t>
  </si>
  <si>
    <t>Womancart Limited</t>
  </si>
  <si>
    <t>STATSOL RESEARCH LLP</t>
  </si>
  <si>
    <t>AJAY  SALVI</t>
  </si>
  <si>
    <t>ROLY YOGENDRA KAUSHIK</t>
  </si>
  <si>
    <t>BHARAT HEMRAJ GALA</t>
  </si>
  <si>
    <t>ORTINLAB</t>
  </si>
  <si>
    <t>Ortin Laboratories Ltd</t>
  </si>
  <si>
    <t>REKHA MALHOTRA</t>
  </si>
  <si>
    <t>RAJASTHAN GLOBAL SECURITIES PVT LTD</t>
  </si>
  <si>
    <t>LRSD SECURITIES PRIVATE LIMITED</t>
  </si>
  <si>
    <t>ABSOLUTE RETURNS SCHEME</t>
  </si>
  <si>
    <t>STCI PRIMARY DELAER LTD</t>
  </si>
  <si>
    <t>NEOMILE GROWTH FUND - SERIES I</t>
  </si>
  <si>
    <t>NAVI FINSERV PRIVATE LIMITED</t>
  </si>
  <si>
    <t>SAHANA</t>
  </si>
  <si>
    <t>Sahana System Limited</t>
  </si>
  <si>
    <t>UCL</t>
  </si>
  <si>
    <t>Ushanti Colour Chem Ltd</t>
  </si>
  <si>
    <t>RAVI KHANT</t>
  </si>
  <si>
    <t>PRINCE KETAN SHAH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</si>
</sst>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5" tint="0.59999389629810485"/>
        <bgColor rgb="FF92D050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7" borderId="35" applyNumberFormat="0" applyAlignment="0" applyProtection="0"/>
    <xf numFmtId="0" fontId="47" fillId="18" borderId="36" applyNumberFormat="0" applyAlignment="0" applyProtection="0"/>
    <xf numFmtId="0" fontId="48" fillId="18" borderId="35" applyNumberFormat="0" applyAlignment="0" applyProtection="0"/>
    <xf numFmtId="0" fontId="49" fillId="0" borderId="37" applyNumberFormat="0" applyFill="0" applyAlignment="0" applyProtection="0"/>
    <xf numFmtId="0" fontId="50" fillId="19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54" fillId="44" borderId="23" applyNumberFormat="0" applyBorder="0" applyAlignment="0" applyProtection="0"/>
    <xf numFmtId="0" fontId="54" fillId="21" borderId="23" applyNumberFormat="0" applyBorder="0" applyAlignment="0" applyProtection="0"/>
    <xf numFmtId="0" fontId="54" fillId="25" borderId="23" applyNumberFormat="0" applyBorder="0" applyAlignment="0" applyProtection="0"/>
    <xf numFmtId="0" fontId="54" fillId="29" borderId="23" applyNumberFormat="0" applyBorder="0" applyAlignment="0" applyProtection="0"/>
    <xf numFmtId="0" fontId="54" fillId="33" borderId="23" applyNumberFormat="0" applyBorder="0" applyAlignment="0" applyProtection="0"/>
    <xf numFmtId="0" fontId="54" fillId="37" borderId="23" applyNumberFormat="0" applyBorder="0" applyAlignment="0" applyProtection="0"/>
    <xf numFmtId="0" fontId="54" fillId="41" borderId="23" applyNumberFormat="0" applyBorder="0" applyAlignment="0" applyProtection="0"/>
    <xf numFmtId="0" fontId="44" fillId="15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4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6" borderId="23" applyNumberFormat="0" applyBorder="0" applyAlignment="0" applyProtection="0"/>
    <xf numFmtId="0" fontId="3" fillId="0" borderId="23"/>
    <xf numFmtId="0" fontId="3" fillId="0" borderId="23"/>
    <xf numFmtId="0" fontId="2" fillId="20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20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6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44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81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29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36" fillId="12" borderId="30" xfId="0" applyFont="1" applyFill="1" applyBorder="1"/>
    <xf numFmtId="10" fontId="37" fillId="0" borderId="19" xfId="0" applyNumberFormat="1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41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36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15" fontId="3" fillId="11" borderId="31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37" fillId="6" borderId="7" xfId="0" applyFont="1" applyFill="1" applyBorder="1" applyAlignment="1">
      <alignment horizontal="center" vertical="center"/>
    </xf>
    <xf numFmtId="2" fontId="37" fillId="6" borderId="7" xfId="0" applyNumberFormat="1" applyFont="1" applyFill="1" applyBorder="1" applyAlignment="1">
      <alignment horizontal="center" vertical="center"/>
    </xf>
    <xf numFmtId="10" fontId="37" fillId="6" borderId="7" xfId="0" applyNumberFormat="1" applyFont="1" applyFill="1" applyBorder="1" applyAlignment="1">
      <alignment horizontal="center" vertical="center" wrapText="1"/>
    </xf>
    <xf numFmtId="0" fontId="37" fillId="6" borderId="24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2" fontId="37" fillId="11" borderId="31" xfId="0" applyNumberFormat="1" applyFont="1" applyFill="1" applyBorder="1" applyAlignment="1">
      <alignment horizontal="center" vertical="center"/>
    </xf>
    <xf numFmtId="0" fontId="0" fillId="0" borderId="30" xfId="0" applyBorder="1"/>
    <xf numFmtId="0" fontId="36" fillId="0" borderId="23" xfId="0" applyFont="1" applyBorder="1" applyAlignment="1">
      <alignment horizontal="center" vertical="center"/>
    </xf>
    <xf numFmtId="16" fontId="36" fillId="0" borderId="23" xfId="0" applyNumberFormat="1" applyFont="1" applyBorder="1" applyAlignment="1">
      <alignment horizontal="center" vertical="center"/>
    </xf>
    <xf numFmtId="0" fontId="36" fillId="0" borderId="23" xfId="0" applyFont="1" applyBorder="1"/>
    <xf numFmtId="0" fontId="37" fillId="0" borderId="23" xfId="0" applyFont="1" applyBorder="1" applyAlignment="1">
      <alignment horizontal="center" vertical="center"/>
    </xf>
    <xf numFmtId="2" fontId="36" fillId="0" borderId="23" xfId="0" applyNumberFormat="1" applyFont="1" applyBorder="1" applyAlignment="1">
      <alignment horizontal="center" vertical="center"/>
    </xf>
    <xf numFmtId="166" fontId="36" fillId="0" borderId="23" xfId="0" applyNumberFormat="1" applyFont="1" applyBorder="1" applyAlignment="1">
      <alignment horizontal="center" vertical="center"/>
    </xf>
    <xf numFmtId="165" fontId="36" fillId="0" borderId="23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6" fillId="45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5" borderId="2" xfId="0" applyFont="1" applyFill="1" applyBorder="1"/>
    <xf numFmtId="0" fontId="37" fillId="45" borderId="2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0" fontId="37" fillId="47" borderId="26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2" fontId="37" fillId="47" borderId="2" xfId="0" applyNumberFormat="1" applyFont="1" applyFill="1" applyBorder="1" applyAlignment="1">
      <alignment horizontal="center" vertical="center"/>
    </xf>
    <xf numFmtId="166" fontId="36" fillId="47" borderId="2" xfId="0" applyNumberFormat="1" applyFont="1" applyFill="1" applyBorder="1" applyAlignment="1">
      <alignment horizontal="center" vertical="center"/>
    </xf>
    <xf numFmtId="0" fontId="37" fillId="47" borderId="2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12" borderId="31" xfId="0" applyFont="1" applyFill="1" applyBorder="1"/>
    <xf numFmtId="2" fontId="36" fillId="12" borderId="7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0" fontId="36" fillId="0" borderId="30" xfId="0" applyFont="1" applyBorder="1"/>
    <xf numFmtId="2" fontId="36" fillId="0" borderId="30" xfId="0" applyNumberFormat="1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49" fontId="36" fillId="12" borderId="30" xfId="0" applyNumberFormat="1" applyFont="1" applyFill="1" applyBorder="1" applyAlignment="1">
      <alignment horizontal="center" vertical="center"/>
    </xf>
    <xf numFmtId="49" fontId="36" fillId="47" borderId="2" xfId="0" applyNumberFormat="1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49" fontId="36" fillId="6" borderId="2" xfId="0" applyNumberFormat="1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  <xf numFmtId="16" fontId="36" fillId="12" borderId="30" xfId="0" applyNumberFormat="1" applyFont="1" applyFill="1" applyBorder="1" applyAlignment="1">
      <alignment horizontal="center" vertical="center"/>
    </xf>
    <xf numFmtId="2" fontId="37" fillId="11" borderId="16" xfId="0" applyNumberFormat="1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2" fontId="37" fillId="0" borderId="42" xfId="0" applyNumberFormat="1" applyFont="1" applyBorder="1" applyAlignment="1">
      <alignment horizontal="center" vertical="center"/>
    </xf>
    <xf numFmtId="10" fontId="37" fillId="0" borderId="42" xfId="0" applyNumberFormat="1" applyFont="1" applyBorder="1" applyAlignment="1">
      <alignment horizontal="center" vertical="center" wrapText="1"/>
    </xf>
    <xf numFmtId="16" fontId="37" fillId="0" borderId="42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165" fontId="36" fillId="12" borderId="30" xfId="0" applyNumberFormat="1" applyFont="1" applyFill="1" applyBorder="1" applyAlignment="1">
      <alignment horizontal="center" vertical="center"/>
    </xf>
    <xf numFmtId="15" fontId="3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/>
    </xf>
    <xf numFmtId="43" fontId="36" fillId="12" borderId="30" xfId="0" applyNumberFormat="1" applyFont="1" applyFill="1" applyBorder="1" applyAlignment="1">
      <alignment horizontal="center" vertical="top"/>
    </xf>
    <xf numFmtId="0" fontId="37" fillId="47" borderId="30" xfId="0" applyFont="1" applyFill="1" applyBorder="1" applyAlignment="1">
      <alignment horizontal="center" vertical="center"/>
    </xf>
    <xf numFmtId="2" fontId="37" fillId="47" borderId="30" xfId="0" applyNumberFormat="1" applyFont="1" applyFill="1" applyBorder="1" applyAlignment="1">
      <alignment horizontal="center" vertical="center"/>
    </xf>
    <xf numFmtId="10" fontId="37" fillId="47" borderId="30" xfId="0" applyNumberFormat="1" applyFont="1" applyFill="1" applyBorder="1" applyAlignment="1">
      <alignment horizontal="center" vertical="center" wrapText="1"/>
    </xf>
    <xf numFmtId="16" fontId="37" fillId="47" borderId="30" xfId="0" applyNumberFormat="1" applyFont="1" applyFill="1" applyBorder="1" applyAlignment="1">
      <alignment horizontal="center" vertical="center"/>
    </xf>
    <xf numFmtId="2" fontId="37" fillId="12" borderId="30" xfId="0" applyNumberFormat="1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7" fillId="12" borderId="7" xfId="0" applyFont="1" applyFill="1" applyBorder="1" applyAlignment="1">
      <alignment horizontal="center" vertical="center"/>
    </xf>
    <xf numFmtId="0" fontId="36" fillId="11" borderId="19" xfId="0" applyFont="1" applyFill="1" applyBorder="1" applyAlignment="1">
      <alignment horizontal="center" vertical="center"/>
    </xf>
    <xf numFmtId="0" fontId="36" fillId="45" borderId="42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6" fillId="45" borderId="30" xfId="0" applyFont="1" applyFill="1" applyBorder="1" applyAlignment="1">
      <alignment horizontal="center" vertical="center"/>
    </xf>
    <xf numFmtId="0" fontId="37" fillId="45" borderId="30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36" fillId="12" borderId="19" xfId="0" applyFont="1" applyFill="1" applyBorder="1" applyAlignment="1">
      <alignment horizontal="center" vertical="center"/>
    </xf>
    <xf numFmtId="0" fontId="37" fillId="6" borderId="54" xfId="0" applyFont="1" applyFill="1" applyBorder="1" applyAlignment="1">
      <alignment horizontal="center" vertical="center"/>
    </xf>
    <xf numFmtId="0" fontId="37" fillId="0" borderId="54" xfId="0" applyFont="1" applyBorder="1" applyAlignment="1">
      <alignment horizontal="center" vertical="center"/>
    </xf>
    <xf numFmtId="0" fontId="37" fillId="47" borderId="54" xfId="0" applyFont="1" applyFill="1" applyBorder="1" applyAlignment="1">
      <alignment horizontal="center" vertical="center"/>
    </xf>
    <xf numFmtId="2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16" fontId="36" fillId="11" borderId="23" xfId="0" applyNumberFormat="1" applyFont="1" applyFill="1" applyBorder="1" applyAlignment="1">
      <alignment horizontal="center" vertical="center"/>
    </xf>
    <xf numFmtId="16" fontId="36" fillId="12" borderId="23" xfId="0" applyNumberFormat="1" applyFont="1" applyFill="1" applyBorder="1" applyAlignment="1">
      <alignment horizontal="center" vertical="center"/>
    </xf>
    <xf numFmtId="16" fontId="36" fillId="45" borderId="23" xfId="0" applyNumberFormat="1" applyFont="1" applyFill="1" applyBorder="1" applyAlignment="1">
      <alignment horizontal="center" vertical="center"/>
    </xf>
    <xf numFmtId="165" fontId="36" fillId="0" borderId="55" xfId="0" applyNumberFormat="1" applyFont="1" applyBorder="1" applyAlignment="1">
      <alignment horizontal="center" vertical="center"/>
    </xf>
    <xf numFmtId="165" fontId="36" fillId="0" borderId="19" xfId="0" applyNumberFormat="1" applyFont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" fontId="36" fillId="0" borderId="45" xfId="0" applyNumberFormat="1" applyFont="1" applyBorder="1" applyAlignment="1">
      <alignment horizontal="center" vertical="center"/>
    </xf>
    <xf numFmtId="0" fontId="36" fillId="0" borderId="45" xfId="0" applyFont="1" applyBorder="1" applyAlignment="1">
      <alignment horizontal="center" vertical="center"/>
    </xf>
    <xf numFmtId="0" fontId="36" fillId="0" borderId="31" xfId="0" applyFont="1" applyBorder="1"/>
    <xf numFmtId="0" fontId="37" fillId="6" borderId="30" xfId="0" applyFont="1" applyFill="1" applyBorder="1" applyAlignment="1">
      <alignment horizontal="center" vertical="center"/>
    </xf>
    <xf numFmtId="0" fontId="36" fillId="6" borderId="30" xfId="0" applyFont="1" applyFill="1" applyBorder="1" applyAlignment="1">
      <alignment horizontal="center" vertical="center"/>
    </xf>
    <xf numFmtId="166" fontId="36" fillId="6" borderId="30" xfId="0" applyNumberFormat="1" applyFont="1" applyFill="1" applyBorder="1" applyAlignment="1">
      <alignment horizontal="center" vertical="center"/>
    </xf>
    <xf numFmtId="0" fontId="37" fillId="0" borderId="42" xfId="0" applyFont="1" applyBorder="1" applyAlignment="1">
      <alignment vertical="center"/>
    </xf>
    <xf numFmtId="2" fontId="36" fillId="0" borderId="2" xfId="0" applyNumberFormat="1" applyFont="1" applyBorder="1" applyAlignment="1">
      <alignment horizontal="center" vertical="center"/>
    </xf>
    <xf numFmtId="49" fontId="36" fillId="0" borderId="30" xfId="0" applyNumberFormat="1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7" fillId="47" borderId="53" xfId="0" applyFont="1" applyFill="1" applyBorder="1" applyAlignment="1">
      <alignment horizontal="center" vertical="center"/>
    </xf>
    <xf numFmtId="0" fontId="37" fillId="47" borderId="51" xfId="0" applyFont="1" applyFill="1" applyBorder="1" applyAlignment="1">
      <alignment horizontal="center" vertical="center"/>
    </xf>
    <xf numFmtId="16" fontId="36" fillId="12" borderId="53" xfId="0" applyNumberFormat="1" applyFont="1" applyFill="1" applyBorder="1" applyAlignment="1">
      <alignment horizontal="center" vertical="center"/>
    </xf>
    <xf numFmtId="16" fontId="36" fillId="12" borderId="51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  <xf numFmtId="16" fontId="36" fillId="12" borderId="31" xfId="0" applyNumberFormat="1" applyFont="1" applyFill="1" applyBorder="1" applyAlignment="1">
      <alignment horizontal="center" vertical="center"/>
    </xf>
    <xf numFmtId="16" fontId="36" fillId="12" borderId="42" xfId="0" applyNumberFormat="1" applyFont="1" applyFill="1" applyBorder="1" applyAlignment="1">
      <alignment horizontal="center" vertical="center"/>
    </xf>
    <xf numFmtId="0" fontId="37" fillId="47" borderId="52" xfId="0" applyFont="1" applyFill="1" applyBorder="1" applyAlignment="1">
      <alignment horizontal="center" vertical="center"/>
    </xf>
    <xf numFmtId="0" fontId="37" fillId="47" borderId="50" xfId="0" applyFont="1" applyFill="1" applyBorder="1" applyAlignment="1">
      <alignment horizontal="center" vertical="center"/>
    </xf>
    <xf numFmtId="0" fontId="37" fillId="6" borderId="52" xfId="0" applyFont="1" applyFill="1" applyBorder="1" applyAlignment="1">
      <alignment horizontal="center" vertical="center"/>
    </xf>
    <xf numFmtId="0" fontId="37" fillId="6" borderId="50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16" fontId="36" fillId="11" borderId="53" xfId="0" applyNumberFormat="1" applyFont="1" applyFill="1" applyBorder="1" applyAlignment="1">
      <alignment horizontal="center" vertical="center"/>
    </xf>
    <xf numFmtId="16" fontId="36" fillId="11" borderId="51" xfId="0" applyNumberFormat="1" applyFont="1" applyFill="1" applyBorder="1" applyAlignment="1">
      <alignment horizontal="center" vertical="center"/>
    </xf>
    <xf numFmtId="166" fontId="36" fillId="47" borderId="53" xfId="0" applyNumberFormat="1" applyFont="1" applyFill="1" applyBorder="1" applyAlignment="1">
      <alignment horizontal="center" vertical="center"/>
    </xf>
    <xf numFmtId="166" fontId="36" fillId="47" borderId="51" xfId="0" applyNumberFormat="1" applyFont="1" applyFill="1" applyBorder="1" applyAlignment="1">
      <alignment horizontal="center" vertical="center"/>
    </xf>
    <xf numFmtId="0" fontId="37" fillId="6" borderId="53" xfId="0" applyFont="1" applyFill="1" applyBorder="1" applyAlignment="1">
      <alignment horizontal="center" vertical="center"/>
    </xf>
    <xf numFmtId="0" fontId="37" fillId="6" borderId="51" xfId="0" applyFont="1" applyFill="1" applyBorder="1" applyAlignment="1">
      <alignment horizontal="center" vertical="center"/>
    </xf>
    <xf numFmtId="166" fontId="36" fillId="6" borderId="53" xfId="0" applyNumberFormat="1" applyFont="1" applyFill="1" applyBorder="1" applyAlignment="1">
      <alignment horizontal="center" vertical="center"/>
    </xf>
    <xf numFmtId="166" fontId="36" fillId="6" borderId="51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16" fontId="36" fillId="12" borderId="47" xfId="0" applyNumberFormat="1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47" xfId="0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11" borderId="43" xfId="0" applyNumberFormat="1" applyFont="1" applyFill="1" applyBorder="1" applyAlignment="1">
      <alignment horizontal="center" vertical="center"/>
    </xf>
    <xf numFmtId="166" fontId="36" fillId="11" borderId="44" xfId="0" applyNumberFormat="1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42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6" fontId="36" fillId="12" borderId="43" xfId="0" applyNumberFormat="1" applyFont="1" applyFill="1" applyBorder="1" applyAlignment="1">
      <alignment horizontal="center" vertical="center"/>
    </xf>
    <xf numFmtId="166" fontId="36" fillId="12" borderId="44" xfId="0" applyNumberFormat="1" applyFont="1" applyFill="1" applyBorder="1" applyAlignment="1">
      <alignment horizontal="center" vertical="center"/>
    </xf>
    <xf numFmtId="166" fontId="36" fillId="12" borderId="48" xfId="0" applyNumberFormat="1" applyFont="1" applyFill="1" applyBorder="1" applyAlignment="1">
      <alignment horizontal="center" vertical="center"/>
    </xf>
    <xf numFmtId="0" fontId="37" fillId="13" borderId="45" xfId="0" applyFont="1" applyFill="1" applyBorder="1" applyAlignment="1">
      <alignment horizontal="center" vertical="center"/>
    </xf>
    <xf numFmtId="0" fontId="37" fillId="13" borderId="46" xfId="0" applyFont="1" applyFill="1" applyBorder="1" applyAlignment="1">
      <alignment horizontal="center" vertical="center"/>
    </xf>
    <xf numFmtId="0" fontId="37" fillId="13" borderId="47" xfId="0" applyFont="1" applyFill="1" applyBorder="1" applyAlignment="1">
      <alignment horizontal="center" vertical="center"/>
    </xf>
    <xf numFmtId="0" fontId="37" fillId="47" borderId="49" xfId="0" applyFont="1" applyFill="1" applyBorder="1" applyAlignment="1">
      <alignment horizontal="center" vertical="center"/>
    </xf>
    <xf numFmtId="166" fontId="36" fillId="47" borderId="7" xfId="0" applyNumberFormat="1" applyFont="1" applyFill="1" applyBorder="1" applyAlignment="1">
      <alignment horizontal="center" vertical="center"/>
    </xf>
    <xf numFmtId="166" fontId="36" fillId="47" borderId="26" xfId="0" applyNumberFormat="1" applyFont="1" applyFill="1" applyBorder="1" applyAlignment="1">
      <alignment horizontal="center" vertical="center"/>
    </xf>
    <xf numFmtId="0" fontId="37" fillId="47" borderId="7" xfId="0" applyFont="1" applyFill="1" applyBorder="1" applyAlignment="1">
      <alignment horizontal="center" vertical="center"/>
    </xf>
    <xf numFmtId="0" fontId="37" fillId="11" borderId="45" xfId="0" applyFont="1" applyFill="1" applyBorder="1" applyAlignment="1">
      <alignment horizontal="center" vertical="center"/>
    </xf>
    <xf numFmtId="0" fontId="37" fillId="47" borderId="56" xfId="0" applyFont="1" applyFill="1" applyBorder="1" applyAlignment="1">
      <alignment horizontal="center" vertical="center"/>
    </xf>
    <xf numFmtId="0" fontId="37" fillId="47" borderId="26" xfId="0" applyFont="1" applyFill="1" applyBorder="1" applyAlignment="1">
      <alignment horizontal="center" vertical="center"/>
    </xf>
    <xf numFmtId="16" fontId="36" fillId="12" borderId="26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0" fontId="37" fillId="12" borderId="42" xfId="0" applyFont="1" applyFill="1" applyBorder="1" applyAlignment="1">
      <alignment horizontal="center" vertical="center"/>
    </xf>
    <xf numFmtId="0" fontId="36" fillId="12" borderId="47" xfId="0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0" fontId="36" fillId="6" borderId="51" xfId="0" applyFont="1" applyFill="1" applyBorder="1" applyAlignment="1">
      <alignment horizontal="center" vertical="center"/>
    </xf>
    <xf numFmtId="0" fontId="0" fillId="11" borderId="26" xfId="0" applyFill="1" applyBorder="1"/>
    <xf numFmtId="0" fontId="36" fillId="11" borderId="7" xfId="0" applyFont="1" applyFill="1" applyBorder="1" applyAlignment="1">
      <alignment horizontal="center" vertical="center"/>
    </xf>
    <xf numFmtId="0" fontId="37" fillId="6" borderId="56" xfId="0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45231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45231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4" t="s">
        <v>16</v>
      </c>
      <c r="B9" s="406" t="s">
        <v>17</v>
      </c>
      <c r="C9" s="406" t="s">
        <v>18</v>
      </c>
      <c r="D9" s="406" t="s">
        <v>19</v>
      </c>
      <c r="E9" s="26" t="s">
        <v>20</v>
      </c>
      <c r="F9" s="26" t="s">
        <v>21</v>
      </c>
      <c r="G9" s="401" t="s">
        <v>22</v>
      </c>
      <c r="H9" s="402"/>
      <c r="I9" s="403"/>
      <c r="J9" s="401" t="s">
        <v>23</v>
      </c>
      <c r="K9" s="402"/>
      <c r="L9" s="403"/>
      <c r="M9" s="26"/>
      <c r="N9" s="27"/>
      <c r="O9" s="27"/>
      <c r="P9" s="27"/>
    </row>
    <row r="10" spans="1:16" ht="40.200000000000003">
      <c r="A10" s="405"/>
      <c r="B10" s="407"/>
      <c r="C10" s="407"/>
      <c r="D10" s="407"/>
      <c r="E10" s="28" t="s">
        <v>24</v>
      </c>
      <c r="F10" s="28" t="s">
        <v>24</v>
      </c>
      <c r="G10" s="265" t="s">
        <v>25</v>
      </c>
      <c r="H10" s="265" t="s">
        <v>26</v>
      </c>
      <c r="I10" s="265" t="s">
        <v>27</v>
      </c>
      <c r="J10" s="265" t="s">
        <v>28</v>
      </c>
      <c r="K10" s="265" t="s">
        <v>29</v>
      </c>
      <c r="L10" s="265" t="s">
        <v>30</v>
      </c>
      <c r="M10" s="265" t="s">
        <v>31</v>
      </c>
      <c r="N10" s="29" t="s">
        <v>32</v>
      </c>
      <c r="O10" s="29" t="s">
        <v>33</v>
      </c>
      <c r="P10" s="30" t="s">
        <v>860</v>
      </c>
    </row>
    <row r="11" spans="1:16" ht="12.75" customHeight="1">
      <c r="A11" s="272">
        <v>1</v>
      </c>
      <c r="B11" s="286" t="s">
        <v>34</v>
      </c>
      <c r="C11" s="260" t="s">
        <v>35</v>
      </c>
      <c r="D11" s="277">
        <v>45260</v>
      </c>
      <c r="E11" s="260">
        <v>19158.2</v>
      </c>
      <c r="F11" s="260">
        <v>19185.733333333334</v>
      </c>
      <c r="G11" s="259">
        <v>19092.466666666667</v>
      </c>
      <c r="H11" s="259">
        <v>19026.733333333334</v>
      </c>
      <c r="I11" s="259">
        <v>18933.466666666667</v>
      </c>
      <c r="J11" s="259">
        <v>19251.466666666667</v>
      </c>
      <c r="K11" s="259">
        <v>19344.733333333337</v>
      </c>
      <c r="L11" s="259">
        <v>19410.466666666667</v>
      </c>
      <c r="M11" s="258">
        <v>19279</v>
      </c>
      <c r="N11" s="258">
        <v>19120</v>
      </c>
      <c r="O11" s="258">
        <v>11982750</v>
      </c>
      <c r="P11" s="261">
        <v>1.602974469420114E-2</v>
      </c>
    </row>
    <row r="12" spans="1:16" ht="12.75" customHeight="1">
      <c r="A12" s="272">
        <v>2</v>
      </c>
      <c r="B12" s="286" t="s">
        <v>34</v>
      </c>
      <c r="C12" s="260" t="s">
        <v>36</v>
      </c>
      <c r="D12" s="277">
        <v>45260</v>
      </c>
      <c r="E12" s="260">
        <v>43076.85</v>
      </c>
      <c r="F12" s="260">
        <v>43233.433333333327</v>
      </c>
      <c r="G12" s="259">
        <v>42863.816666666651</v>
      </c>
      <c r="H12" s="259">
        <v>42650.783333333326</v>
      </c>
      <c r="I12" s="259">
        <v>42281.16666666665</v>
      </c>
      <c r="J12" s="259">
        <v>43446.466666666653</v>
      </c>
      <c r="K12" s="259">
        <v>43816.083333333336</v>
      </c>
      <c r="L12" s="259">
        <v>44029.116666666654</v>
      </c>
      <c r="M12" s="258">
        <v>43603.05</v>
      </c>
      <c r="N12" s="258">
        <v>43020.4</v>
      </c>
      <c r="O12" s="258">
        <v>2644890</v>
      </c>
      <c r="P12" s="261">
        <v>1.6587704647965734E-3</v>
      </c>
    </row>
    <row r="13" spans="1:16" ht="12.75" customHeight="1">
      <c r="A13" s="272">
        <v>3</v>
      </c>
      <c r="B13" s="286" t="s">
        <v>34</v>
      </c>
      <c r="C13" s="285" t="s">
        <v>37</v>
      </c>
      <c r="D13" s="279">
        <v>45258</v>
      </c>
      <c r="E13" s="278">
        <v>19340.5</v>
      </c>
      <c r="F13" s="278">
        <v>19368.483333333334</v>
      </c>
      <c r="G13" s="280">
        <v>19287.016666666666</v>
      </c>
      <c r="H13" s="280">
        <v>19233.533333333333</v>
      </c>
      <c r="I13" s="280">
        <v>19152.066666666666</v>
      </c>
      <c r="J13" s="280">
        <v>19421.966666666667</v>
      </c>
      <c r="K13" s="280">
        <v>19503.433333333334</v>
      </c>
      <c r="L13" s="280">
        <v>19556.916666666668</v>
      </c>
      <c r="M13" s="281">
        <v>19449.95</v>
      </c>
      <c r="N13" s="281">
        <v>19315</v>
      </c>
      <c r="O13" s="281">
        <v>157560</v>
      </c>
      <c r="P13" s="282">
        <v>0.61170212765957444</v>
      </c>
    </row>
    <row r="14" spans="1:16" ht="12.75" customHeight="1">
      <c r="A14" s="272">
        <v>4</v>
      </c>
      <c r="B14" s="286" t="s">
        <v>34</v>
      </c>
      <c r="C14" s="285" t="s">
        <v>38</v>
      </c>
      <c r="D14" s="279">
        <v>45254</v>
      </c>
      <c r="E14" s="278">
        <v>8722.5</v>
      </c>
      <c r="F14" s="278">
        <v>8719.7333333333336</v>
      </c>
      <c r="G14" s="280">
        <v>8671.0166666666664</v>
      </c>
      <c r="H14" s="280">
        <v>8619.5333333333328</v>
      </c>
      <c r="I14" s="280">
        <v>8570.8166666666657</v>
      </c>
      <c r="J14" s="280">
        <v>8771.2166666666672</v>
      </c>
      <c r="K14" s="280">
        <v>8819.9333333333343</v>
      </c>
      <c r="L14" s="280">
        <v>8871.4166666666679</v>
      </c>
      <c r="M14" s="281">
        <v>8768.4500000000007</v>
      </c>
      <c r="N14" s="281">
        <v>8668.25</v>
      </c>
      <c r="O14" s="281">
        <v>658650</v>
      </c>
      <c r="P14" s="282">
        <v>-0.33740757507167646</v>
      </c>
    </row>
    <row r="15" spans="1:16" ht="12.75" customHeight="1">
      <c r="A15" s="272">
        <v>5</v>
      </c>
      <c r="B15" s="286" t="s">
        <v>39</v>
      </c>
      <c r="C15" s="278" t="s">
        <v>40</v>
      </c>
      <c r="D15" s="279">
        <v>45260</v>
      </c>
      <c r="E15" s="278">
        <v>457.4</v>
      </c>
      <c r="F15" s="278">
        <v>459.2</v>
      </c>
      <c r="G15" s="280">
        <v>454.79999999999995</v>
      </c>
      <c r="H15" s="280">
        <v>452.2</v>
      </c>
      <c r="I15" s="280">
        <v>447.79999999999995</v>
      </c>
      <c r="J15" s="280">
        <v>461.79999999999995</v>
      </c>
      <c r="K15" s="280">
        <v>466.19999999999993</v>
      </c>
      <c r="L15" s="280">
        <v>468.79999999999995</v>
      </c>
      <c r="M15" s="281">
        <v>463.6</v>
      </c>
      <c r="N15" s="281">
        <v>456.6</v>
      </c>
      <c r="O15" s="281">
        <v>14928000</v>
      </c>
      <c r="P15" s="282">
        <v>1.4612927343165908E-2</v>
      </c>
    </row>
    <row r="16" spans="1:16" ht="12.75" customHeight="1">
      <c r="A16" s="272">
        <v>6</v>
      </c>
      <c r="B16" s="286" t="s">
        <v>41</v>
      </c>
      <c r="C16" s="283" t="s">
        <v>42</v>
      </c>
      <c r="D16" s="279">
        <v>45260</v>
      </c>
      <c r="E16" s="278">
        <v>4133.25</v>
      </c>
      <c r="F16" s="278">
        <v>4113.0166666666664</v>
      </c>
      <c r="G16" s="280">
        <v>4075.9833333333327</v>
      </c>
      <c r="H16" s="280">
        <v>4018.7166666666662</v>
      </c>
      <c r="I16" s="280">
        <v>3981.6833333333325</v>
      </c>
      <c r="J16" s="280">
        <v>4170.2833333333328</v>
      </c>
      <c r="K16" s="280">
        <v>4207.3166666666657</v>
      </c>
      <c r="L16" s="280">
        <v>4264.583333333333</v>
      </c>
      <c r="M16" s="281">
        <v>4150.05</v>
      </c>
      <c r="N16" s="281">
        <v>4055.75</v>
      </c>
      <c r="O16" s="281">
        <v>1412125</v>
      </c>
      <c r="P16" s="282">
        <v>6.7466691864310688E-2</v>
      </c>
    </row>
    <row r="17" spans="1:16" ht="12.75" customHeight="1">
      <c r="A17" s="272">
        <v>7</v>
      </c>
      <c r="B17" s="286" t="s">
        <v>43</v>
      </c>
      <c r="C17" s="283" t="s">
        <v>44</v>
      </c>
      <c r="D17" s="279">
        <v>45260</v>
      </c>
      <c r="E17" s="278">
        <v>22498.799999999999</v>
      </c>
      <c r="F17" s="278">
        <v>22551.233333333334</v>
      </c>
      <c r="G17" s="280">
        <v>22386.916666666668</v>
      </c>
      <c r="H17" s="280">
        <v>22275.033333333333</v>
      </c>
      <c r="I17" s="280">
        <v>22110.716666666667</v>
      </c>
      <c r="J17" s="280">
        <v>22663.116666666669</v>
      </c>
      <c r="K17" s="280">
        <v>22827.433333333334</v>
      </c>
      <c r="L17" s="280">
        <v>22939.316666666669</v>
      </c>
      <c r="M17" s="281">
        <v>22715.55</v>
      </c>
      <c r="N17" s="281">
        <v>22439.35</v>
      </c>
      <c r="O17" s="281">
        <v>70840</v>
      </c>
      <c r="P17" s="282">
        <v>-2.2535211267605635E-3</v>
      </c>
    </row>
    <row r="18" spans="1:16" ht="12.75" customHeight="1">
      <c r="A18" s="272">
        <v>8</v>
      </c>
      <c r="B18" s="286" t="s">
        <v>45</v>
      </c>
      <c r="C18" s="284" t="s">
        <v>46</v>
      </c>
      <c r="D18" s="279">
        <v>45260</v>
      </c>
      <c r="E18" s="278">
        <v>173.65</v>
      </c>
      <c r="F18" s="278">
        <v>174.11666666666667</v>
      </c>
      <c r="G18" s="280">
        <v>171.83333333333334</v>
      </c>
      <c r="H18" s="280">
        <v>170.01666666666668</v>
      </c>
      <c r="I18" s="280">
        <v>167.73333333333335</v>
      </c>
      <c r="J18" s="280">
        <v>175.93333333333334</v>
      </c>
      <c r="K18" s="280">
        <v>178.21666666666664</v>
      </c>
      <c r="L18" s="280">
        <v>180.03333333333333</v>
      </c>
      <c r="M18" s="281">
        <v>176.4</v>
      </c>
      <c r="N18" s="281">
        <v>172.3</v>
      </c>
      <c r="O18" s="281">
        <v>43745400</v>
      </c>
      <c r="P18" s="282">
        <v>2.5313251487153524E-2</v>
      </c>
    </row>
    <row r="19" spans="1:16" ht="12.75" customHeight="1">
      <c r="A19" s="272">
        <v>9</v>
      </c>
      <c r="B19" s="286" t="s">
        <v>47</v>
      </c>
      <c r="C19" s="281" t="s">
        <v>48</v>
      </c>
      <c r="D19" s="279">
        <v>45260</v>
      </c>
      <c r="E19" s="278">
        <v>214.65</v>
      </c>
      <c r="F19" s="278">
        <v>215.4</v>
      </c>
      <c r="G19" s="280">
        <v>212.65</v>
      </c>
      <c r="H19" s="280">
        <v>210.65</v>
      </c>
      <c r="I19" s="280">
        <v>207.9</v>
      </c>
      <c r="J19" s="280">
        <v>217.4</v>
      </c>
      <c r="K19" s="280">
        <v>220.15</v>
      </c>
      <c r="L19" s="280">
        <v>222.15</v>
      </c>
      <c r="M19" s="281">
        <v>218.15</v>
      </c>
      <c r="N19" s="281">
        <v>213.4</v>
      </c>
      <c r="O19" s="281">
        <v>32448000</v>
      </c>
      <c r="P19" s="282">
        <v>-1.1406844106463879E-2</v>
      </c>
    </row>
    <row r="20" spans="1:16" ht="12.75" customHeight="1">
      <c r="A20" s="272">
        <v>10</v>
      </c>
      <c r="B20" s="286" t="s">
        <v>49</v>
      </c>
      <c r="C20" s="278" t="s">
        <v>50</v>
      </c>
      <c r="D20" s="279">
        <v>45260</v>
      </c>
      <c r="E20" s="278">
        <v>1896.75</v>
      </c>
      <c r="F20" s="278">
        <v>1898.1333333333332</v>
      </c>
      <c r="G20" s="280">
        <v>1886.6666666666665</v>
      </c>
      <c r="H20" s="280">
        <v>1876.5833333333333</v>
      </c>
      <c r="I20" s="280">
        <v>1865.1166666666666</v>
      </c>
      <c r="J20" s="280">
        <v>1908.2166666666665</v>
      </c>
      <c r="K20" s="280">
        <v>1919.6833333333332</v>
      </c>
      <c r="L20" s="280">
        <v>1929.7666666666664</v>
      </c>
      <c r="M20" s="281">
        <v>1909.6</v>
      </c>
      <c r="N20" s="281">
        <v>1888.05</v>
      </c>
      <c r="O20" s="281">
        <v>5402100</v>
      </c>
      <c r="P20" s="282">
        <v>5.5537043207819613E-5</v>
      </c>
    </row>
    <row r="21" spans="1:16" ht="12.75" customHeight="1">
      <c r="A21" s="272">
        <v>11</v>
      </c>
      <c r="B21" s="286" t="s">
        <v>45</v>
      </c>
      <c r="C21" s="278" t="s">
        <v>51</v>
      </c>
      <c r="D21" s="279">
        <v>45260</v>
      </c>
      <c r="E21" s="278">
        <v>2307.1999999999998</v>
      </c>
      <c r="F21" s="278">
        <v>2306.2000000000003</v>
      </c>
      <c r="G21" s="280">
        <v>2285.4000000000005</v>
      </c>
      <c r="H21" s="280">
        <v>2263.6000000000004</v>
      </c>
      <c r="I21" s="280">
        <v>2242.8000000000006</v>
      </c>
      <c r="J21" s="280">
        <v>2328.0000000000005</v>
      </c>
      <c r="K21" s="280">
        <v>2348.8000000000006</v>
      </c>
      <c r="L21" s="280">
        <v>2370.6000000000004</v>
      </c>
      <c r="M21" s="281">
        <v>2327</v>
      </c>
      <c r="N21" s="281">
        <v>2284.4</v>
      </c>
      <c r="O21" s="281">
        <v>9147000</v>
      </c>
      <c r="P21" s="282">
        <v>-1.0707332900713823E-2</v>
      </c>
    </row>
    <row r="22" spans="1:16" ht="12.75" customHeight="1">
      <c r="A22" s="272">
        <v>12</v>
      </c>
      <c r="B22" s="286" t="s">
        <v>45</v>
      </c>
      <c r="C22" s="278" t="s">
        <v>52</v>
      </c>
      <c r="D22" s="279">
        <v>45260</v>
      </c>
      <c r="E22" s="278">
        <v>789.95</v>
      </c>
      <c r="F22" s="278">
        <v>790.86666666666679</v>
      </c>
      <c r="G22" s="280">
        <v>786.13333333333355</v>
      </c>
      <c r="H22" s="280">
        <v>782.31666666666672</v>
      </c>
      <c r="I22" s="280">
        <v>777.58333333333348</v>
      </c>
      <c r="J22" s="280">
        <v>794.68333333333362</v>
      </c>
      <c r="K22" s="280">
        <v>799.41666666666674</v>
      </c>
      <c r="L22" s="280">
        <v>803.23333333333369</v>
      </c>
      <c r="M22" s="281">
        <v>795.6</v>
      </c>
      <c r="N22" s="281">
        <v>787.05</v>
      </c>
      <c r="O22" s="281">
        <v>57528000</v>
      </c>
      <c r="P22" s="282">
        <v>-1.25E-3</v>
      </c>
    </row>
    <row r="23" spans="1:16" ht="12.75" customHeight="1">
      <c r="A23" s="272">
        <v>13</v>
      </c>
      <c r="B23" s="286" t="s">
        <v>43</v>
      </c>
      <c r="C23" s="278" t="s">
        <v>53</v>
      </c>
      <c r="D23" s="279">
        <v>45260</v>
      </c>
      <c r="E23" s="278">
        <v>3744.25</v>
      </c>
      <c r="F23" s="278">
        <v>3733.7666666666664</v>
      </c>
      <c r="G23" s="280">
        <v>3707.9833333333327</v>
      </c>
      <c r="H23" s="280">
        <v>3671.7166666666662</v>
      </c>
      <c r="I23" s="280">
        <v>3645.9333333333325</v>
      </c>
      <c r="J23" s="280">
        <v>3770.0333333333328</v>
      </c>
      <c r="K23" s="280">
        <v>3795.8166666666666</v>
      </c>
      <c r="L23" s="280">
        <v>3832.083333333333</v>
      </c>
      <c r="M23" s="281">
        <v>3759.55</v>
      </c>
      <c r="N23" s="281">
        <v>3697.5</v>
      </c>
      <c r="O23" s="281">
        <v>769000</v>
      </c>
      <c r="P23" s="282">
        <v>8.8002263723825691E-2</v>
      </c>
    </row>
    <row r="24" spans="1:16" ht="12.75" customHeight="1">
      <c r="A24" s="272">
        <v>14</v>
      </c>
      <c r="B24" s="286" t="s">
        <v>49</v>
      </c>
      <c r="C24" s="278" t="s">
        <v>54</v>
      </c>
      <c r="D24" s="279">
        <v>45260</v>
      </c>
      <c r="E24" s="278">
        <v>426.85</v>
      </c>
      <c r="F24" s="278">
        <v>426.51666666666665</v>
      </c>
      <c r="G24" s="280">
        <v>423.13333333333333</v>
      </c>
      <c r="H24" s="280">
        <v>419.41666666666669</v>
      </c>
      <c r="I24" s="280">
        <v>416.03333333333336</v>
      </c>
      <c r="J24" s="280">
        <v>430.23333333333329</v>
      </c>
      <c r="K24" s="280">
        <v>433.61666666666662</v>
      </c>
      <c r="L24" s="280">
        <v>437.33333333333326</v>
      </c>
      <c r="M24" s="281">
        <v>429.9</v>
      </c>
      <c r="N24" s="281">
        <v>422.8</v>
      </c>
      <c r="O24" s="281">
        <v>59130000</v>
      </c>
      <c r="P24" s="282">
        <v>2.5636330342428126E-3</v>
      </c>
    </row>
    <row r="25" spans="1:16" ht="12.75" customHeight="1">
      <c r="A25" s="272">
        <v>15</v>
      </c>
      <c r="B25" s="286" t="s">
        <v>45</v>
      </c>
      <c r="C25" s="278" t="s">
        <v>55</v>
      </c>
      <c r="D25" s="279">
        <v>45260</v>
      </c>
      <c r="E25" s="278">
        <v>4850.7</v>
      </c>
      <c r="F25" s="278">
        <v>4872.5333333333338</v>
      </c>
      <c r="G25" s="280">
        <v>4816.2666666666673</v>
      </c>
      <c r="H25" s="280">
        <v>4781.8333333333339</v>
      </c>
      <c r="I25" s="280">
        <v>4725.5666666666675</v>
      </c>
      <c r="J25" s="280">
        <v>4906.9666666666672</v>
      </c>
      <c r="K25" s="280">
        <v>4963.2333333333336</v>
      </c>
      <c r="L25" s="280">
        <v>4997.666666666667</v>
      </c>
      <c r="M25" s="281">
        <v>4928.8</v>
      </c>
      <c r="N25" s="281">
        <v>4838.1000000000004</v>
      </c>
      <c r="O25" s="281">
        <v>2183000</v>
      </c>
      <c r="P25" s="282">
        <v>-2.342187946301057E-3</v>
      </c>
    </row>
    <row r="26" spans="1:16" ht="12.75" customHeight="1">
      <c r="A26" s="272">
        <v>16</v>
      </c>
      <c r="B26" s="286" t="s">
        <v>56</v>
      </c>
      <c r="C26" s="278" t="s">
        <v>57</v>
      </c>
      <c r="D26" s="279">
        <v>45260</v>
      </c>
      <c r="E26" s="278">
        <v>380.8</v>
      </c>
      <c r="F26" s="278">
        <v>378.7</v>
      </c>
      <c r="G26" s="280">
        <v>375.15</v>
      </c>
      <c r="H26" s="280">
        <v>369.5</v>
      </c>
      <c r="I26" s="280">
        <v>365.95</v>
      </c>
      <c r="J26" s="280">
        <v>384.34999999999997</v>
      </c>
      <c r="K26" s="280">
        <v>387.90000000000003</v>
      </c>
      <c r="L26" s="280">
        <v>393.54999999999995</v>
      </c>
      <c r="M26" s="281">
        <v>382.25</v>
      </c>
      <c r="N26" s="281">
        <v>373.05</v>
      </c>
      <c r="O26" s="281">
        <v>12532400</v>
      </c>
      <c r="P26" s="282">
        <v>-1.1266094420600859E-2</v>
      </c>
    </row>
    <row r="27" spans="1:16" ht="12.75" customHeight="1">
      <c r="A27" s="272">
        <v>17</v>
      </c>
      <c r="B27" s="286" t="s">
        <v>56</v>
      </c>
      <c r="C27" s="278" t="s">
        <v>58</v>
      </c>
      <c r="D27" s="279">
        <v>45260</v>
      </c>
      <c r="E27" s="278">
        <v>168.65</v>
      </c>
      <c r="F27" s="278">
        <v>169.03333333333333</v>
      </c>
      <c r="G27" s="280">
        <v>167.56666666666666</v>
      </c>
      <c r="H27" s="280">
        <v>166.48333333333332</v>
      </c>
      <c r="I27" s="280">
        <v>165.01666666666665</v>
      </c>
      <c r="J27" s="280">
        <v>170.11666666666667</v>
      </c>
      <c r="K27" s="280">
        <v>171.58333333333331</v>
      </c>
      <c r="L27" s="280">
        <v>172.66666666666669</v>
      </c>
      <c r="M27" s="281">
        <v>170.5</v>
      </c>
      <c r="N27" s="281">
        <v>167.95</v>
      </c>
      <c r="O27" s="281">
        <v>68200000</v>
      </c>
      <c r="P27" s="282">
        <v>1.7626321974148062E-3</v>
      </c>
    </row>
    <row r="28" spans="1:16" ht="12.75" customHeight="1">
      <c r="A28" s="272">
        <v>18</v>
      </c>
      <c r="B28" s="286" t="s">
        <v>59</v>
      </c>
      <c r="C28" s="278" t="s">
        <v>60</v>
      </c>
      <c r="D28" s="279">
        <v>45260</v>
      </c>
      <c r="E28" s="278">
        <v>3008.8</v>
      </c>
      <c r="F28" s="278">
        <v>3005.15</v>
      </c>
      <c r="G28" s="280">
        <v>2983.55</v>
      </c>
      <c r="H28" s="280">
        <v>2958.3</v>
      </c>
      <c r="I28" s="280">
        <v>2936.7000000000003</v>
      </c>
      <c r="J28" s="280">
        <v>3030.4</v>
      </c>
      <c r="K28" s="280">
        <v>3051.9999999999995</v>
      </c>
      <c r="L28" s="280">
        <v>3077.25</v>
      </c>
      <c r="M28" s="281">
        <v>3026.75</v>
      </c>
      <c r="N28" s="281">
        <v>2979.9</v>
      </c>
      <c r="O28" s="281">
        <v>5581600</v>
      </c>
      <c r="P28" s="282">
        <v>1.5020912893253319E-2</v>
      </c>
    </row>
    <row r="29" spans="1:16" ht="12.75" customHeight="1">
      <c r="A29" s="272">
        <v>19</v>
      </c>
      <c r="B29" s="286" t="s">
        <v>45</v>
      </c>
      <c r="C29" s="278" t="s">
        <v>61</v>
      </c>
      <c r="D29" s="279">
        <v>45260</v>
      </c>
      <c r="E29" s="278">
        <v>1849</v>
      </c>
      <c r="F29" s="278">
        <v>1842.8833333333332</v>
      </c>
      <c r="G29" s="280">
        <v>1832.2666666666664</v>
      </c>
      <c r="H29" s="280">
        <v>1815.5333333333333</v>
      </c>
      <c r="I29" s="280">
        <v>1804.9166666666665</v>
      </c>
      <c r="J29" s="280">
        <v>1859.6166666666663</v>
      </c>
      <c r="K29" s="280">
        <v>1870.2333333333331</v>
      </c>
      <c r="L29" s="280">
        <v>1886.9666666666662</v>
      </c>
      <c r="M29" s="281">
        <v>1853.5</v>
      </c>
      <c r="N29" s="281">
        <v>1826.15</v>
      </c>
      <c r="O29" s="281">
        <v>3252354</v>
      </c>
      <c r="P29" s="282">
        <v>-1.5772870662460567E-3</v>
      </c>
    </row>
    <row r="30" spans="1:16" ht="12.75" customHeight="1">
      <c r="A30" s="272">
        <v>20</v>
      </c>
      <c r="B30" s="286" t="s">
        <v>45</v>
      </c>
      <c r="C30" s="283" t="s">
        <v>62</v>
      </c>
      <c r="D30" s="279">
        <v>45260</v>
      </c>
      <c r="E30" s="278">
        <v>6267.65</v>
      </c>
      <c r="F30" s="278">
        <v>6277.2166666666672</v>
      </c>
      <c r="G30" s="280">
        <v>6240.4333333333343</v>
      </c>
      <c r="H30" s="280">
        <v>6213.2166666666672</v>
      </c>
      <c r="I30" s="280">
        <v>6176.4333333333343</v>
      </c>
      <c r="J30" s="280">
        <v>6304.4333333333343</v>
      </c>
      <c r="K30" s="280">
        <v>6341.2166666666672</v>
      </c>
      <c r="L30" s="280">
        <v>6368.4333333333343</v>
      </c>
      <c r="M30" s="281">
        <v>6314</v>
      </c>
      <c r="N30" s="281">
        <v>6250</v>
      </c>
      <c r="O30" s="281">
        <v>406125</v>
      </c>
      <c r="P30" s="282">
        <v>-8.7863811092806152E-3</v>
      </c>
    </row>
    <row r="31" spans="1:16" ht="12.75" customHeight="1">
      <c r="A31" s="272">
        <v>21</v>
      </c>
      <c r="B31" s="286" t="s">
        <v>63</v>
      </c>
      <c r="C31" s="278" t="s">
        <v>64</v>
      </c>
      <c r="D31" s="279">
        <v>45260</v>
      </c>
      <c r="E31" s="278">
        <v>670.35</v>
      </c>
      <c r="F31" s="278">
        <v>671.75</v>
      </c>
      <c r="G31" s="280">
        <v>658.65</v>
      </c>
      <c r="H31" s="280">
        <v>646.94999999999993</v>
      </c>
      <c r="I31" s="280">
        <v>633.84999999999991</v>
      </c>
      <c r="J31" s="280">
        <v>683.45</v>
      </c>
      <c r="K31" s="280">
        <v>696.55</v>
      </c>
      <c r="L31" s="280">
        <v>708.25000000000011</v>
      </c>
      <c r="M31" s="281">
        <v>684.85</v>
      </c>
      <c r="N31" s="281">
        <v>660.05</v>
      </c>
      <c r="O31" s="281">
        <v>13978000</v>
      </c>
      <c r="P31" s="282">
        <v>-1.3967268623024831E-2</v>
      </c>
    </row>
    <row r="32" spans="1:16" ht="12.75" customHeight="1">
      <c r="A32" s="272">
        <v>22</v>
      </c>
      <c r="B32" s="286" t="s">
        <v>43</v>
      </c>
      <c r="C32" s="278" t="s">
        <v>65</v>
      </c>
      <c r="D32" s="279">
        <v>45260</v>
      </c>
      <c r="E32" s="278">
        <v>852.75</v>
      </c>
      <c r="F32" s="278">
        <v>858.63333333333333</v>
      </c>
      <c r="G32" s="280">
        <v>844.31666666666661</v>
      </c>
      <c r="H32" s="280">
        <v>835.88333333333333</v>
      </c>
      <c r="I32" s="280">
        <v>821.56666666666661</v>
      </c>
      <c r="J32" s="280">
        <v>867.06666666666661</v>
      </c>
      <c r="K32" s="280">
        <v>881.38333333333344</v>
      </c>
      <c r="L32" s="280">
        <v>889.81666666666661</v>
      </c>
      <c r="M32" s="281">
        <v>872.95</v>
      </c>
      <c r="N32" s="281">
        <v>850.2</v>
      </c>
      <c r="O32" s="281">
        <v>15858700</v>
      </c>
      <c r="P32" s="282">
        <v>2.3789234483738105E-2</v>
      </c>
    </row>
    <row r="33" spans="1:16" ht="12.75" customHeight="1">
      <c r="A33" s="272">
        <v>23</v>
      </c>
      <c r="B33" s="286" t="s">
        <v>63</v>
      </c>
      <c r="C33" s="278" t="s">
        <v>66</v>
      </c>
      <c r="D33" s="279">
        <v>45260</v>
      </c>
      <c r="E33" s="278">
        <v>985.2</v>
      </c>
      <c r="F33" s="278">
        <v>988.53333333333342</v>
      </c>
      <c r="G33" s="280">
        <v>978.11666666666679</v>
      </c>
      <c r="H33" s="280">
        <v>971.03333333333342</v>
      </c>
      <c r="I33" s="280">
        <v>960.61666666666679</v>
      </c>
      <c r="J33" s="280">
        <v>995.61666666666679</v>
      </c>
      <c r="K33" s="280">
        <v>1006.0333333333335</v>
      </c>
      <c r="L33" s="280">
        <v>1013.1166666666668</v>
      </c>
      <c r="M33" s="281">
        <v>998.95</v>
      </c>
      <c r="N33" s="281">
        <v>981.45</v>
      </c>
      <c r="O33" s="281">
        <v>48325000</v>
      </c>
      <c r="P33" s="282">
        <v>-2.2799656235781812E-2</v>
      </c>
    </row>
    <row r="34" spans="1:16" ht="12.75" customHeight="1">
      <c r="A34" s="272">
        <v>24</v>
      </c>
      <c r="B34" s="286" t="s">
        <v>56</v>
      </c>
      <c r="C34" s="278" t="s">
        <v>67</v>
      </c>
      <c r="D34" s="279">
        <v>45260</v>
      </c>
      <c r="E34" s="278">
        <v>5344.1</v>
      </c>
      <c r="F34" s="278">
        <v>5348.05</v>
      </c>
      <c r="G34" s="280">
        <v>5311.1</v>
      </c>
      <c r="H34" s="280">
        <v>5278.1</v>
      </c>
      <c r="I34" s="280">
        <v>5241.1500000000005</v>
      </c>
      <c r="J34" s="280">
        <v>5381.05</v>
      </c>
      <c r="K34" s="280">
        <v>5417.9999999999991</v>
      </c>
      <c r="L34" s="280">
        <v>5451</v>
      </c>
      <c r="M34" s="281">
        <v>5385</v>
      </c>
      <c r="N34" s="281">
        <v>5315.05</v>
      </c>
      <c r="O34" s="281">
        <v>2413875</v>
      </c>
      <c r="P34" s="282">
        <v>-5.4079110012360942E-3</v>
      </c>
    </row>
    <row r="35" spans="1:16" ht="12.75" customHeight="1">
      <c r="A35" s="272">
        <v>25</v>
      </c>
      <c r="B35" s="286" t="s">
        <v>68</v>
      </c>
      <c r="C35" s="278" t="s">
        <v>69</v>
      </c>
      <c r="D35" s="279">
        <v>45260</v>
      </c>
      <c r="E35" s="278">
        <v>1575.8</v>
      </c>
      <c r="F35" s="278">
        <v>1574.7166666666665</v>
      </c>
      <c r="G35" s="280">
        <v>1563.7833333333328</v>
      </c>
      <c r="H35" s="280">
        <v>1551.7666666666664</v>
      </c>
      <c r="I35" s="280">
        <v>1540.8333333333328</v>
      </c>
      <c r="J35" s="280">
        <v>1586.7333333333329</v>
      </c>
      <c r="K35" s="280">
        <v>1597.6666666666667</v>
      </c>
      <c r="L35" s="280">
        <v>1609.6833333333329</v>
      </c>
      <c r="M35" s="281">
        <v>1585.65</v>
      </c>
      <c r="N35" s="281">
        <v>1562.7</v>
      </c>
      <c r="O35" s="281">
        <v>8047500</v>
      </c>
      <c r="P35" s="282">
        <v>-1.5776921665749403E-2</v>
      </c>
    </row>
    <row r="36" spans="1:16" ht="12.75" customHeight="1">
      <c r="A36" s="272">
        <v>26</v>
      </c>
      <c r="B36" s="286" t="s">
        <v>68</v>
      </c>
      <c r="C36" s="278" t="s">
        <v>70</v>
      </c>
      <c r="D36" s="279">
        <v>45260</v>
      </c>
      <c r="E36" s="278">
        <v>7517</v>
      </c>
      <c r="F36" s="278">
        <v>7534.1333333333341</v>
      </c>
      <c r="G36" s="280">
        <v>7463.8666666666686</v>
      </c>
      <c r="H36" s="280">
        <v>7410.7333333333345</v>
      </c>
      <c r="I36" s="280">
        <v>7340.466666666669</v>
      </c>
      <c r="J36" s="280">
        <v>7587.2666666666682</v>
      </c>
      <c r="K36" s="280">
        <v>7657.5333333333328</v>
      </c>
      <c r="L36" s="280">
        <v>7710.6666666666679</v>
      </c>
      <c r="M36" s="281">
        <v>7604.4</v>
      </c>
      <c r="N36" s="281">
        <v>7481</v>
      </c>
      <c r="O36" s="281">
        <v>4438750</v>
      </c>
      <c r="P36" s="282">
        <v>3.9459048065101573E-2</v>
      </c>
    </row>
    <row r="37" spans="1:16" ht="12.75" customHeight="1">
      <c r="A37" s="272">
        <v>27</v>
      </c>
      <c r="B37" s="286" t="s">
        <v>56</v>
      </c>
      <c r="C37" s="278" t="s">
        <v>71</v>
      </c>
      <c r="D37" s="279">
        <v>45260</v>
      </c>
      <c r="E37" s="278">
        <v>2567.9</v>
      </c>
      <c r="F37" s="278">
        <v>2579.5666666666671</v>
      </c>
      <c r="G37" s="280">
        <v>2548.4333333333343</v>
      </c>
      <c r="H37" s="280">
        <v>2528.9666666666672</v>
      </c>
      <c r="I37" s="280">
        <v>2497.8333333333344</v>
      </c>
      <c r="J37" s="280">
        <v>2599.0333333333342</v>
      </c>
      <c r="K37" s="280">
        <v>2630.1666666666665</v>
      </c>
      <c r="L37" s="280">
        <v>2649.6333333333341</v>
      </c>
      <c r="M37" s="281">
        <v>2610.6999999999998</v>
      </c>
      <c r="N37" s="281">
        <v>2560.1</v>
      </c>
      <c r="O37" s="281">
        <v>1887300</v>
      </c>
      <c r="P37" s="282">
        <v>-1.6570267312802877E-2</v>
      </c>
    </row>
    <row r="38" spans="1:16" ht="12.75" customHeight="1">
      <c r="A38" s="272">
        <v>28</v>
      </c>
      <c r="B38" s="286" t="s">
        <v>45</v>
      </c>
      <c r="C38" s="284" t="s">
        <v>72</v>
      </c>
      <c r="D38" s="279">
        <v>45260</v>
      </c>
      <c r="E38" s="278">
        <v>415.25</v>
      </c>
      <c r="F38" s="278">
        <v>415.84999999999997</v>
      </c>
      <c r="G38" s="280">
        <v>412.89999999999992</v>
      </c>
      <c r="H38" s="280">
        <v>410.54999999999995</v>
      </c>
      <c r="I38" s="280">
        <v>407.59999999999991</v>
      </c>
      <c r="J38" s="280">
        <v>418.19999999999993</v>
      </c>
      <c r="K38" s="280">
        <v>421.15</v>
      </c>
      <c r="L38" s="280">
        <v>423.49999999999994</v>
      </c>
      <c r="M38" s="281">
        <v>418.8</v>
      </c>
      <c r="N38" s="281">
        <v>413.5</v>
      </c>
      <c r="O38" s="281">
        <v>10742400</v>
      </c>
      <c r="P38" s="282">
        <v>-1.9325107774639512E-3</v>
      </c>
    </row>
    <row r="39" spans="1:16" ht="12.75" customHeight="1">
      <c r="A39" s="272">
        <v>29</v>
      </c>
      <c r="B39" s="286" t="s">
        <v>63</v>
      </c>
      <c r="C39" s="278" t="s">
        <v>73</v>
      </c>
      <c r="D39" s="279">
        <v>45260</v>
      </c>
      <c r="E39" s="278">
        <v>215.3</v>
      </c>
      <c r="F39" s="278">
        <v>216.48333333333335</v>
      </c>
      <c r="G39" s="280">
        <v>213.66666666666669</v>
      </c>
      <c r="H39" s="280">
        <v>212.03333333333333</v>
      </c>
      <c r="I39" s="280">
        <v>209.21666666666667</v>
      </c>
      <c r="J39" s="280">
        <v>218.1166666666667</v>
      </c>
      <c r="K39" s="280">
        <v>220.93333333333337</v>
      </c>
      <c r="L39" s="280">
        <v>222.56666666666672</v>
      </c>
      <c r="M39" s="281">
        <v>219.3</v>
      </c>
      <c r="N39" s="281">
        <v>214.85</v>
      </c>
      <c r="O39" s="281">
        <v>63525000</v>
      </c>
      <c r="P39" s="282">
        <v>-1.1360983581044277E-2</v>
      </c>
    </row>
    <row r="40" spans="1:16" ht="12.75" customHeight="1">
      <c r="A40" s="272">
        <v>30</v>
      </c>
      <c r="B40" s="286" t="s">
        <v>63</v>
      </c>
      <c r="C40" s="278" t="s">
        <v>74</v>
      </c>
      <c r="D40" s="279">
        <v>45260</v>
      </c>
      <c r="E40" s="278">
        <v>197.4</v>
      </c>
      <c r="F40" s="278">
        <v>198.08333333333334</v>
      </c>
      <c r="G40" s="280">
        <v>195.61666666666667</v>
      </c>
      <c r="H40" s="280">
        <v>193.83333333333334</v>
      </c>
      <c r="I40" s="280">
        <v>191.36666666666667</v>
      </c>
      <c r="J40" s="280">
        <v>199.86666666666667</v>
      </c>
      <c r="K40" s="280">
        <v>202.33333333333331</v>
      </c>
      <c r="L40" s="280">
        <v>204.11666666666667</v>
      </c>
      <c r="M40" s="281">
        <v>200.55</v>
      </c>
      <c r="N40" s="281">
        <v>196.3</v>
      </c>
      <c r="O40" s="281">
        <v>119717325</v>
      </c>
      <c r="P40" s="282">
        <v>-9.5106722811093367E-3</v>
      </c>
    </row>
    <row r="41" spans="1:16" ht="12.75" customHeight="1">
      <c r="A41" s="272">
        <v>31</v>
      </c>
      <c r="B41" s="286" t="s">
        <v>59</v>
      </c>
      <c r="C41" s="278" t="s">
        <v>75</v>
      </c>
      <c r="D41" s="279">
        <v>45260</v>
      </c>
      <c r="E41" s="278">
        <v>1569.35</v>
      </c>
      <c r="F41" s="278">
        <v>1568.3500000000001</v>
      </c>
      <c r="G41" s="280">
        <v>1558.0000000000002</v>
      </c>
      <c r="H41" s="280">
        <v>1546.65</v>
      </c>
      <c r="I41" s="280">
        <v>1536.3000000000002</v>
      </c>
      <c r="J41" s="280">
        <v>1579.7000000000003</v>
      </c>
      <c r="K41" s="280">
        <v>1590.0500000000002</v>
      </c>
      <c r="L41" s="280">
        <v>1601.4000000000003</v>
      </c>
      <c r="M41" s="281">
        <v>1578.7</v>
      </c>
      <c r="N41" s="281">
        <v>1557</v>
      </c>
      <c r="O41" s="281">
        <v>1378875</v>
      </c>
      <c r="P41" s="282">
        <v>6.5699425130030112E-3</v>
      </c>
    </row>
    <row r="42" spans="1:16" ht="12.75" customHeight="1">
      <c r="A42" s="272">
        <v>32</v>
      </c>
      <c r="B42" s="286" t="s">
        <v>41</v>
      </c>
      <c r="C42" s="278" t="s">
        <v>76</v>
      </c>
      <c r="D42" s="279">
        <v>45260</v>
      </c>
      <c r="E42" s="278">
        <v>133.69999999999999</v>
      </c>
      <c r="F42" s="278">
        <v>132.96666666666667</v>
      </c>
      <c r="G42" s="280">
        <v>131.88333333333333</v>
      </c>
      <c r="H42" s="280">
        <v>130.06666666666666</v>
      </c>
      <c r="I42" s="280">
        <v>128.98333333333332</v>
      </c>
      <c r="J42" s="280">
        <v>134.78333333333333</v>
      </c>
      <c r="K42" s="280">
        <v>135.86666666666665</v>
      </c>
      <c r="L42" s="280">
        <v>137.68333333333334</v>
      </c>
      <c r="M42" s="281">
        <v>134.05000000000001</v>
      </c>
      <c r="N42" s="281">
        <v>131.15</v>
      </c>
      <c r="O42" s="281">
        <v>55831500</v>
      </c>
      <c r="P42" s="282">
        <v>-2.2410104920036673E-3</v>
      </c>
    </row>
    <row r="43" spans="1:16" ht="12.75" customHeight="1">
      <c r="A43" s="272">
        <v>33</v>
      </c>
      <c r="B43" s="286" t="s">
        <v>59</v>
      </c>
      <c r="C43" s="278" t="s">
        <v>77</v>
      </c>
      <c r="D43" s="279">
        <v>45260</v>
      </c>
      <c r="E43" s="278">
        <v>559.35</v>
      </c>
      <c r="F43" s="278">
        <v>557.61666666666667</v>
      </c>
      <c r="G43" s="280">
        <v>551.88333333333333</v>
      </c>
      <c r="H43" s="280">
        <v>544.41666666666663</v>
      </c>
      <c r="I43" s="280">
        <v>538.68333333333328</v>
      </c>
      <c r="J43" s="280">
        <v>565.08333333333337</v>
      </c>
      <c r="K43" s="280">
        <v>570.81666666666672</v>
      </c>
      <c r="L43" s="280">
        <v>578.28333333333342</v>
      </c>
      <c r="M43" s="281">
        <v>563.35</v>
      </c>
      <c r="N43" s="281">
        <v>550.15</v>
      </c>
      <c r="O43" s="281">
        <v>9662400</v>
      </c>
      <c r="P43" s="282">
        <v>1.6384337683976673E-2</v>
      </c>
    </row>
    <row r="44" spans="1:16" ht="12.75" customHeight="1">
      <c r="A44" s="272">
        <v>34</v>
      </c>
      <c r="B44" s="286" t="s">
        <v>56</v>
      </c>
      <c r="C44" s="278" t="s">
        <v>78</v>
      </c>
      <c r="D44" s="279">
        <v>45260</v>
      </c>
      <c r="E44" s="278">
        <v>1024.5999999999999</v>
      </c>
      <c r="F44" s="278">
        <v>1030.1833333333332</v>
      </c>
      <c r="G44" s="280">
        <v>1015.5166666666664</v>
      </c>
      <c r="H44" s="280">
        <v>1006.4333333333333</v>
      </c>
      <c r="I44" s="280">
        <v>991.76666666666654</v>
      </c>
      <c r="J44" s="280">
        <v>1039.2666666666664</v>
      </c>
      <c r="K44" s="280">
        <v>1053.9333333333329</v>
      </c>
      <c r="L44" s="280">
        <v>1063.0166666666662</v>
      </c>
      <c r="M44" s="281">
        <v>1044.8499999999999</v>
      </c>
      <c r="N44" s="281">
        <v>1021.1</v>
      </c>
      <c r="O44" s="281">
        <v>8689000</v>
      </c>
      <c r="P44" s="282">
        <v>4.5086705202312142E-3</v>
      </c>
    </row>
    <row r="45" spans="1:16" ht="12.75" customHeight="1">
      <c r="A45" s="272">
        <v>35</v>
      </c>
      <c r="B45" s="286" t="s">
        <v>79</v>
      </c>
      <c r="C45" s="278" t="s">
        <v>80</v>
      </c>
      <c r="D45" s="279">
        <v>45260</v>
      </c>
      <c r="E45" s="278">
        <v>920</v>
      </c>
      <c r="F45" s="278">
        <v>921.9666666666667</v>
      </c>
      <c r="G45" s="280">
        <v>916.23333333333335</v>
      </c>
      <c r="H45" s="280">
        <v>912.4666666666667</v>
      </c>
      <c r="I45" s="280">
        <v>906.73333333333335</v>
      </c>
      <c r="J45" s="280">
        <v>925.73333333333335</v>
      </c>
      <c r="K45" s="280">
        <v>931.4666666666667</v>
      </c>
      <c r="L45" s="280">
        <v>935.23333333333335</v>
      </c>
      <c r="M45" s="281">
        <v>927.7</v>
      </c>
      <c r="N45" s="281">
        <v>918.2</v>
      </c>
      <c r="O45" s="281">
        <v>32337050</v>
      </c>
      <c r="P45" s="282">
        <v>-7.4935852577560063E-3</v>
      </c>
    </row>
    <row r="46" spans="1:16" ht="12.75" customHeight="1">
      <c r="A46" s="272">
        <v>36</v>
      </c>
      <c r="B46" s="286" t="s">
        <v>41</v>
      </c>
      <c r="C46" s="278" t="s">
        <v>81</v>
      </c>
      <c r="D46" s="279">
        <v>45260</v>
      </c>
      <c r="E46" s="278">
        <v>121.55</v>
      </c>
      <c r="F46" s="278">
        <v>121.35000000000001</v>
      </c>
      <c r="G46" s="280">
        <v>119.95000000000002</v>
      </c>
      <c r="H46" s="280">
        <v>118.35000000000001</v>
      </c>
      <c r="I46" s="280">
        <v>116.95000000000002</v>
      </c>
      <c r="J46" s="280">
        <v>122.95000000000002</v>
      </c>
      <c r="K46" s="280">
        <v>124.35000000000002</v>
      </c>
      <c r="L46" s="280">
        <v>125.95000000000002</v>
      </c>
      <c r="M46" s="281">
        <v>122.75</v>
      </c>
      <c r="N46" s="281">
        <v>119.75</v>
      </c>
      <c r="O46" s="281">
        <v>94379250</v>
      </c>
      <c r="P46" s="282">
        <v>-1.6105742530267688E-3</v>
      </c>
    </row>
    <row r="47" spans="1:16" ht="12.75" customHeight="1">
      <c r="A47" s="272">
        <v>37</v>
      </c>
      <c r="B47" s="286" t="s">
        <v>43</v>
      </c>
      <c r="C47" s="278" t="s">
        <v>82</v>
      </c>
      <c r="D47" s="279">
        <v>45260</v>
      </c>
      <c r="E47" s="278">
        <v>221</v>
      </c>
      <c r="F47" s="278">
        <v>221.29999999999998</v>
      </c>
      <c r="G47" s="280">
        <v>217.89999999999998</v>
      </c>
      <c r="H47" s="280">
        <v>214.79999999999998</v>
      </c>
      <c r="I47" s="280">
        <v>211.39999999999998</v>
      </c>
      <c r="J47" s="280">
        <v>224.39999999999998</v>
      </c>
      <c r="K47" s="280">
        <v>227.8</v>
      </c>
      <c r="L47" s="280">
        <v>230.89999999999998</v>
      </c>
      <c r="M47" s="281">
        <v>224.7</v>
      </c>
      <c r="N47" s="281">
        <v>218.2</v>
      </c>
      <c r="O47" s="281">
        <v>36782500</v>
      </c>
      <c r="P47" s="282">
        <v>3.8760237221123976E-2</v>
      </c>
    </row>
    <row r="48" spans="1:16" ht="12.75" customHeight="1">
      <c r="A48" s="272">
        <v>38</v>
      </c>
      <c r="B48" s="286" t="s">
        <v>56</v>
      </c>
      <c r="C48" s="278" t="s">
        <v>83</v>
      </c>
      <c r="D48" s="279">
        <v>45260</v>
      </c>
      <c r="E48" s="278">
        <v>19493.349999999999</v>
      </c>
      <c r="F48" s="278">
        <v>19487.783333333333</v>
      </c>
      <c r="G48" s="280">
        <v>19325.566666666666</v>
      </c>
      <c r="H48" s="280">
        <v>19157.783333333333</v>
      </c>
      <c r="I48" s="280">
        <v>18995.566666666666</v>
      </c>
      <c r="J48" s="280">
        <v>19655.566666666666</v>
      </c>
      <c r="K48" s="280">
        <v>19817.783333333333</v>
      </c>
      <c r="L48" s="280">
        <v>19985.566666666666</v>
      </c>
      <c r="M48" s="281">
        <v>19650</v>
      </c>
      <c r="N48" s="281">
        <v>19320</v>
      </c>
      <c r="O48" s="281">
        <v>116400</v>
      </c>
      <c r="P48" s="282">
        <v>4.0214477211796246E-2</v>
      </c>
    </row>
    <row r="49" spans="1:16" ht="12.75" customHeight="1">
      <c r="A49" s="272">
        <v>39</v>
      </c>
      <c r="B49" s="286" t="s">
        <v>84</v>
      </c>
      <c r="C49" s="278" t="s">
        <v>85</v>
      </c>
      <c r="D49" s="279">
        <v>45260</v>
      </c>
      <c r="E49" s="278">
        <v>351.6</v>
      </c>
      <c r="F49" s="278">
        <v>351.01666666666665</v>
      </c>
      <c r="G49" s="280">
        <v>347.13333333333333</v>
      </c>
      <c r="H49" s="280">
        <v>342.66666666666669</v>
      </c>
      <c r="I49" s="280">
        <v>338.78333333333336</v>
      </c>
      <c r="J49" s="280">
        <v>355.48333333333329</v>
      </c>
      <c r="K49" s="280">
        <v>359.36666666666662</v>
      </c>
      <c r="L49" s="280">
        <v>363.83333333333326</v>
      </c>
      <c r="M49" s="281">
        <v>354.9</v>
      </c>
      <c r="N49" s="281">
        <v>346.55</v>
      </c>
      <c r="O49" s="281">
        <v>24915600</v>
      </c>
      <c r="P49" s="282">
        <v>1.5777500550377927E-2</v>
      </c>
    </row>
    <row r="50" spans="1:16" ht="12.75" customHeight="1">
      <c r="A50" s="272">
        <v>40</v>
      </c>
      <c r="B50" s="286" t="s">
        <v>59</v>
      </c>
      <c r="C50" s="278" t="s">
        <v>86</v>
      </c>
      <c r="D50" s="279">
        <v>45260</v>
      </c>
      <c r="E50" s="278">
        <v>4455.1499999999996</v>
      </c>
      <c r="F50" s="278">
        <v>4452.6333333333332</v>
      </c>
      <c r="G50" s="280">
        <v>4412.2666666666664</v>
      </c>
      <c r="H50" s="280">
        <v>4369.3833333333332</v>
      </c>
      <c r="I50" s="280">
        <v>4329.0166666666664</v>
      </c>
      <c r="J50" s="280">
        <v>4495.5166666666664</v>
      </c>
      <c r="K50" s="280">
        <v>4535.8833333333332</v>
      </c>
      <c r="L50" s="280">
        <v>4578.7666666666664</v>
      </c>
      <c r="M50" s="281">
        <v>4493</v>
      </c>
      <c r="N50" s="281">
        <v>4409.75</v>
      </c>
      <c r="O50" s="281">
        <v>2146000</v>
      </c>
      <c r="P50" s="282">
        <v>2.2683949675943577E-2</v>
      </c>
    </row>
    <row r="51" spans="1:16" ht="12.75" customHeight="1">
      <c r="A51" s="272">
        <v>41</v>
      </c>
      <c r="B51" s="286" t="s">
        <v>87</v>
      </c>
      <c r="C51" s="283" t="s">
        <v>88</v>
      </c>
      <c r="D51" s="279">
        <v>45260</v>
      </c>
      <c r="E51" s="278">
        <v>547.95000000000005</v>
      </c>
      <c r="F51" s="278">
        <v>546.98333333333335</v>
      </c>
      <c r="G51" s="280">
        <v>540.9666666666667</v>
      </c>
      <c r="H51" s="280">
        <v>533.98333333333335</v>
      </c>
      <c r="I51" s="280">
        <v>527.9666666666667</v>
      </c>
      <c r="J51" s="280">
        <v>553.9666666666667</v>
      </c>
      <c r="K51" s="280">
        <v>559.98333333333335</v>
      </c>
      <c r="L51" s="280">
        <v>566.9666666666667</v>
      </c>
      <c r="M51" s="281">
        <v>553</v>
      </c>
      <c r="N51" s="281">
        <v>540</v>
      </c>
      <c r="O51" s="281">
        <v>8376000</v>
      </c>
      <c r="P51" s="282">
        <v>1.3552758954501452E-2</v>
      </c>
    </row>
    <row r="52" spans="1:16" ht="12.75" customHeight="1">
      <c r="A52" s="272">
        <v>42</v>
      </c>
      <c r="B52" s="286" t="s">
        <v>63</v>
      </c>
      <c r="C52" s="278" t="s">
        <v>89</v>
      </c>
      <c r="D52" s="279">
        <v>45260</v>
      </c>
      <c r="E52" s="278">
        <v>386.7</v>
      </c>
      <c r="F52" s="278">
        <v>388.5</v>
      </c>
      <c r="G52" s="280">
        <v>383.75</v>
      </c>
      <c r="H52" s="280">
        <v>380.8</v>
      </c>
      <c r="I52" s="280">
        <v>376.05</v>
      </c>
      <c r="J52" s="280">
        <v>391.45</v>
      </c>
      <c r="K52" s="280">
        <v>396.2</v>
      </c>
      <c r="L52" s="280">
        <v>399.15</v>
      </c>
      <c r="M52" s="281">
        <v>393.25</v>
      </c>
      <c r="N52" s="281">
        <v>385.55</v>
      </c>
      <c r="O52" s="281">
        <v>48041100</v>
      </c>
      <c r="P52" s="282">
        <v>-2.2040233043860612E-2</v>
      </c>
    </row>
    <row r="53" spans="1:16" ht="12.75" customHeight="1">
      <c r="A53" s="272">
        <v>43</v>
      </c>
      <c r="B53" s="286" t="s">
        <v>68</v>
      </c>
      <c r="C53" s="285" t="s">
        <v>90</v>
      </c>
      <c r="D53" s="279">
        <v>45260</v>
      </c>
      <c r="E53" s="278">
        <v>768.85</v>
      </c>
      <c r="F53" s="278">
        <v>765.18333333333339</v>
      </c>
      <c r="G53" s="280">
        <v>758.96666666666681</v>
      </c>
      <c r="H53" s="280">
        <v>749.08333333333337</v>
      </c>
      <c r="I53" s="280">
        <v>742.86666666666679</v>
      </c>
      <c r="J53" s="280">
        <v>775.06666666666683</v>
      </c>
      <c r="K53" s="280">
        <v>781.28333333333353</v>
      </c>
      <c r="L53" s="280">
        <v>791.16666666666686</v>
      </c>
      <c r="M53" s="281">
        <v>771.4</v>
      </c>
      <c r="N53" s="281">
        <v>755.3</v>
      </c>
      <c r="O53" s="281">
        <v>3804450</v>
      </c>
      <c r="P53" s="282">
        <v>-3.2721864154685178E-2</v>
      </c>
    </row>
    <row r="54" spans="1:16" ht="12.75" customHeight="1">
      <c r="A54" s="272">
        <v>44</v>
      </c>
      <c r="B54" s="286" t="s">
        <v>45</v>
      </c>
      <c r="C54" s="283" t="s">
        <v>91</v>
      </c>
      <c r="D54" s="279">
        <v>45260</v>
      </c>
      <c r="E54" s="278">
        <v>288.14999999999998</v>
      </c>
      <c r="F54" s="278">
        <v>286.5333333333333</v>
      </c>
      <c r="G54" s="280">
        <v>282.11666666666662</v>
      </c>
      <c r="H54" s="280">
        <v>276.08333333333331</v>
      </c>
      <c r="I54" s="280">
        <v>271.66666666666663</v>
      </c>
      <c r="J54" s="280">
        <v>292.56666666666661</v>
      </c>
      <c r="K54" s="280">
        <v>296.98333333333335</v>
      </c>
      <c r="L54" s="280">
        <v>303.01666666666659</v>
      </c>
      <c r="M54" s="281">
        <v>290.95</v>
      </c>
      <c r="N54" s="281">
        <v>280.5</v>
      </c>
      <c r="O54" s="281">
        <v>14780100</v>
      </c>
      <c r="P54" s="282">
        <v>4.9797570850202429E-2</v>
      </c>
    </row>
    <row r="55" spans="1:16" ht="12.75" customHeight="1">
      <c r="A55" s="272">
        <v>45</v>
      </c>
      <c r="B55" s="286" t="s">
        <v>68</v>
      </c>
      <c r="C55" s="278" t="s">
        <v>92</v>
      </c>
      <c r="D55" s="279">
        <v>45260</v>
      </c>
      <c r="E55" s="278">
        <v>1142.2</v>
      </c>
      <c r="F55" s="278">
        <v>1148.3833333333334</v>
      </c>
      <c r="G55" s="280">
        <v>1124.8666666666668</v>
      </c>
      <c r="H55" s="280">
        <v>1107.5333333333333</v>
      </c>
      <c r="I55" s="280">
        <v>1084.0166666666667</v>
      </c>
      <c r="J55" s="280">
        <v>1165.7166666666669</v>
      </c>
      <c r="K55" s="280">
        <v>1189.2333333333338</v>
      </c>
      <c r="L55" s="280">
        <v>1206.5666666666671</v>
      </c>
      <c r="M55" s="281">
        <v>1171.9000000000001</v>
      </c>
      <c r="N55" s="281">
        <v>1131.05</v>
      </c>
      <c r="O55" s="281">
        <v>12451250</v>
      </c>
      <c r="P55" s="282">
        <v>1.1731247778172769E-2</v>
      </c>
    </row>
    <row r="56" spans="1:16" ht="12.75" customHeight="1">
      <c r="A56" s="272">
        <v>46</v>
      </c>
      <c r="B56" s="286" t="s">
        <v>43</v>
      </c>
      <c r="C56" s="278" t="s">
        <v>93</v>
      </c>
      <c r="D56" s="279">
        <v>45260</v>
      </c>
      <c r="E56" s="278">
        <v>1205.1500000000001</v>
      </c>
      <c r="F56" s="278">
        <v>1203.0833333333333</v>
      </c>
      <c r="G56" s="280">
        <v>1196.6666666666665</v>
      </c>
      <c r="H56" s="280">
        <v>1188.1833333333332</v>
      </c>
      <c r="I56" s="280">
        <v>1181.7666666666664</v>
      </c>
      <c r="J56" s="280">
        <v>1211.5666666666666</v>
      </c>
      <c r="K56" s="280">
        <v>1217.9833333333331</v>
      </c>
      <c r="L56" s="280">
        <v>1226.4666666666667</v>
      </c>
      <c r="M56" s="281">
        <v>1209.5</v>
      </c>
      <c r="N56" s="281">
        <v>1194.5999999999999</v>
      </c>
      <c r="O56" s="281">
        <v>9209850</v>
      </c>
      <c r="P56" s="282">
        <v>-5.9600451317448726E-2</v>
      </c>
    </row>
    <row r="57" spans="1:16" ht="12.75" customHeight="1">
      <c r="A57" s="272">
        <v>47</v>
      </c>
      <c r="B57" s="286" t="s">
        <v>45</v>
      </c>
      <c r="C57" s="278" t="s">
        <v>94</v>
      </c>
      <c r="D57" s="279">
        <v>45260</v>
      </c>
      <c r="E57" s="278">
        <v>315.3</v>
      </c>
      <c r="F57" s="278">
        <v>314.53333333333336</v>
      </c>
      <c r="G57" s="280">
        <v>311.91666666666674</v>
      </c>
      <c r="H57" s="280">
        <v>308.53333333333336</v>
      </c>
      <c r="I57" s="280">
        <v>305.91666666666674</v>
      </c>
      <c r="J57" s="280">
        <v>317.91666666666674</v>
      </c>
      <c r="K57" s="280">
        <v>320.53333333333342</v>
      </c>
      <c r="L57" s="280">
        <v>323.91666666666674</v>
      </c>
      <c r="M57" s="281">
        <v>317.14999999999998</v>
      </c>
      <c r="N57" s="281">
        <v>311.14999999999998</v>
      </c>
      <c r="O57" s="281">
        <v>60834900</v>
      </c>
      <c r="P57" s="282">
        <v>-2.5859170085412605E-2</v>
      </c>
    </row>
    <row r="58" spans="1:16" ht="12.75" customHeight="1">
      <c r="A58" s="272">
        <v>48</v>
      </c>
      <c r="B58" s="286" t="s">
        <v>87</v>
      </c>
      <c r="C58" s="278" t="s">
        <v>95</v>
      </c>
      <c r="D58" s="279">
        <v>45260</v>
      </c>
      <c r="E58" s="278">
        <v>4996.6499999999996</v>
      </c>
      <c r="F58" s="278">
        <v>4993.0666666666666</v>
      </c>
      <c r="G58" s="280">
        <v>4955.9833333333336</v>
      </c>
      <c r="H58" s="280">
        <v>4915.3166666666666</v>
      </c>
      <c r="I58" s="280">
        <v>4878.2333333333336</v>
      </c>
      <c r="J58" s="280">
        <v>5033.7333333333336</v>
      </c>
      <c r="K58" s="280">
        <v>5070.8166666666675</v>
      </c>
      <c r="L58" s="280">
        <v>5111.4833333333336</v>
      </c>
      <c r="M58" s="281">
        <v>5030.1499999999996</v>
      </c>
      <c r="N58" s="281">
        <v>4952.3999999999996</v>
      </c>
      <c r="O58" s="281">
        <v>1158750</v>
      </c>
      <c r="P58" s="282">
        <v>1.1655316919853326E-2</v>
      </c>
    </row>
    <row r="59" spans="1:16" ht="12.75" customHeight="1">
      <c r="A59" s="272">
        <v>49</v>
      </c>
      <c r="B59" s="286" t="s">
        <v>59</v>
      </c>
      <c r="C59" s="278" t="s">
        <v>96</v>
      </c>
      <c r="D59" s="279">
        <v>45260</v>
      </c>
      <c r="E59" s="278">
        <v>2105</v>
      </c>
      <c r="F59" s="278">
        <v>2090.7999999999997</v>
      </c>
      <c r="G59" s="280">
        <v>2063.1999999999994</v>
      </c>
      <c r="H59" s="280">
        <v>2021.3999999999996</v>
      </c>
      <c r="I59" s="280">
        <v>1993.7999999999993</v>
      </c>
      <c r="J59" s="280">
        <v>2132.5999999999995</v>
      </c>
      <c r="K59" s="280">
        <v>2160.1999999999998</v>
      </c>
      <c r="L59" s="280">
        <v>2201.9999999999995</v>
      </c>
      <c r="M59" s="281">
        <v>2118.4</v>
      </c>
      <c r="N59" s="281">
        <v>2049</v>
      </c>
      <c r="O59" s="281">
        <v>3276000</v>
      </c>
      <c r="P59" s="282">
        <v>2.0274689339437543E-2</v>
      </c>
    </row>
    <row r="60" spans="1:16" ht="12.75" customHeight="1">
      <c r="A60" s="272">
        <v>50</v>
      </c>
      <c r="B60" s="286" t="s">
        <v>45</v>
      </c>
      <c r="C60" s="278" t="s">
        <v>97</v>
      </c>
      <c r="D60" s="279">
        <v>45260</v>
      </c>
      <c r="E60" s="278">
        <v>685.7</v>
      </c>
      <c r="F60" s="278">
        <v>687.38333333333333</v>
      </c>
      <c r="G60" s="280">
        <v>681.7166666666667</v>
      </c>
      <c r="H60" s="280">
        <v>677.73333333333335</v>
      </c>
      <c r="I60" s="280">
        <v>672.06666666666672</v>
      </c>
      <c r="J60" s="280">
        <v>691.36666666666667</v>
      </c>
      <c r="K60" s="280">
        <v>697.03333333333342</v>
      </c>
      <c r="L60" s="280">
        <v>701.01666666666665</v>
      </c>
      <c r="M60" s="281">
        <v>693.05</v>
      </c>
      <c r="N60" s="281">
        <v>683.4</v>
      </c>
      <c r="O60" s="281">
        <v>5712000</v>
      </c>
      <c r="P60" s="282">
        <v>8.8308018368067828E-3</v>
      </c>
    </row>
    <row r="61" spans="1:16" ht="12.75" customHeight="1">
      <c r="A61" s="272">
        <v>51</v>
      </c>
      <c r="B61" s="286" t="s">
        <v>45</v>
      </c>
      <c r="C61" s="285" t="s">
        <v>98</v>
      </c>
      <c r="D61" s="279">
        <v>45260</v>
      </c>
      <c r="E61" s="278">
        <v>1040.45</v>
      </c>
      <c r="F61" s="278">
        <v>1043.7666666666667</v>
      </c>
      <c r="G61" s="280">
        <v>1032.0833333333333</v>
      </c>
      <c r="H61" s="280">
        <v>1023.7166666666667</v>
      </c>
      <c r="I61" s="280">
        <v>1012.0333333333333</v>
      </c>
      <c r="J61" s="280">
        <v>1052.1333333333332</v>
      </c>
      <c r="K61" s="280">
        <v>1063.8166666666666</v>
      </c>
      <c r="L61" s="280">
        <v>1072.1833333333332</v>
      </c>
      <c r="M61" s="281">
        <v>1055.45</v>
      </c>
      <c r="N61" s="281">
        <v>1035.4000000000001</v>
      </c>
      <c r="O61" s="281">
        <v>1640100</v>
      </c>
      <c r="P61" s="282">
        <v>9.3327111525898274E-2</v>
      </c>
    </row>
    <row r="62" spans="1:16" ht="12.75" customHeight="1">
      <c r="A62" s="272">
        <v>52</v>
      </c>
      <c r="B62" s="286" t="s">
        <v>41</v>
      </c>
      <c r="C62" s="283" t="s">
        <v>99</v>
      </c>
      <c r="D62" s="279">
        <v>45260</v>
      </c>
      <c r="E62" s="278">
        <v>283.60000000000002</v>
      </c>
      <c r="F62" s="278">
        <v>283.7</v>
      </c>
      <c r="G62" s="280">
        <v>280.45</v>
      </c>
      <c r="H62" s="280">
        <v>277.3</v>
      </c>
      <c r="I62" s="280">
        <v>274.05</v>
      </c>
      <c r="J62" s="280">
        <v>286.84999999999997</v>
      </c>
      <c r="K62" s="280">
        <v>290.09999999999997</v>
      </c>
      <c r="L62" s="280">
        <v>293.24999999999994</v>
      </c>
      <c r="M62" s="281">
        <v>286.95</v>
      </c>
      <c r="N62" s="281">
        <v>280.55</v>
      </c>
      <c r="O62" s="281">
        <v>12465000</v>
      </c>
      <c r="P62" s="282">
        <v>-1.5859284890426758E-3</v>
      </c>
    </row>
    <row r="63" spans="1:16" ht="12.75" customHeight="1">
      <c r="A63" s="272">
        <v>53</v>
      </c>
      <c r="B63" s="286" t="s">
        <v>63</v>
      </c>
      <c r="C63" s="278" t="s">
        <v>100</v>
      </c>
      <c r="D63" s="279">
        <v>45260</v>
      </c>
      <c r="E63" s="278">
        <v>139.1</v>
      </c>
      <c r="F63" s="278">
        <v>137.93333333333331</v>
      </c>
      <c r="G63" s="280">
        <v>136.06666666666661</v>
      </c>
      <c r="H63" s="280">
        <v>133.0333333333333</v>
      </c>
      <c r="I63" s="280">
        <v>131.1666666666666</v>
      </c>
      <c r="J63" s="280">
        <v>140.96666666666661</v>
      </c>
      <c r="K63" s="280">
        <v>142.83333333333334</v>
      </c>
      <c r="L63" s="280">
        <v>145.86666666666662</v>
      </c>
      <c r="M63" s="281">
        <v>139.80000000000001</v>
      </c>
      <c r="N63" s="281">
        <v>134.9</v>
      </c>
      <c r="O63" s="281">
        <v>36835000</v>
      </c>
      <c r="P63" s="282">
        <v>-2.6944921410645886E-2</v>
      </c>
    </row>
    <row r="64" spans="1:16" ht="12.75" customHeight="1">
      <c r="A64" s="272">
        <v>54</v>
      </c>
      <c r="B64" s="286" t="s">
        <v>41</v>
      </c>
      <c r="C64" s="278" t="s">
        <v>101</v>
      </c>
      <c r="D64" s="279">
        <v>45260</v>
      </c>
      <c r="E64" s="278">
        <v>1678.5</v>
      </c>
      <c r="F64" s="278">
        <v>1682.2</v>
      </c>
      <c r="G64" s="280">
        <v>1667.4</v>
      </c>
      <c r="H64" s="280">
        <v>1656.3</v>
      </c>
      <c r="I64" s="280">
        <v>1641.5</v>
      </c>
      <c r="J64" s="280">
        <v>1693.3000000000002</v>
      </c>
      <c r="K64" s="280">
        <v>1708.1</v>
      </c>
      <c r="L64" s="280">
        <v>1719.2000000000003</v>
      </c>
      <c r="M64" s="281">
        <v>1697</v>
      </c>
      <c r="N64" s="281">
        <v>1671.1</v>
      </c>
      <c r="O64" s="281">
        <v>3933900</v>
      </c>
      <c r="P64" s="282">
        <v>5.7524160147261853E-3</v>
      </c>
    </row>
    <row r="65" spans="1:16" ht="12.75" customHeight="1">
      <c r="A65" s="272">
        <v>55</v>
      </c>
      <c r="B65" s="286" t="s">
        <v>59</v>
      </c>
      <c r="C65" s="278" t="s">
        <v>102</v>
      </c>
      <c r="D65" s="279">
        <v>45260</v>
      </c>
      <c r="E65" s="278">
        <v>529.4</v>
      </c>
      <c r="F65" s="278">
        <v>527.83333333333337</v>
      </c>
      <c r="G65" s="280">
        <v>524.26666666666677</v>
      </c>
      <c r="H65" s="280">
        <v>519.13333333333344</v>
      </c>
      <c r="I65" s="280">
        <v>515.56666666666683</v>
      </c>
      <c r="J65" s="280">
        <v>532.9666666666667</v>
      </c>
      <c r="K65" s="280">
        <v>536.5333333333333</v>
      </c>
      <c r="L65" s="280">
        <v>541.66666666666663</v>
      </c>
      <c r="M65" s="281">
        <v>531.4</v>
      </c>
      <c r="N65" s="281">
        <v>522.70000000000005</v>
      </c>
      <c r="O65" s="281">
        <v>20536250</v>
      </c>
      <c r="P65" s="282">
        <v>1.5326617637970458E-2</v>
      </c>
    </row>
    <row r="66" spans="1:16" ht="12.75" customHeight="1">
      <c r="A66" s="272">
        <v>56</v>
      </c>
      <c r="B66" s="286" t="s">
        <v>49</v>
      </c>
      <c r="C66" s="283" t="s">
        <v>103</v>
      </c>
      <c r="D66" s="279">
        <v>45260</v>
      </c>
      <c r="E66" s="278">
        <v>2110.9499999999998</v>
      </c>
      <c r="F66" s="278">
        <v>2095.8666666666663</v>
      </c>
      <c r="G66" s="280">
        <v>2075.1333333333328</v>
      </c>
      <c r="H66" s="280">
        <v>2039.3166666666666</v>
      </c>
      <c r="I66" s="280">
        <v>2018.583333333333</v>
      </c>
      <c r="J66" s="280">
        <v>2131.6833333333325</v>
      </c>
      <c r="K66" s="280">
        <v>2152.4166666666661</v>
      </c>
      <c r="L66" s="280">
        <v>2188.2333333333322</v>
      </c>
      <c r="M66" s="281">
        <v>2116.6</v>
      </c>
      <c r="N66" s="281">
        <v>2060.0500000000002</v>
      </c>
      <c r="O66" s="281">
        <v>2295000</v>
      </c>
      <c r="P66" s="282">
        <v>-3.6827195467422094E-2</v>
      </c>
    </row>
    <row r="67" spans="1:16" ht="12.75" customHeight="1">
      <c r="A67" s="272">
        <v>57</v>
      </c>
      <c r="B67" s="286" t="s">
        <v>39</v>
      </c>
      <c r="C67" s="278" t="s">
        <v>104</v>
      </c>
      <c r="D67" s="279">
        <v>45260</v>
      </c>
      <c r="E67" s="278">
        <v>1999.9</v>
      </c>
      <c r="F67" s="278">
        <v>2007.3500000000001</v>
      </c>
      <c r="G67" s="280">
        <v>1987.9500000000003</v>
      </c>
      <c r="H67" s="280">
        <v>1976.0000000000002</v>
      </c>
      <c r="I67" s="280">
        <v>1956.6000000000004</v>
      </c>
      <c r="J67" s="280">
        <v>2019.3000000000002</v>
      </c>
      <c r="K67" s="280">
        <v>2038.7000000000003</v>
      </c>
      <c r="L67" s="280">
        <v>2050.65</v>
      </c>
      <c r="M67" s="281">
        <v>2026.75</v>
      </c>
      <c r="N67" s="281">
        <v>1995.4</v>
      </c>
      <c r="O67" s="281">
        <v>2380500</v>
      </c>
      <c r="P67" s="282">
        <v>1.3409961685823755E-2</v>
      </c>
    </row>
    <row r="68" spans="1:16" ht="12.75" customHeight="1">
      <c r="A68" s="272">
        <v>58</v>
      </c>
      <c r="B68" s="286" t="s">
        <v>45</v>
      </c>
      <c r="C68" s="283" t="s">
        <v>105</v>
      </c>
      <c r="D68" s="279">
        <v>45260</v>
      </c>
      <c r="E68" s="278">
        <v>128.65</v>
      </c>
      <c r="F68" s="278">
        <v>128.76666666666668</v>
      </c>
      <c r="G68" s="280">
        <v>127.13333333333335</v>
      </c>
      <c r="H68" s="280">
        <v>125.61666666666667</v>
      </c>
      <c r="I68" s="280">
        <v>123.98333333333335</v>
      </c>
      <c r="J68" s="280">
        <v>130.28333333333336</v>
      </c>
      <c r="K68" s="280">
        <v>131.91666666666669</v>
      </c>
      <c r="L68" s="280">
        <v>133.43333333333337</v>
      </c>
      <c r="M68" s="281">
        <v>130.4</v>
      </c>
      <c r="N68" s="281">
        <v>127.25</v>
      </c>
      <c r="O68" s="281">
        <v>11726000</v>
      </c>
      <c r="P68" s="282">
        <v>1.3097871163948024E-2</v>
      </c>
    </row>
    <row r="69" spans="1:16" ht="12.75" customHeight="1">
      <c r="A69" s="272">
        <v>59</v>
      </c>
      <c r="B69" s="286" t="s">
        <v>43</v>
      </c>
      <c r="C69" s="278" t="s">
        <v>106</v>
      </c>
      <c r="D69" s="279">
        <v>45260</v>
      </c>
      <c r="E69" s="278">
        <v>3409.25</v>
      </c>
      <c r="F69" s="278">
        <v>3415.7666666666664</v>
      </c>
      <c r="G69" s="280">
        <v>3386.5333333333328</v>
      </c>
      <c r="H69" s="280">
        <v>3363.8166666666666</v>
      </c>
      <c r="I69" s="280">
        <v>3334.583333333333</v>
      </c>
      <c r="J69" s="280">
        <v>3438.4833333333327</v>
      </c>
      <c r="K69" s="280">
        <v>3467.7166666666662</v>
      </c>
      <c r="L69" s="280">
        <v>3490.4333333333325</v>
      </c>
      <c r="M69" s="281">
        <v>3445</v>
      </c>
      <c r="N69" s="281">
        <v>3393.05</v>
      </c>
      <c r="O69" s="281">
        <v>2286600</v>
      </c>
      <c r="P69" s="282">
        <v>1.4283179559971611E-2</v>
      </c>
    </row>
    <row r="70" spans="1:16" ht="12.75" customHeight="1">
      <c r="A70" s="272">
        <v>60</v>
      </c>
      <c r="B70" s="286" t="s">
        <v>45</v>
      </c>
      <c r="C70" s="285" t="s">
        <v>107</v>
      </c>
      <c r="D70" s="279">
        <v>45260</v>
      </c>
      <c r="E70" s="278">
        <v>5121.05</v>
      </c>
      <c r="F70" s="278">
        <v>5163.083333333333</v>
      </c>
      <c r="G70" s="280">
        <v>5068.1666666666661</v>
      </c>
      <c r="H70" s="280">
        <v>5015.2833333333328</v>
      </c>
      <c r="I70" s="280">
        <v>4920.3666666666659</v>
      </c>
      <c r="J70" s="280">
        <v>5215.9666666666662</v>
      </c>
      <c r="K70" s="280">
        <v>5310.8833333333323</v>
      </c>
      <c r="L70" s="280">
        <v>5363.7666666666664</v>
      </c>
      <c r="M70" s="281">
        <v>5258</v>
      </c>
      <c r="N70" s="281">
        <v>5110.2</v>
      </c>
      <c r="O70" s="281">
        <v>1122800</v>
      </c>
      <c r="P70" s="282">
        <v>-1.6898695385693021E-2</v>
      </c>
    </row>
    <row r="71" spans="1:16" ht="12.75" customHeight="1">
      <c r="A71" s="272">
        <v>61</v>
      </c>
      <c r="B71" s="286" t="s">
        <v>108</v>
      </c>
      <c r="C71" s="278" t="s">
        <v>109</v>
      </c>
      <c r="D71" s="279">
        <v>45260</v>
      </c>
      <c r="E71" s="278">
        <v>567.04999999999995</v>
      </c>
      <c r="F71" s="278">
        <v>566.48333333333335</v>
      </c>
      <c r="G71" s="280">
        <v>560.51666666666665</v>
      </c>
      <c r="H71" s="280">
        <v>553.98333333333335</v>
      </c>
      <c r="I71" s="280">
        <v>548.01666666666665</v>
      </c>
      <c r="J71" s="280">
        <v>573.01666666666665</v>
      </c>
      <c r="K71" s="280">
        <v>578.98333333333335</v>
      </c>
      <c r="L71" s="280">
        <v>585.51666666666665</v>
      </c>
      <c r="M71" s="281">
        <v>572.45000000000005</v>
      </c>
      <c r="N71" s="281">
        <v>559.95000000000005</v>
      </c>
      <c r="O71" s="281">
        <v>35611950</v>
      </c>
      <c r="P71" s="282">
        <v>1.0156323130206871E-2</v>
      </c>
    </row>
    <row r="72" spans="1:16" ht="12.75" customHeight="1">
      <c r="A72" s="272">
        <v>62</v>
      </c>
      <c r="B72" s="286" t="s">
        <v>43</v>
      </c>
      <c r="C72" s="278" t="s">
        <v>110</v>
      </c>
      <c r="D72" s="279">
        <v>45260</v>
      </c>
      <c r="E72" s="278">
        <v>5403.1</v>
      </c>
      <c r="F72" s="278">
        <v>5420.3666666666668</v>
      </c>
      <c r="G72" s="280">
        <v>5371.7333333333336</v>
      </c>
      <c r="H72" s="280">
        <v>5340.3666666666668</v>
      </c>
      <c r="I72" s="280">
        <v>5291.7333333333336</v>
      </c>
      <c r="J72" s="280">
        <v>5451.7333333333336</v>
      </c>
      <c r="K72" s="280">
        <v>5500.3666666666668</v>
      </c>
      <c r="L72" s="280">
        <v>5531.7333333333336</v>
      </c>
      <c r="M72" s="281">
        <v>5469</v>
      </c>
      <c r="N72" s="281">
        <v>5389</v>
      </c>
      <c r="O72" s="281">
        <v>2818500</v>
      </c>
      <c r="P72" s="282">
        <v>3.3695502681886945E-2</v>
      </c>
    </row>
    <row r="73" spans="1:16" ht="12.75" customHeight="1">
      <c r="A73" s="272">
        <v>63</v>
      </c>
      <c r="B73" s="286" t="s">
        <v>56</v>
      </c>
      <c r="C73" s="278" t="s">
        <v>111</v>
      </c>
      <c r="D73" s="279">
        <v>45260</v>
      </c>
      <c r="E73" s="278">
        <v>3309.25</v>
      </c>
      <c r="F73" s="278">
        <v>3330.15</v>
      </c>
      <c r="G73" s="280">
        <v>3284.1000000000004</v>
      </c>
      <c r="H73" s="280">
        <v>3258.9500000000003</v>
      </c>
      <c r="I73" s="280">
        <v>3212.9000000000005</v>
      </c>
      <c r="J73" s="280">
        <v>3355.3</v>
      </c>
      <c r="K73" s="280">
        <v>3401.3500000000004</v>
      </c>
      <c r="L73" s="280">
        <v>3426.5</v>
      </c>
      <c r="M73" s="281">
        <v>3376.2</v>
      </c>
      <c r="N73" s="281">
        <v>3305</v>
      </c>
      <c r="O73" s="281">
        <v>3033625</v>
      </c>
      <c r="P73" s="282">
        <v>4.838221953432114E-2</v>
      </c>
    </row>
    <row r="74" spans="1:16" ht="12.75" customHeight="1">
      <c r="A74" s="272">
        <v>64</v>
      </c>
      <c r="B74" s="286" t="s">
        <v>56</v>
      </c>
      <c r="C74" s="278" t="s">
        <v>112</v>
      </c>
      <c r="D74" s="279">
        <v>45260</v>
      </c>
      <c r="E74" s="278">
        <v>3151.35</v>
      </c>
      <c r="F74" s="278">
        <v>3163.1166666666668</v>
      </c>
      <c r="G74" s="280">
        <v>3131.2333333333336</v>
      </c>
      <c r="H74" s="280">
        <v>3111.1166666666668</v>
      </c>
      <c r="I74" s="280">
        <v>3079.2333333333336</v>
      </c>
      <c r="J74" s="280">
        <v>3183.2333333333336</v>
      </c>
      <c r="K74" s="280">
        <v>3215.1166666666668</v>
      </c>
      <c r="L74" s="280">
        <v>3235.2333333333336</v>
      </c>
      <c r="M74" s="281">
        <v>3195</v>
      </c>
      <c r="N74" s="281">
        <v>3143</v>
      </c>
      <c r="O74" s="281">
        <v>1725350</v>
      </c>
      <c r="P74" s="282">
        <v>8.1954041459103323E-3</v>
      </c>
    </row>
    <row r="75" spans="1:16" ht="12.75" customHeight="1">
      <c r="A75" s="272">
        <v>65</v>
      </c>
      <c r="B75" s="286" t="s">
        <v>56</v>
      </c>
      <c r="C75" s="278" t="s">
        <v>113</v>
      </c>
      <c r="D75" s="279">
        <v>45260</v>
      </c>
      <c r="E75" s="278">
        <v>257.10000000000002</v>
      </c>
      <c r="F75" s="278">
        <v>257.5333333333333</v>
      </c>
      <c r="G75" s="280">
        <v>254.61666666666662</v>
      </c>
      <c r="H75" s="280">
        <v>252.13333333333333</v>
      </c>
      <c r="I75" s="280">
        <v>249.21666666666664</v>
      </c>
      <c r="J75" s="280">
        <v>260.01666666666659</v>
      </c>
      <c r="K75" s="280">
        <v>262.93333333333334</v>
      </c>
      <c r="L75" s="280">
        <v>265.41666666666657</v>
      </c>
      <c r="M75" s="281">
        <v>260.45</v>
      </c>
      <c r="N75" s="281">
        <v>255.05</v>
      </c>
      <c r="O75" s="281">
        <v>16336800</v>
      </c>
      <c r="P75" s="282">
        <v>7.9964460239893374E-3</v>
      </c>
    </row>
    <row r="76" spans="1:16" ht="12.75" customHeight="1">
      <c r="A76" s="272">
        <v>66</v>
      </c>
      <c r="B76" s="286" t="s">
        <v>63</v>
      </c>
      <c r="C76" s="278" t="s">
        <v>114</v>
      </c>
      <c r="D76" s="279">
        <v>45260</v>
      </c>
      <c r="E76" s="278">
        <v>141.1</v>
      </c>
      <c r="F76" s="278">
        <v>141.18333333333334</v>
      </c>
      <c r="G76" s="280">
        <v>140.11666666666667</v>
      </c>
      <c r="H76" s="280">
        <v>139.13333333333333</v>
      </c>
      <c r="I76" s="280">
        <v>138.06666666666666</v>
      </c>
      <c r="J76" s="280">
        <v>142.16666666666669</v>
      </c>
      <c r="K76" s="280">
        <v>143.23333333333335</v>
      </c>
      <c r="L76" s="280">
        <v>144.2166666666667</v>
      </c>
      <c r="M76" s="281">
        <v>142.25</v>
      </c>
      <c r="N76" s="281">
        <v>140.19999999999999</v>
      </c>
      <c r="O76" s="281">
        <v>105185000</v>
      </c>
      <c r="P76" s="282">
        <v>-6.2824752007557862E-3</v>
      </c>
    </row>
    <row r="77" spans="1:16" ht="12.75" customHeight="1">
      <c r="A77" s="272">
        <v>67</v>
      </c>
      <c r="B77" s="286" t="s">
        <v>84</v>
      </c>
      <c r="C77" s="278" t="s">
        <v>115</v>
      </c>
      <c r="D77" s="279">
        <v>45260</v>
      </c>
      <c r="E77" s="278">
        <v>120.1</v>
      </c>
      <c r="F77" s="278">
        <v>119.48333333333333</v>
      </c>
      <c r="G77" s="280">
        <v>117.21666666666667</v>
      </c>
      <c r="H77" s="280">
        <v>114.33333333333333</v>
      </c>
      <c r="I77" s="280">
        <v>112.06666666666666</v>
      </c>
      <c r="J77" s="280">
        <v>122.36666666666667</v>
      </c>
      <c r="K77" s="280">
        <v>124.63333333333335</v>
      </c>
      <c r="L77" s="280">
        <v>127.51666666666668</v>
      </c>
      <c r="M77" s="281">
        <v>121.75</v>
      </c>
      <c r="N77" s="281">
        <v>116.6</v>
      </c>
      <c r="O77" s="281">
        <v>156547350</v>
      </c>
      <c r="P77" s="282">
        <v>6.455526864325048E-2</v>
      </c>
    </row>
    <row r="78" spans="1:16" ht="12.75" customHeight="1">
      <c r="A78" s="272">
        <v>68</v>
      </c>
      <c r="B78" s="286" t="s">
        <v>43</v>
      </c>
      <c r="C78" s="278" t="s">
        <v>116</v>
      </c>
      <c r="D78" s="279">
        <v>45260</v>
      </c>
      <c r="E78" s="278">
        <v>752.75</v>
      </c>
      <c r="F78" s="278">
        <v>755.44999999999993</v>
      </c>
      <c r="G78" s="280">
        <v>744.59999999999991</v>
      </c>
      <c r="H78" s="280">
        <v>736.44999999999993</v>
      </c>
      <c r="I78" s="280">
        <v>725.59999999999991</v>
      </c>
      <c r="J78" s="280">
        <v>763.59999999999991</v>
      </c>
      <c r="K78" s="280">
        <v>774.45</v>
      </c>
      <c r="L78" s="280">
        <v>782.59999999999991</v>
      </c>
      <c r="M78" s="281">
        <v>766.3</v>
      </c>
      <c r="N78" s="281">
        <v>747.3</v>
      </c>
      <c r="O78" s="281">
        <v>8681875</v>
      </c>
      <c r="P78" s="282">
        <v>-4.8200781185074376E-3</v>
      </c>
    </row>
    <row r="79" spans="1:16" ht="12.75" customHeight="1">
      <c r="A79" s="272">
        <v>69</v>
      </c>
      <c r="B79" s="286" t="s">
        <v>117</v>
      </c>
      <c r="C79" s="278" t="s">
        <v>118</v>
      </c>
      <c r="D79" s="279">
        <v>45260</v>
      </c>
      <c r="E79" s="278">
        <v>54.9</v>
      </c>
      <c r="F79" s="278">
        <v>55.133333333333333</v>
      </c>
      <c r="G79" s="280">
        <v>54.416666666666664</v>
      </c>
      <c r="H79" s="280">
        <v>53.93333333333333</v>
      </c>
      <c r="I79" s="280">
        <v>53.216666666666661</v>
      </c>
      <c r="J79" s="280">
        <v>55.616666666666667</v>
      </c>
      <c r="K79" s="280">
        <v>56.333333333333336</v>
      </c>
      <c r="L79" s="280">
        <v>56.81666666666667</v>
      </c>
      <c r="M79" s="281">
        <v>55.85</v>
      </c>
      <c r="N79" s="281">
        <v>54.65</v>
      </c>
      <c r="O79" s="281">
        <v>130421250</v>
      </c>
      <c r="P79" s="282">
        <v>-3.7810432241986765E-3</v>
      </c>
    </row>
    <row r="80" spans="1:16" ht="12.75" customHeight="1">
      <c r="A80" s="272">
        <v>70</v>
      </c>
      <c r="B80" s="286" t="s">
        <v>45</v>
      </c>
      <c r="C80" s="284" t="s">
        <v>119</v>
      </c>
      <c r="D80" s="279">
        <v>45260</v>
      </c>
      <c r="E80" s="278">
        <v>695.5</v>
      </c>
      <c r="F80" s="278">
        <v>699.38333333333333</v>
      </c>
      <c r="G80" s="280">
        <v>687.76666666666665</v>
      </c>
      <c r="H80" s="280">
        <v>680.0333333333333</v>
      </c>
      <c r="I80" s="280">
        <v>668.41666666666663</v>
      </c>
      <c r="J80" s="280">
        <v>707.11666666666667</v>
      </c>
      <c r="K80" s="280">
        <v>718.73333333333323</v>
      </c>
      <c r="L80" s="280">
        <v>726.4666666666667</v>
      </c>
      <c r="M80" s="281">
        <v>711</v>
      </c>
      <c r="N80" s="281">
        <v>691.65</v>
      </c>
      <c r="O80" s="281">
        <v>11876800</v>
      </c>
      <c r="P80" s="282">
        <v>0.12776200469077892</v>
      </c>
    </row>
    <row r="81" spans="1:16" ht="12.75" customHeight="1">
      <c r="A81" s="272">
        <v>71</v>
      </c>
      <c r="B81" s="286" t="s">
        <v>59</v>
      </c>
      <c r="C81" s="278" t="s">
        <v>120</v>
      </c>
      <c r="D81" s="279">
        <v>45260</v>
      </c>
      <c r="E81" s="278">
        <v>993.85</v>
      </c>
      <c r="F81" s="278">
        <v>994.15</v>
      </c>
      <c r="G81" s="280">
        <v>986.5</v>
      </c>
      <c r="H81" s="280">
        <v>979.15</v>
      </c>
      <c r="I81" s="280">
        <v>971.5</v>
      </c>
      <c r="J81" s="280">
        <v>1001.5</v>
      </c>
      <c r="K81" s="280">
        <v>1009.1499999999999</v>
      </c>
      <c r="L81" s="280">
        <v>1016.5</v>
      </c>
      <c r="M81" s="281">
        <v>1001.8</v>
      </c>
      <c r="N81" s="281">
        <v>986.8</v>
      </c>
      <c r="O81" s="281">
        <v>8415500</v>
      </c>
      <c r="P81" s="282">
        <v>-4.8483415124460473E-3</v>
      </c>
    </row>
    <row r="82" spans="1:16" ht="12.75" customHeight="1">
      <c r="A82" s="272">
        <v>72</v>
      </c>
      <c r="B82" s="286" t="s">
        <v>108</v>
      </c>
      <c r="C82" s="278" t="s">
        <v>121</v>
      </c>
      <c r="D82" s="279">
        <v>45260</v>
      </c>
      <c r="E82" s="278">
        <v>1669.2</v>
      </c>
      <c r="F82" s="278">
        <v>1665.8500000000001</v>
      </c>
      <c r="G82" s="280">
        <v>1654.8500000000004</v>
      </c>
      <c r="H82" s="280">
        <v>1640.5000000000002</v>
      </c>
      <c r="I82" s="280">
        <v>1629.5000000000005</v>
      </c>
      <c r="J82" s="280">
        <v>1680.2000000000003</v>
      </c>
      <c r="K82" s="280">
        <v>1691.1999999999998</v>
      </c>
      <c r="L82" s="280">
        <v>1705.5500000000002</v>
      </c>
      <c r="M82" s="281">
        <v>1676.85</v>
      </c>
      <c r="N82" s="281">
        <v>1651.5</v>
      </c>
      <c r="O82" s="281">
        <v>3716875</v>
      </c>
      <c r="P82" s="282">
        <v>-3.2995551161641129E-2</v>
      </c>
    </row>
    <row r="83" spans="1:16" ht="12.75" customHeight="1">
      <c r="A83" s="272">
        <v>73</v>
      </c>
      <c r="B83" s="286" t="s">
        <v>43</v>
      </c>
      <c r="C83" s="278" t="s">
        <v>122</v>
      </c>
      <c r="D83" s="279">
        <v>45260</v>
      </c>
      <c r="E83" s="278">
        <v>327.35000000000002</v>
      </c>
      <c r="F83" s="278">
        <v>326.61666666666667</v>
      </c>
      <c r="G83" s="280">
        <v>323.48333333333335</v>
      </c>
      <c r="H83" s="280">
        <v>319.61666666666667</v>
      </c>
      <c r="I83" s="280">
        <v>316.48333333333335</v>
      </c>
      <c r="J83" s="280">
        <v>330.48333333333335</v>
      </c>
      <c r="K83" s="280">
        <v>333.61666666666667</v>
      </c>
      <c r="L83" s="280">
        <v>337.48333333333335</v>
      </c>
      <c r="M83" s="281">
        <v>329.75</v>
      </c>
      <c r="N83" s="281">
        <v>322.75</v>
      </c>
      <c r="O83" s="281">
        <v>8878000</v>
      </c>
      <c r="P83" s="282">
        <v>2.8022232515053265E-2</v>
      </c>
    </row>
    <row r="84" spans="1:16" ht="12.75" customHeight="1">
      <c r="A84" s="272">
        <v>74</v>
      </c>
      <c r="B84" s="286" t="s">
        <v>49</v>
      </c>
      <c r="C84" s="278" t="s">
        <v>123</v>
      </c>
      <c r="D84" s="279">
        <v>45260</v>
      </c>
      <c r="E84" s="278">
        <v>1894.05</v>
      </c>
      <c r="F84" s="278">
        <v>1888.6833333333334</v>
      </c>
      <c r="G84" s="280">
        <v>1879.4166666666667</v>
      </c>
      <c r="H84" s="280">
        <v>1864.7833333333333</v>
      </c>
      <c r="I84" s="280">
        <v>1855.5166666666667</v>
      </c>
      <c r="J84" s="280">
        <v>1903.3166666666668</v>
      </c>
      <c r="K84" s="280">
        <v>1912.5833333333333</v>
      </c>
      <c r="L84" s="280">
        <v>1927.2166666666669</v>
      </c>
      <c r="M84" s="281">
        <v>1897.95</v>
      </c>
      <c r="N84" s="281">
        <v>1874.05</v>
      </c>
      <c r="O84" s="281">
        <v>9623500</v>
      </c>
      <c r="P84" s="282">
        <v>-2.1670606776989757E-3</v>
      </c>
    </row>
    <row r="85" spans="1:16" ht="12.75" customHeight="1">
      <c r="A85" s="272">
        <v>75</v>
      </c>
      <c r="B85" s="286" t="s">
        <v>84</v>
      </c>
      <c r="C85" s="278" t="s">
        <v>124</v>
      </c>
      <c r="D85" s="279">
        <v>45260</v>
      </c>
      <c r="E85" s="278">
        <v>409.9</v>
      </c>
      <c r="F85" s="278">
        <v>408.86666666666662</v>
      </c>
      <c r="G85" s="280">
        <v>406.53333333333325</v>
      </c>
      <c r="H85" s="280">
        <v>403.16666666666663</v>
      </c>
      <c r="I85" s="280">
        <v>400.83333333333326</v>
      </c>
      <c r="J85" s="280">
        <v>412.23333333333323</v>
      </c>
      <c r="K85" s="280">
        <v>414.56666666666661</v>
      </c>
      <c r="L85" s="280">
        <v>417.93333333333322</v>
      </c>
      <c r="M85" s="281">
        <v>411.2</v>
      </c>
      <c r="N85" s="281">
        <v>405.5</v>
      </c>
      <c r="O85" s="281">
        <v>9145000</v>
      </c>
      <c r="P85" s="282">
        <v>-1.9697172718745812E-2</v>
      </c>
    </row>
    <row r="86" spans="1:16" ht="12.75" customHeight="1">
      <c r="A86" s="272">
        <v>76</v>
      </c>
      <c r="B86" s="286" t="s">
        <v>45</v>
      </c>
      <c r="C86" s="285" t="s">
        <v>125</v>
      </c>
      <c r="D86" s="279">
        <v>45260</v>
      </c>
      <c r="E86" s="278">
        <v>1831.45</v>
      </c>
      <c r="F86" s="278">
        <v>1837.8666666666668</v>
      </c>
      <c r="G86" s="280">
        <v>1821.5833333333335</v>
      </c>
      <c r="H86" s="280">
        <v>1811.7166666666667</v>
      </c>
      <c r="I86" s="280">
        <v>1795.4333333333334</v>
      </c>
      <c r="J86" s="280">
        <v>1847.7333333333336</v>
      </c>
      <c r="K86" s="280">
        <v>1864.0166666666669</v>
      </c>
      <c r="L86" s="280">
        <v>1873.8833333333337</v>
      </c>
      <c r="M86" s="281">
        <v>1854.15</v>
      </c>
      <c r="N86" s="281">
        <v>1828</v>
      </c>
      <c r="O86" s="281">
        <v>8097600</v>
      </c>
      <c r="P86" s="282">
        <v>1.6801024636480071E-2</v>
      </c>
    </row>
    <row r="87" spans="1:16" ht="12.75" customHeight="1">
      <c r="A87" s="272">
        <v>77</v>
      </c>
      <c r="B87" s="286" t="s">
        <v>41</v>
      </c>
      <c r="C87" s="278" t="s">
        <v>126</v>
      </c>
      <c r="D87" s="279">
        <v>45260</v>
      </c>
      <c r="E87" s="278">
        <v>1254.45</v>
      </c>
      <c r="F87" s="278">
        <v>1262.6833333333334</v>
      </c>
      <c r="G87" s="280">
        <v>1244.2666666666669</v>
      </c>
      <c r="H87" s="280">
        <v>1234.0833333333335</v>
      </c>
      <c r="I87" s="280">
        <v>1215.666666666667</v>
      </c>
      <c r="J87" s="280">
        <v>1272.8666666666668</v>
      </c>
      <c r="K87" s="280">
        <v>1291.2833333333333</v>
      </c>
      <c r="L87" s="280">
        <v>1301.4666666666667</v>
      </c>
      <c r="M87" s="281">
        <v>1281.0999999999999</v>
      </c>
      <c r="N87" s="281">
        <v>1252.5</v>
      </c>
      <c r="O87" s="281">
        <v>5850500</v>
      </c>
      <c r="P87" s="282">
        <v>4.519874944171505E-2</v>
      </c>
    </row>
    <row r="88" spans="1:16" ht="12.75" customHeight="1">
      <c r="A88" s="272">
        <v>78</v>
      </c>
      <c r="B88" s="286" t="s">
        <v>87</v>
      </c>
      <c r="C88" s="278" t="s">
        <v>127</v>
      </c>
      <c r="D88" s="279">
        <v>45260</v>
      </c>
      <c r="E88" s="278">
        <v>1279.0999999999999</v>
      </c>
      <c r="F88" s="278">
        <v>1273.55</v>
      </c>
      <c r="G88" s="280">
        <v>1264.8999999999999</v>
      </c>
      <c r="H88" s="280">
        <v>1250.6999999999998</v>
      </c>
      <c r="I88" s="280">
        <v>1242.0499999999997</v>
      </c>
      <c r="J88" s="280">
        <v>1287.75</v>
      </c>
      <c r="K88" s="280">
        <v>1296.4000000000001</v>
      </c>
      <c r="L88" s="280">
        <v>1310.6000000000001</v>
      </c>
      <c r="M88" s="281">
        <v>1282.2</v>
      </c>
      <c r="N88" s="281">
        <v>1259.3499999999999</v>
      </c>
      <c r="O88" s="281">
        <v>11054400</v>
      </c>
      <c r="P88" s="282">
        <v>5.3080821552413976E-2</v>
      </c>
    </row>
    <row r="89" spans="1:16" ht="12.75" customHeight="1">
      <c r="A89" s="272">
        <v>79</v>
      </c>
      <c r="B89" s="286" t="s">
        <v>68</v>
      </c>
      <c r="C89" s="278" t="s">
        <v>128</v>
      </c>
      <c r="D89" s="279">
        <v>45260</v>
      </c>
      <c r="E89" s="278">
        <v>2741.9</v>
      </c>
      <c r="F89" s="278">
        <v>2731.9166666666665</v>
      </c>
      <c r="G89" s="280">
        <v>2708.9833333333331</v>
      </c>
      <c r="H89" s="280">
        <v>2676.0666666666666</v>
      </c>
      <c r="I89" s="280">
        <v>2653.1333333333332</v>
      </c>
      <c r="J89" s="280">
        <v>2764.833333333333</v>
      </c>
      <c r="K89" s="280">
        <v>2787.7666666666664</v>
      </c>
      <c r="L89" s="280">
        <v>2820.6833333333329</v>
      </c>
      <c r="M89" s="281">
        <v>2754.85</v>
      </c>
      <c r="N89" s="281">
        <v>2699</v>
      </c>
      <c r="O89" s="281">
        <v>3418500</v>
      </c>
      <c r="P89" s="282">
        <v>-1.4614320304392943E-2</v>
      </c>
    </row>
    <row r="90" spans="1:16" ht="12.75" customHeight="1">
      <c r="A90" s="272">
        <v>80</v>
      </c>
      <c r="B90" s="286" t="s">
        <v>63</v>
      </c>
      <c r="C90" s="278" t="s">
        <v>129</v>
      </c>
      <c r="D90" s="279">
        <v>45260</v>
      </c>
      <c r="E90" s="278">
        <v>1484.65</v>
      </c>
      <c r="F90" s="278">
        <v>1491.45</v>
      </c>
      <c r="G90" s="280">
        <v>1475.65</v>
      </c>
      <c r="H90" s="280">
        <v>1466.65</v>
      </c>
      <c r="I90" s="280">
        <v>1450.8500000000001</v>
      </c>
      <c r="J90" s="280">
        <v>1500.45</v>
      </c>
      <c r="K90" s="280">
        <v>1516.2499999999998</v>
      </c>
      <c r="L90" s="280">
        <v>1525.25</v>
      </c>
      <c r="M90" s="281">
        <v>1507.25</v>
      </c>
      <c r="N90" s="281">
        <v>1482.45</v>
      </c>
      <c r="O90" s="281">
        <v>153230550</v>
      </c>
      <c r="P90" s="282">
        <v>-4.6871706565968715E-3</v>
      </c>
    </row>
    <row r="91" spans="1:16" ht="12.75" customHeight="1">
      <c r="A91" s="272">
        <v>81</v>
      </c>
      <c r="B91" s="286" t="s">
        <v>68</v>
      </c>
      <c r="C91" s="278" t="s">
        <v>130</v>
      </c>
      <c r="D91" s="279">
        <v>45260</v>
      </c>
      <c r="E91" s="278">
        <v>620.95000000000005</v>
      </c>
      <c r="F91" s="278">
        <v>616.80000000000007</v>
      </c>
      <c r="G91" s="280">
        <v>611.15000000000009</v>
      </c>
      <c r="H91" s="280">
        <v>601.35</v>
      </c>
      <c r="I91" s="280">
        <v>595.70000000000005</v>
      </c>
      <c r="J91" s="280">
        <v>626.60000000000014</v>
      </c>
      <c r="K91" s="280">
        <v>632.25</v>
      </c>
      <c r="L91" s="280">
        <v>642.05000000000018</v>
      </c>
      <c r="M91" s="281">
        <v>622.45000000000005</v>
      </c>
      <c r="N91" s="281">
        <v>607</v>
      </c>
      <c r="O91" s="281">
        <v>14963300</v>
      </c>
      <c r="P91" s="282">
        <v>-3.3671947147829791E-2</v>
      </c>
    </row>
    <row r="92" spans="1:16" ht="12.75" customHeight="1">
      <c r="A92" s="272">
        <v>82</v>
      </c>
      <c r="B92" s="286" t="s">
        <v>56</v>
      </c>
      <c r="C92" s="278" t="s">
        <v>131</v>
      </c>
      <c r="D92" s="279">
        <v>45260</v>
      </c>
      <c r="E92" s="278">
        <v>3107.75</v>
      </c>
      <c r="F92" s="278">
        <v>3121.2333333333336</v>
      </c>
      <c r="G92" s="280">
        <v>3086.5166666666673</v>
      </c>
      <c r="H92" s="280">
        <v>3065.2833333333338</v>
      </c>
      <c r="I92" s="280">
        <v>3030.5666666666675</v>
      </c>
      <c r="J92" s="280">
        <v>3142.4666666666672</v>
      </c>
      <c r="K92" s="280">
        <v>3177.1833333333334</v>
      </c>
      <c r="L92" s="280">
        <v>3198.416666666667</v>
      </c>
      <c r="M92" s="281">
        <v>3155.95</v>
      </c>
      <c r="N92" s="281">
        <v>3100</v>
      </c>
      <c r="O92" s="281">
        <v>3243600</v>
      </c>
      <c r="P92" s="282">
        <v>-1.0524389127848449E-2</v>
      </c>
    </row>
    <row r="93" spans="1:16" ht="12.75" customHeight="1">
      <c r="A93" s="272">
        <v>83</v>
      </c>
      <c r="B93" s="286" t="s">
        <v>132</v>
      </c>
      <c r="C93" s="278" t="s">
        <v>133</v>
      </c>
      <c r="D93" s="279">
        <v>45260</v>
      </c>
      <c r="E93" s="278">
        <v>462.4</v>
      </c>
      <c r="F93" s="278">
        <v>460.98333333333335</v>
      </c>
      <c r="G93" s="280">
        <v>456.4666666666667</v>
      </c>
      <c r="H93" s="280">
        <v>450.53333333333336</v>
      </c>
      <c r="I93" s="280">
        <v>446.01666666666671</v>
      </c>
      <c r="J93" s="280">
        <v>466.91666666666669</v>
      </c>
      <c r="K93" s="280">
        <v>471.43333333333334</v>
      </c>
      <c r="L93" s="280">
        <v>477.36666666666667</v>
      </c>
      <c r="M93" s="281">
        <v>465.5</v>
      </c>
      <c r="N93" s="281">
        <v>455.05</v>
      </c>
      <c r="O93" s="281">
        <v>31374000</v>
      </c>
      <c r="P93" s="282">
        <v>2.4082621212813599E-2</v>
      </c>
    </row>
    <row r="94" spans="1:16" ht="12.75" customHeight="1">
      <c r="A94" s="272">
        <v>84</v>
      </c>
      <c r="B94" s="286" t="s">
        <v>132</v>
      </c>
      <c r="C94" s="284" t="s">
        <v>134</v>
      </c>
      <c r="D94" s="279">
        <v>45260</v>
      </c>
      <c r="E94" s="278">
        <v>143.80000000000001</v>
      </c>
      <c r="F94" s="278">
        <v>144.71666666666667</v>
      </c>
      <c r="G94" s="280">
        <v>142.28333333333333</v>
      </c>
      <c r="H94" s="280">
        <v>140.76666666666665</v>
      </c>
      <c r="I94" s="280">
        <v>138.33333333333331</v>
      </c>
      <c r="J94" s="280">
        <v>146.23333333333335</v>
      </c>
      <c r="K94" s="280">
        <v>148.66666666666669</v>
      </c>
      <c r="L94" s="280">
        <v>150.18333333333337</v>
      </c>
      <c r="M94" s="281">
        <v>147.15</v>
      </c>
      <c r="N94" s="281">
        <v>143.19999999999999</v>
      </c>
      <c r="O94" s="281">
        <v>32012000</v>
      </c>
      <c r="P94" s="282">
        <v>9.9436526350679482E-4</v>
      </c>
    </row>
    <row r="95" spans="1:16" ht="12.75" customHeight="1">
      <c r="A95" s="272">
        <v>85</v>
      </c>
      <c r="B95" s="286" t="s">
        <v>84</v>
      </c>
      <c r="C95" s="278" t="s">
        <v>135</v>
      </c>
      <c r="D95" s="279">
        <v>45260</v>
      </c>
      <c r="E95" s="278">
        <v>249.45</v>
      </c>
      <c r="F95" s="278">
        <v>248.86666666666667</v>
      </c>
      <c r="G95" s="280">
        <v>246.83333333333334</v>
      </c>
      <c r="H95" s="280">
        <v>244.21666666666667</v>
      </c>
      <c r="I95" s="280">
        <v>242.18333333333334</v>
      </c>
      <c r="J95" s="280">
        <v>251.48333333333335</v>
      </c>
      <c r="K95" s="280">
        <v>253.51666666666665</v>
      </c>
      <c r="L95" s="280">
        <v>256.13333333333333</v>
      </c>
      <c r="M95" s="281">
        <v>250.9</v>
      </c>
      <c r="N95" s="281">
        <v>246.25</v>
      </c>
      <c r="O95" s="281">
        <v>49380300</v>
      </c>
      <c r="P95" s="282">
        <v>9.6052994755727299E-3</v>
      </c>
    </row>
    <row r="96" spans="1:16" ht="12.75" customHeight="1">
      <c r="A96" s="272">
        <v>86</v>
      </c>
      <c r="B96" s="286" t="s">
        <v>59</v>
      </c>
      <c r="C96" s="278" t="s">
        <v>136</v>
      </c>
      <c r="D96" s="279">
        <v>45260</v>
      </c>
      <c r="E96" s="278">
        <v>2481.0500000000002</v>
      </c>
      <c r="F96" s="278">
        <v>2478.6166666666668</v>
      </c>
      <c r="G96" s="280">
        <v>2468.4333333333334</v>
      </c>
      <c r="H96" s="280">
        <v>2455.8166666666666</v>
      </c>
      <c r="I96" s="280">
        <v>2445.6333333333332</v>
      </c>
      <c r="J96" s="280">
        <v>2491.2333333333336</v>
      </c>
      <c r="K96" s="280">
        <v>2501.416666666667</v>
      </c>
      <c r="L96" s="280">
        <v>2514.0333333333338</v>
      </c>
      <c r="M96" s="281">
        <v>2488.8000000000002</v>
      </c>
      <c r="N96" s="281">
        <v>2466</v>
      </c>
      <c r="O96" s="281">
        <v>7912800</v>
      </c>
      <c r="P96" s="282">
        <v>1.5398829688943641E-2</v>
      </c>
    </row>
    <row r="97" spans="1:16" ht="12.75" customHeight="1">
      <c r="A97" s="272">
        <v>87</v>
      </c>
      <c r="B97" s="286" t="s">
        <v>68</v>
      </c>
      <c r="C97" s="278" t="s">
        <v>137</v>
      </c>
      <c r="D97" s="279">
        <v>45260</v>
      </c>
      <c r="E97" s="278">
        <v>162.94999999999999</v>
      </c>
      <c r="F97" s="278">
        <v>162.61666666666667</v>
      </c>
      <c r="G97" s="280">
        <v>159.23333333333335</v>
      </c>
      <c r="H97" s="280">
        <v>155.51666666666668</v>
      </c>
      <c r="I97" s="280">
        <v>152.13333333333335</v>
      </c>
      <c r="J97" s="280">
        <v>166.33333333333334</v>
      </c>
      <c r="K97" s="280">
        <v>169.71666666666667</v>
      </c>
      <c r="L97" s="280">
        <v>173.43333333333334</v>
      </c>
      <c r="M97" s="281">
        <v>166</v>
      </c>
      <c r="N97" s="281">
        <v>158.9</v>
      </c>
      <c r="O97" s="281">
        <v>55977600</v>
      </c>
      <c r="P97" s="282">
        <v>1.9790021369506642E-2</v>
      </c>
    </row>
    <row r="98" spans="1:16" ht="12.75" customHeight="1">
      <c r="A98" s="272">
        <v>88</v>
      </c>
      <c r="B98" s="286" t="s">
        <v>63</v>
      </c>
      <c r="C98" s="278" t="s">
        <v>138</v>
      </c>
      <c r="D98" s="279">
        <v>45260</v>
      </c>
      <c r="E98" s="278">
        <v>921.35</v>
      </c>
      <c r="F98" s="278">
        <v>925.76666666666677</v>
      </c>
      <c r="G98" s="280">
        <v>915.58333333333348</v>
      </c>
      <c r="H98" s="280">
        <v>909.81666666666672</v>
      </c>
      <c r="I98" s="280">
        <v>899.63333333333344</v>
      </c>
      <c r="J98" s="280">
        <v>931.53333333333353</v>
      </c>
      <c r="K98" s="280">
        <v>941.7166666666667</v>
      </c>
      <c r="L98" s="280">
        <v>947.48333333333358</v>
      </c>
      <c r="M98" s="281">
        <v>935.95</v>
      </c>
      <c r="N98" s="281">
        <v>920</v>
      </c>
      <c r="O98" s="281">
        <v>89680500</v>
      </c>
      <c r="P98" s="282">
        <v>-4.5251339985800444E-4</v>
      </c>
    </row>
    <row r="99" spans="1:16" ht="12.75" customHeight="1">
      <c r="A99" s="272">
        <v>89</v>
      </c>
      <c r="B99" s="286" t="s">
        <v>68</v>
      </c>
      <c r="C99" s="278" t="s">
        <v>139</v>
      </c>
      <c r="D99" s="279">
        <v>45260</v>
      </c>
      <c r="E99" s="278">
        <v>1382.9</v>
      </c>
      <c r="F99" s="278">
        <v>1375.6333333333334</v>
      </c>
      <c r="G99" s="280">
        <v>1359.3166666666668</v>
      </c>
      <c r="H99" s="280">
        <v>1335.7333333333333</v>
      </c>
      <c r="I99" s="280">
        <v>1319.4166666666667</v>
      </c>
      <c r="J99" s="280">
        <v>1399.2166666666669</v>
      </c>
      <c r="K99" s="280">
        <v>1415.5333333333335</v>
      </c>
      <c r="L99" s="280">
        <v>1439.116666666667</v>
      </c>
      <c r="M99" s="281">
        <v>1391.95</v>
      </c>
      <c r="N99" s="281">
        <v>1352.05</v>
      </c>
      <c r="O99" s="281">
        <v>2767000</v>
      </c>
      <c r="P99" s="282">
        <v>2.2353593201551818E-2</v>
      </c>
    </row>
    <row r="100" spans="1:16" ht="12.75" customHeight="1">
      <c r="A100" s="272">
        <v>90</v>
      </c>
      <c r="B100" s="286" t="s">
        <v>68</v>
      </c>
      <c r="C100" s="278" t="s">
        <v>140</v>
      </c>
      <c r="D100" s="279">
        <v>45260</v>
      </c>
      <c r="E100" s="278">
        <v>528.85</v>
      </c>
      <c r="F100" s="278">
        <v>527.61666666666667</v>
      </c>
      <c r="G100" s="280">
        <v>523.23333333333335</v>
      </c>
      <c r="H100" s="280">
        <v>517.61666666666667</v>
      </c>
      <c r="I100" s="280">
        <v>513.23333333333335</v>
      </c>
      <c r="J100" s="280">
        <v>533.23333333333335</v>
      </c>
      <c r="K100" s="280">
        <v>537.61666666666679</v>
      </c>
      <c r="L100" s="280">
        <v>543.23333333333335</v>
      </c>
      <c r="M100" s="281">
        <v>532</v>
      </c>
      <c r="N100" s="281">
        <v>522</v>
      </c>
      <c r="O100" s="281">
        <v>9249000</v>
      </c>
      <c r="P100" s="282">
        <v>1.7491749174917491E-2</v>
      </c>
    </row>
    <row r="101" spans="1:16" ht="12.75" customHeight="1">
      <c r="A101" s="272">
        <v>91</v>
      </c>
      <c r="B101" s="286" t="s">
        <v>79</v>
      </c>
      <c r="C101" s="278" t="s">
        <v>141</v>
      </c>
      <c r="D101" s="279">
        <v>45260</v>
      </c>
      <c r="E101" s="278">
        <v>12</v>
      </c>
      <c r="F101" s="278">
        <v>12.016666666666666</v>
      </c>
      <c r="G101" s="280">
        <v>11.733333333333331</v>
      </c>
      <c r="H101" s="280">
        <v>11.466666666666665</v>
      </c>
      <c r="I101" s="280">
        <v>11.18333333333333</v>
      </c>
      <c r="J101" s="280">
        <v>12.283333333333331</v>
      </c>
      <c r="K101" s="280">
        <v>12.566666666666666</v>
      </c>
      <c r="L101" s="280">
        <v>12.833333333333332</v>
      </c>
      <c r="M101" s="281">
        <v>12.3</v>
      </c>
      <c r="N101" s="281">
        <v>11.75</v>
      </c>
      <c r="O101" s="281">
        <v>1546160000</v>
      </c>
      <c r="P101" s="282">
        <v>1.518016598382183E-2</v>
      </c>
    </row>
    <row r="102" spans="1:16" ht="12.75" customHeight="1">
      <c r="A102" s="272">
        <v>92</v>
      </c>
      <c r="B102" s="286" t="s">
        <v>68</v>
      </c>
      <c r="C102" s="284" t="s">
        <v>142</v>
      </c>
      <c r="D102" s="279">
        <v>45260</v>
      </c>
      <c r="E102" s="278">
        <v>114.85</v>
      </c>
      <c r="F102" s="278">
        <v>115.43333333333334</v>
      </c>
      <c r="G102" s="280">
        <v>113.96666666666667</v>
      </c>
      <c r="H102" s="280">
        <v>113.08333333333333</v>
      </c>
      <c r="I102" s="280">
        <v>111.61666666666666</v>
      </c>
      <c r="J102" s="280">
        <v>116.31666666666668</v>
      </c>
      <c r="K102" s="280">
        <v>117.78333333333335</v>
      </c>
      <c r="L102" s="280">
        <v>118.66666666666669</v>
      </c>
      <c r="M102" s="281">
        <v>116.9</v>
      </c>
      <c r="N102" s="281">
        <v>114.55</v>
      </c>
      <c r="O102" s="281">
        <v>83820000</v>
      </c>
      <c r="P102" s="282">
        <v>2.5572005383580079E-2</v>
      </c>
    </row>
    <row r="103" spans="1:16" ht="12.75" customHeight="1">
      <c r="A103" s="272">
        <v>93</v>
      </c>
      <c r="B103" s="286" t="s">
        <v>63</v>
      </c>
      <c r="C103" s="278" t="s">
        <v>143</v>
      </c>
      <c r="D103" s="279">
        <v>45260</v>
      </c>
      <c r="E103" s="278">
        <v>82.9</v>
      </c>
      <c r="F103" s="278">
        <v>83.083333333333329</v>
      </c>
      <c r="G103" s="280">
        <v>82.066666666666663</v>
      </c>
      <c r="H103" s="280">
        <v>81.233333333333334</v>
      </c>
      <c r="I103" s="280">
        <v>80.216666666666669</v>
      </c>
      <c r="J103" s="280">
        <v>83.916666666666657</v>
      </c>
      <c r="K103" s="280">
        <v>84.933333333333337</v>
      </c>
      <c r="L103" s="280">
        <v>85.766666666666652</v>
      </c>
      <c r="M103" s="281">
        <v>84.1</v>
      </c>
      <c r="N103" s="281">
        <v>82.25</v>
      </c>
      <c r="O103" s="281">
        <v>252855000</v>
      </c>
      <c r="P103" s="282">
        <v>-1.1058637176967529E-2</v>
      </c>
    </row>
    <row r="104" spans="1:16" ht="12.75" customHeight="1">
      <c r="A104" s="272">
        <v>94</v>
      </c>
      <c r="B104" s="286" t="s">
        <v>45</v>
      </c>
      <c r="C104" s="285" t="s">
        <v>144</v>
      </c>
      <c r="D104" s="279">
        <v>45260</v>
      </c>
      <c r="E104" s="278">
        <v>126.35</v>
      </c>
      <c r="F104" s="278">
        <v>126.06666666666666</v>
      </c>
      <c r="G104" s="280">
        <v>125.28333333333333</v>
      </c>
      <c r="H104" s="280">
        <v>124.21666666666667</v>
      </c>
      <c r="I104" s="280">
        <v>123.43333333333334</v>
      </c>
      <c r="J104" s="280">
        <v>127.13333333333333</v>
      </c>
      <c r="K104" s="280">
        <v>127.91666666666666</v>
      </c>
      <c r="L104" s="280">
        <v>128.98333333333332</v>
      </c>
      <c r="M104" s="281">
        <v>126.85</v>
      </c>
      <c r="N104" s="281">
        <v>125</v>
      </c>
      <c r="O104" s="281">
        <v>50047500</v>
      </c>
      <c r="P104" s="282">
        <v>-1.643451986144889E-2</v>
      </c>
    </row>
    <row r="105" spans="1:16" ht="12.75" customHeight="1">
      <c r="A105" s="272">
        <v>95</v>
      </c>
      <c r="B105" s="286" t="s">
        <v>84</v>
      </c>
      <c r="C105" s="278" t="s">
        <v>145</v>
      </c>
      <c r="D105" s="279">
        <v>45260</v>
      </c>
      <c r="E105" s="278">
        <v>382.15</v>
      </c>
      <c r="F105" s="278">
        <v>383.31666666666666</v>
      </c>
      <c r="G105" s="280">
        <v>380.13333333333333</v>
      </c>
      <c r="H105" s="280">
        <v>378.11666666666667</v>
      </c>
      <c r="I105" s="280">
        <v>374.93333333333334</v>
      </c>
      <c r="J105" s="280">
        <v>385.33333333333331</v>
      </c>
      <c r="K105" s="280">
        <v>388.51666666666659</v>
      </c>
      <c r="L105" s="280">
        <v>390.5333333333333</v>
      </c>
      <c r="M105" s="281">
        <v>386.5</v>
      </c>
      <c r="N105" s="281">
        <v>381.3</v>
      </c>
      <c r="O105" s="281">
        <v>17730625</v>
      </c>
      <c r="P105" s="282">
        <v>4.1178845377472746E-2</v>
      </c>
    </row>
    <row r="106" spans="1:16" ht="12.75" customHeight="1">
      <c r="A106" s="272">
        <v>96</v>
      </c>
      <c r="B106" s="286" t="s">
        <v>117</v>
      </c>
      <c r="C106" s="285" t="s">
        <v>146</v>
      </c>
      <c r="D106" s="279">
        <v>45260</v>
      </c>
      <c r="E106" s="278">
        <v>385.15</v>
      </c>
      <c r="F106" s="278">
        <v>385.41666666666669</v>
      </c>
      <c r="G106" s="280">
        <v>382.23333333333335</v>
      </c>
      <c r="H106" s="280">
        <v>379.31666666666666</v>
      </c>
      <c r="I106" s="280">
        <v>376.13333333333333</v>
      </c>
      <c r="J106" s="280">
        <v>388.33333333333337</v>
      </c>
      <c r="K106" s="280">
        <v>391.51666666666665</v>
      </c>
      <c r="L106" s="280">
        <v>394.43333333333339</v>
      </c>
      <c r="M106" s="281">
        <v>388.6</v>
      </c>
      <c r="N106" s="281">
        <v>382.5</v>
      </c>
      <c r="O106" s="281">
        <v>24234000</v>
      </c>
      <c r="P106" s="282">
        <v>-1.4076484947111473E-2</v>
      </c>
    </row>
    <row r="107" spans="1:16" ht="12.75" customHeight="1">
      <c r="A107" s="272">
        <v>97</v>
      </c>
      <c r="B107" s="286" t="s">
        <v>49</v>
      </c>
      <c r="C107" s="283" t="s">
        <v>147</v>
      </c>
      <c r="D107" s="279">
        <v>45260</v>
      </c>
      <c r="E107" s="278">
        <v>210.65</v>
      </c>
      <c r="F107" s="278">
        <v>211.31666666666669</v>
      </c>
      <c r="G107" s="280">
        <v>208.68333333333339</v>
      </c>
      <c r="H107" s="280">
        <v>206.7166666666667</v>
      </c>
      <c r="I107" s="280">
        <v>204.0833333333334</v>
      </c>
      <c r="J107" s="280">
        <v>213.28333333333339</v>
      </c>
      <c r="K107" s="280">
        <v>215.91666666666666</v>
      </c>
      <c r="L107" s="280">
        <v>217.88333333333338</v>
      </c>
      <c r="M107" s="281">
        <v>213.95</v>
      </c>
      <c r="N107" s="281">
        <v>209.35</v>
      </c>
      <c r="O107" s="281">
        <v>21950100</v>
      </c>
      <c r="P107" s="282">
        <v>-3.5545023696682463E-3</v>
      </c>
    </row>
    <row r="108" spans="1:16" ht="12.75" customHeight="1">
      <c r="A108" s="272">
        <v>98</v>
      </c>
      <c r="B108" s="286" t="s">
        <v>45</v>
      </c>
      <c r="C108" s="285" t="s">
        <v>148</v>
      </c>
      <c r="D108" s="279">
        <v>45260</v>
      </c>
      <c r="E108" s="278">
        <v>2624.4</v>
      </c>
      <c r="F108" s="278">
        <v>2609.35</v>
      </c>
      <c r="G108" s="280">
        <v>2589.0499999999997</v>
      </c>
      <c r="H108" s="280">
        <v>2553.6999999999998</v>
      </c>
      <c r="I108" s="280">
        <v>2533.3999999999996</v>
      </c>
      <c r="J108" s="280">
        <v>2644.7</v>
      </c>
      <c r="K108" s="280">
        <v>2665</v>
      </c>
      <c r="L108" s="280">
        <v>2700.35</v>
      </c>
      <c r="M108" s="281">
        <v>2629.65</v>
      </c>
      <c r="N108" s="281">
        <v>2574</v>
      </c>
      <c r="O108" s="281">
        <v>715500</v>
      </c>
      <c r="P108" s="282">
        <v>-2.9698942229454843E-2</v>
      </c>
    </row>
    <row r="109" spans="1:16" ht="12.75" customHeight="1">
      <c r="A109" s="272">
        <v>99</v>
      </c>
      <c r="B109" s="286" t="s">
        <v>45</v>
      </c>
      <c r="C109" s="278" t="s">
        <v>149</v>
      </c>
      <c r="D109" s="279">
        <v>45260</v>
      </c>
      <c r="E109" s="278">
        <v>2467.8000000000002</v>
      </c>
      <c r="F109" s="278">
        <v>2485.8833333333337</v>
      </c>
      <c r="G109" s="280">
        <v>2440.3666666666672</v>
      </c>
      <c r="H109" s="280">
        <v>2412.9333333333334</v>
      </c>
      <c r="I109" s="280">
        <v>2367.416666666667</v>
      </c>
      <c r="J109" s="280">
        <v>2513.3166666666675</v>
      </c>
      <c r="K109" s="280">
        <v>2558.8333333333339</v>
      </c>
      <c r="L109" s="280">
        <v>2586.2666666666678</v>
      </c>
      <c r="M109" s="281">
        <v>2531.4</v>
      </c>
      <c r="N109" s="281">
        <v>2458.4499999999998</v>
      </c>
      <c r="O109" s="281">
        <v>6120000</v>
      </c>
      <c r="P109" s="282">
        <v>-3.4867767422056113E-2</v>
      </c>
    </row>
    <row r="110" spans="1:16" ht="12.75" customHeight="1">
      <c r="A110" s="272">
        <v>100</v>
      </c>
      <c r="B110" s="286" t="s">
        <v>63</v>
      </c>
      <c r="C110" s="278" t="s">
        <v>150</v>
      </c>
      <c r="D110" s="279">
        <v>45260</v>
      </c>
      <c r="E110" s="278">
        <v>1446.45</v>
      </c>
      <c r="F110" s="278">
        <v>1452.4666666666665</v>
      </c>
      <c r="G110" s="280">
        <v>1436.9333333333329</v>
      </c>
      <c r="H110" s="280">
        <v>1427.4166666666665</v>
      </c>
      <c r="I110" s="280">
        <v>1411.883333333333</v>
      </c>
      <c r="J110" s="280">
        <v>1461.9833333333329</v>
      </c>
      <c r="K110" s="280">
        <v>1477.5166666666662</v>
      </c>
      <c r="L110" s="280">
        <v>1487.0333333333328</v>
      </c>
      <c r="M110" s="281">
        <v>1468</v>
      </c>
      <c r="N110" s="281">
        <v>1442.95</v>
      </c>
      <c r="O110" s="281">
        <v>23559500</v>
      </c>
      <c r="P110" s="282">
        <v>3.8989261973751493E-3</v>
      </c>
    </row>
    <row r="111" spans="1:16" ht="12.75" customHeight="1">
      <c r="A111" s="272">
        <v>101</v>
      </c>
      <c r="B111" s="286" t="s">
        <v>79</v>
      </c>
      <c r="C111" s="278" t="s">
        <v>151</v>
      </c>
      <c r="D111" s="279">
        <v>45260</v>
      </c>
      <c r="E111" s="278">
        <v>173.5</v>
      </c>
      <c r="F111" s="278">
        <v>173.70000000000002</v>
      </c>
      <c r="G111" s="280">
        <v>170.90000000000003</v>
      </c>
      <c r="H111" s="280">
        <v>168.3</v>
      </c>
      <c r="I111" s="280">
        <v>165.50000000000003</v>
      </c>
      <c r="J111" s="280">
        <v>176.30000000000004</v>
      </c>
      <c r="K111" s="280">
        <v>179.10000000000005</v>
      </c>
      <c r="L111" s="280">
        <v>181.70000000000005</v>
      </c>
      <c r="M111" s="281">
        <v>176.5</v>
      </c>
      <c r="N111" s="281">
        <v>171.1</v>
      </c>
      <c r="O111" s="281">
        <v>79226800</v>
      </c>
      <c r="P111" s="282">
        <v>2.7742248489392669E-2</v>
      </c>
    </row>
    <row r="112" spans="1:16" ht="12.75" customHeight="1">
      <c r="A112" s="272">
        <v>102</v>
      </c>
      <c r="B112" s="286" t="s">
        <v>87</v>
      </c>
      <c r="C112" s="278" t="s">
        <v>152</v>
      </c>
      <c r="D112" s="279">
        <v>45260</v>
      </c>
      <c r="E112" s="278">
        <v>1374.15</v>
      </c>
      <c r="F112" s="278">
        <v>1376.4833333333333</v>
      </c>
      <c r="G112" s="280">
        <v>1364.8666666666668</v>
      </c>
      <c r="H112" s="280">
        <v>1355.5833333333335</v>
      </c>
      <c r="I112" s="280">
        <v>1343.9666666666669</v>
      </c>
      <c r="J112" s="280">
        <v>1385.7666666666667</v>
      </c>
      <c r="K112" s="280">
        <v>1397.383333333333</v>
      </c>
      <c r="L112" s="280">
        <v>1406.6666666666665</v>
      </c>
      <c r="M112" s="281">
        <v>1388.1</v>
      </c>
      <c r="N112" s="281">
        <v>1367.2</v>
      </c>
      <c r="O112" s="281">
        <v>24718000</v>
      </c>
      <c r="P112" s="282">
        <v>2.1101159985458872E-2</v>
      </c>
    </row>
    <row r="113" spans="1:16" ht="12.75" customHeight="1">
      <c r="A113" s="272">
        <v>103</v>
      </c>
      <c r="B113" s="286" t="s">
        <v>84</v>
      </c>
      <c r="C113" s="278" t="s">
        <v>154</v>
      </c>
      <c r="D113" s="279">
        <v>45260</v>
      </c>
      <c r="E113" s="278">
        <v>90.3</v>
      </c>
      <c r="F113" s="278">
        <v>89.583333333333329</v>
      </c>
      <c r="G113" s="280">
        <v>88.566666666666663</v>
      </c>
      <c r="H113" s="280">
        <v>86.833333333333329</v>
      </c>
      <c r="I113" s="280">
        <v>85.816666666666663</v>
      </c>
      <c r="J113" s="280">
        <v>91.316666666666663</v>
      </c>
      <c r="K113" s="280">
        <v>92.333333333333343</v>
      </c>
      <c r="L113" s="280">
        <v>94.066666666666663</v>
      </c>
      <c r="M113" s="281">
        <v>90.6</v>
      </c>
      <c r="N113" s="281">
        <v>87.85</v>
      </c>
      <c r="O113" s="281">
        <v>109131750</v>
      </c>
      <c r="P113" s="282">
        <v>6.0746777862016682E-2</v>
      </c>
    </row>
    <row r="114" spans="1:16" ht="12.75" customHeight="1">
      <c r="A114" s="272">
        <v>104</v>
      </c>
      <c r="B114" s="286" t="s">
        <v>43</v>
      </c>
      <c r="C114" s="285" t="s">
        <v>155</v>
      </c>
      <c r="D114" s="279">
        <v>45260</v>
      </c>
      <c r="E114" s="278">
        <v>985.05</v>
      </c>
      <c r="F114" s="278">
        <v>990.88333333333333</v>
      </c>
      <c r="G114" s="280">
        <v>978.06666666666661</v>
      </c>
      <c r="H114" s="280">
        <v>971.08333333333326</v>
      </c>
      <c r="I114" s="280">
        <v>958.26666666666654</v>
      </c>
      <c r="J114" s="280">
        <v>997.86666666666667</v>
      </c>
      <c r="K114" s="280">
        <v>1010.6833333333335</v>
      </c>
      <c r="L114" s="280">
        <v>1017.6666666666667</v>
      </c>
      <c r="M114" s="281">
        <v>1003.7</v>
      </c>
      <c r="N114" s="281">
        <v>983.9</v>
      </c>
      <c r="O114" s="281">
        <v>2267200</v>
      </c>
      <c r="P114" s="282">
        <v>1.3658820110433014E-2</v>
      </c>
    </row>
    <row r="115" spans="1:16" ht="12.75" customHeight="1">
      <c r="A115" s="272">
        <v>105</v>
      </c>
      <c r="B115" s="286" t="s">
        <v>45</v>
      </c>
      <c r="C115" s="278" t="s">
        <v>156</v>
      </c>
      <c r="D115" s="279">
        <v>45260</v>
      </c>
      <c r="E115" s="278">
        <v>664.45</v>
      </c>
      <c r="F115" s="278">
        <v>664.66666666666663</v>
      </c>
      <c r="G115" s="280">
        <v>661.68333333333328</v>
      </c>
      <c r="H115" s="280">
        <v>658.91666666666663</v>
      </c>
      <c r="I115" s="280">
        <v>655.93333333333328</v>
      </c>
      <c r="J115" s="280">
        <v>667.43333333333328</v>
      </c>
      <c r="K115" s="280">
        <v>670.41666666666663</v>
      </c>
      <c r="L115" s="280">
        <v>673.18333333333328</v>
      </c>
      <c r="M115" s="281">
        <v>667.65</v>
      </c>
      <c r="N115" s="281">
        <v>661.9</v>
      </c>
      <c r="O115" s="281">
        <v>11899125</v>
      </c>
      <c r="P115" s="282">
        <v>-2.3475900520871541E-3</v>
      </c>
    </row>
    <row r="116" spans="1:16" ht="12.75" customHeight="1">
      <c r="A116" s="272">
        <v>106</v>
      </c>
      <c r="B116" s="286" t="s">
        <v>59</v>
      </c>
      <c r="C116" s="278" t="s">
        <v>157</v>
      </c>
      <c r="D116" s="279">
        <v>45260</v>
      </c>
      <c r="E116" s="278">
        <v>431.1</v>
      </c>
      <c r="F116" s="278">
        <v>432.10000000000008</v>
      </c>
      <c r="G116" s="280">
        <v>429.65000000000015</v>
      </c>
      <c r="H116" s="280">
        <v>428.20000000000005</v>
      </c>
      <c r="I116" s="280">
        <v>425.75000000000011</v>
      </c>
      <c r="J116" s="280">
        <v>433.55000000000018</v>
      </c>
      <c r="K116" s="280">
        <v>436.00000000000011</v>
      </c>
      <c r="L116" s="280">
        <v>437.45000000000022</v>
      </c>
      <c r="M116" s="281">
        <v>434.55</v>
      </c>
      <c r="N116" s="281">
        <v>430.65</v>
      </c>
      <c r="O116" s="281">
        <v>54091200</v>
      </c>
      <c r="P116" s="282">
        <v>1.2761750696503999E-2</v>
      </c>
    </row>
    <row r="117" spans="1:16" ht="12.75" customHeight="1">
      <c r="A117" s="272">
        <v>107</v>
      </c>
      <c r="B117" s="286" t="s">
        <v>132</v>
      </c>
      <c r="C117" s="278" t="s">
        <v>158</v>
      </c>
      <c r="D117" s="279">
        <v>45260</v>
      </c>
      <c r="E117" s="278">
        <v>636.4</v>
      </c>
      <c r="F117" s="278">
        <v>639.41666666666663</v>
      </c>
      <c r="G117" s="280">
        <v>627.98333333333323</v>
      </c>
      <c r="H117" s="280">
        <v>619.56666666666661</v>
      </c>
      <c r="I117" s="280">
        <v>608.13333333333321</v>
      </c>
      <c r="J117" s="280">
        <v>647.83333333333326</v>
      </c>
      <c r="K117" s="280">
        <v>659.26666666666665</v>
      </c>
      <c r="L117" s="280">
        <v>667.68333333333328</v>
      </c>
      <c r="M117" s="281">
        <v>650.85</v>
      </c>
      <c r="N117" s="281">
        <v>631</v>
      </c>
      <c r="O117" s="281">
        <v>25333750</v>
      </c>
      <c r="P117" s="282">
        <v>2.7009222661396576E-2</v>
      </c>
    </row>
    <row r="118" spans="1:16" ht="12.75" customHeight="1">
      <c r="A118" s="272">
        <v>108</v>
      </c>
      <c r="B118" s="286" t="s">
        <v>49</v>
      </c>
      <c r="C118" s="283" t="s">
        <v>159</v>
      </c>
      <c r="D118" s="279">
        <v>45260</v>
      </c>
      <c r="E118" s="278">
        <v>3161.9</v>
      </c>
      <c r="F118" s="278">
        <v>3144.0833333333335</v>
      </c>
      <c r="G118" s="280">
        <v>3114.916666666667</v>
      </c>
      <c r="H118" s="280">
        <v>3067.9333333333334</v>
      </c>
      <c r="I118" s="280">
        <v>3038.7666666666669</v>
      </c>
      <c r="J118" s="280">
        <v>3191.0666666666671</v>
      </c>
      <c r="K118" s="280">
        <v>3220.233333333334</v>
      </c>
      <c r="L118" s="280">
        <v>3267.2166666666672</v>
      </c>
      <c r="M118" s="281">
        <v>3173.25</v>
      </c>
      <c r="N118" s="281">
        <v>3097.1</v>
      </c>
      <c r="O118" s="281">
        <v>604250</v>
      </c>
      <c r="P118" s="282">
        <v>-3.5899481451934584E-2</v>
      </c>
    </row>
    <row r="119" spans="1:16" ht="12.75" customHeight="1">
      <c r="A119" s="272">
        <v>109</v>
      </c>
      <c r="B119" s="286" t="s">
        <v>132</v>
      </c>
      <c r="C119" s="278" t="s">
        <v>160</v>
      </c>
      <c r="D119" s="279">
        <v>45260</v>
      </c>
      <c r="E119" s="278">
        <v>739.3</v>
      </c>
      <c r="F119" s="278">
        <v>736.94999999999993</v>
      </c>
      <c r="G119" s="280">
        <v>732.49999999999989</v>
      </c>
      <c r="H119" s="280">
        <v>725.69999999999993</v>
      </c>
      <c r="I119" s="280">
        <v>721.24999999999989</v>
      </c>
      <c r="J119" s="280">
        <v>743.74999999999989</v>
      </c>
      <c r="K119" s="280">
        <v>748.19999999999993</v>
      </c>
      <c r="L119" s="280">
        <v>754.99999999999989</v>
      </c>
      <c r="M119" s="281">
        <v>741.4</v>
      </c>
      <c r="N119" s="281">
        <v>730.15</v>
      </c>
      <c r="O119" s="281">
        <v>15991425</v>
      </c>
      <c r="P119" s="282">
        <v>-1.1722009010512265E-2</v>
      </c>
    </row>
    <row r="120" spans="1:16" ht="12.75" customHeight="1">
      <c r="A120" s="272">
        <v>110</v>
      </c>
      <c r="B120" s="286" t="s">
        <v>45</v>
      </c>
      <c r="C120" s="278" t="s">
        <v>161</v>
      </c>
      <c r="D120" s="279">
        <v>45260</v>
      </c>
      <c r="E120" s="278">
        <v>499.3</v>
      </c>
      <c r="F120" s="278">
        <v>497.35000000000008</v>
      </c>
      <c r="G120" s="280">
        <v>490.35000000000014</v>
      </c>
      <c r="H120" s="280">
        <v>481.40000000000003</v>
      </c>
      <c r="I120" s="280">
        <v>474.40000000000009</v>
      </c>
      <c r="J120" s="280">
        <v>506.30000000000018</v>
      </c>
      <c r="K120" s="280">
        <v>513.30000000000007</v>
      </c>
      <c r="L120" s="280">
        <v>522.25000000000023</v>
      </c>
      <c r="M120" s="281">
        <v>504.35</v>
      </c>
      <c r="N120" s="281">
        <v>488.4</v>
      </c>
      <c r="O120" s="281">
        <v>23310000</v>
      </c>
      <c r="P120" s="282">
        <v>-5.8111638321693233E-3</v>
      </c>
    </row>
    <row r="121" spans="1:16" ht="12.75" customHeight="1">
      <c r="A121" s="272">
        <v>111</v>
      </c>
      <c r="B121" s="286" t="s">
        <v>63</v>
      </c>
      <c r="C121" s="278" t="s">
        <v>162</v>
      </c>
      <c r="D121" s="279">
        <v>45260</v>
      </c>
      <c r="E121" s="278">
        <v>1745.55</v>
      </c>
      <c r="F121" s="278">
        <v>1740.3333333333333</v>
      </c>
      <c r="G121" s="280">
        <v>1727.8666666666666</v>
      </c>
      <c r="H121" s="280">
        <v>1710.1833333333334</v>
      </c>
      <c r="I121" s="280">
        <v>1697.7166666666667</v>
      </c>
      <c r="J121" s="280">
        <v>1758.0166666666664</v>
      </c>
      <c r="K121" s="280">
        <v>1770.4833333333331</v>
      </c>
      <c r="L121" s="280">
        <v>1788.1666666666663</v>
      </c>
      <c r="M121" s="281">
        <v>1752.8</v>
      </c>
      <c r="N121" s="281">
        <v>1722.65</v>
      </c>
      <c r="O121" s="281">
        <v>25534000</v>
      </c>
      <c r="P121" s="282">
        <v>-5.6574494184413932E-2</v>
      </c>
    </row>
    <row r="122" spans="1:16" ht="12.75" customHeight="1">
      <c r="A122" s="272">
        <v>112</v>
      </c>
      <c r="B122" s="286" t="s">
        <v>68</v>
      </c>
      <c r="C122" s="278" t="s">
        <v>163</v>
      </c>
      <c r="D122" s="279">
        <v>45260</v>
      </c>
      <c r="E122" s="278">
        <v>133.4</v>
      </c>
      <c r="F122" s="278">
        <v>133.26666666666668</v>
      </c>
      <c r="G122" s="280">
        <v>131.68333333333337</v>
      </c>
      <c r="H122" s="280">
        <v>129.9666666666667</v>
      </c>
      <c r="I122" s="280">
        <v>128.38333333333338</v>
      </c>
      <c r="J122" s="280">
        <v>134.98333333333335</v>
      </c>
      <c r="K122" s="280">
        <v>136.56666666666666</v>
      </c>
      <c r="L122" s="280">
        <v>138.28333333333333</v>
      </c>
      <c r="M122" s="281">
        <v>134.85</v>
      </c>
      <c r="N122" s="281">
        <v>131.55000000000001</v>
      </c>
      <c r="O122" s="281">
        <v>58795774</v>
      </c>
      <c r="P122" s="282">
        <v>-6.7088798432082012E-3</v>
      </c>
    </row>
    <row r="123" spans="1:16" ht="12.75" customHeight="1">
      <c r="A123" s="272">
        <v>113</v>
      </c>
      <c r="B123" s="286" t="s">
        <v>45</v>
      </c>
      <c r="C123" s="278" t="s">
        <v>164</v>
      </c>
      <c r="D123" s="279">
        <v>45260</v>
      </c>
      <c r="E123" s="278">
        <v>2421.3000000000002</v>
      </c>
      <c r="F123" s="278">
        <v>2412.1333333333332</v>
      </c>
      <c r="G123" s="280">
        <v>2393.5666666666666</v>
      </c>
      <c r="H123" s="280">
        <v>2365.8333333333335</v>
      </c>
      <c r="I123" s="280">
        <v>2347.2666666666669</v>
      </c>
      <c r="J123" s="280">
        <v>2439.8666666666663</v>
      </c>
      <c r="K123" s="280">
        <v>2458.4333333333329</v>
      </c>
      <c r="L123" s="280">
        <v>2486.1666666666661</v>
      </c>
      <c r="M123" s="281">
        <v>2430.6999999999998</v>
      </c>
      <c r="N123" s="281">
        <v>2384.4</v>
      </c>
      <c r="O123" s="281">
        <v>882000</v>
      </c>
      <c r="P123" s="282">
        <v>-7.5762338887142414E-2</v>
      </c>
    </row>
    <row r="124" spans="1:16" ht="12.75" customHeight="1">
      <c r="A124" s="272">
        <v>114</v>
      </c>
      <c r="B124" s="286" t="s">
        <v>43</v>
      </c>
      <c r="C124" s="283" t="s">
        <v>165</v>
      </c>
      <c r="D124" s="279">
        <v>45260</v>
      </c>
      <c r="E124" s="278">
        <v>361.65</v>
      </c>
      <c r="F124" s="278">
        <v>362.8</v>
      </c>
      <c r="G124" s="280">
        <v>359.85</v>
      </c>
      <c r="H124" s="280">
        <v>358.05</v>
      </c>
      <c r="I124" s="280">
        <v>355.1</v>
      </c>
      <c r="J124" s="280">
        <v>364.6</v>
      </c>
      <c r="K124" s="280">
        <v>367.54999999999995</v>
      </c>
      <c r="L124" s="280">
        <v>369.35</v>
      </c>
      <c r="M124" s="281">
        <v>365.75</v>
      </c>
      <c r="N124" s="281">
        <v>361</v>
      </c>
      <c r="O124" s="281">
        <v>15589000</v>
      </c>
      <c r="P124" s="282">
        <v>1.4717273431448489E-2</v>
      </c>
    </row>
    <row r="125" spans="1:16" ht="12.75" customHeight="1">
      <c r="A125" s="272">
        <v>115</v>
      </c>
      <c r="B125" s="286" t="s">
        <v>68</v>
      </c>
      <c r="C125" s="278" t="s">
        <v>166</v>
      </c>
      <c r="D125" s="279">
        <v>45260</v>
      </c>
      <c r="E125" s="278">
        <v>461.65</v>
      </c>
      <c r="F125" s="278">
        <v>459.01666666666665</v>
      </c>
      <c r="G125" s="280">
        <v>453.5333333333333</v>
      </c>
      <c r="H125" s="280">
        <v>445.41666666666663</v>
      </c>
      <c r="I125" s="280">
        <v>439.93333333333328</v>
      </c>
      <c r="J125" s="280">
        <v>467.13333333333333</v>
      </c>
      <c r="K125" s="280">
        <v>472.61666666666667</v>
      </c>
      <c r="L125" s="280">
        <v>480.73333333333335</v>
      </c>
      <c r="M125" s="281">
        <v>464.5</v>
      </c>
      <c r="N125" s="281">
        <v>450.9</v>
      </c>
      <c r="O125" s="281">
        <v>22862000</v>
      </c>
      <c r="P125" s="282">
        <v>2.7967625899280577E-2</v>
      </c>
    </row>
    <row r="126" spans="1:16" ht="12.75" customHeight="1">
      <c r="A126" s="272">
        <v>116</v>
      </c>
      <c r="B126" s="286" t="s">
        <v>41</v>
      </c>
      <c r="C126" s="278" t="s">
        <v>167</v>
      </c>
      <c r="D126" s="279">
        <v>45260</v>
      </c>
      <c r="E126" s="278">
        <v>2944.3</v>
      </c>
      <c r="F126" s="278">
        <v>2943.1833333333329</v>
      </c>
      <c r="G126" s="280">
        <v>2921.1166666666659</v>
      </c>
      <c r="H126" s="280">
        <v>2897.9333333333329</v>
      </c>
      <c r="I126" s="280">
        <v>2875.8666666666659</v>
      </c>
      <c r="J126" s="280">
        <v>2966.3666666666659</v>
      </c>
      <c r="K126" s="280">
        <v>2988.4333333333325</v>
      </c>
      <c r="L126" s="280">
        <v>3011.6166666666659</v>
      </c>
      <c r="M126" s="281">
        <v>2965.25</v>
      </c>
      <c r="N126" s="281">
        <v>2920</v>
      </c>
      <c r="O126" s="281">
        <v>8880300</v>
      </c>
      <c r="P126" s="282">
        <v>1.2865697177074423E-2</v>
      </c>
    </row>
    <row r="127" spans="1:16" ht="12.75" customHeight="1">
      <c r="A127" s="272">
        <v>117</v>
      </c>
      <c r="B127" s="286" t="s">
        <v>87</v>
      </c>
      <c r="C127" s="278" t="s">
        <v>168</v>
      </c>
      <c r="D127" s="279">
        <v>45260</v>
      </c>
      <c r="E127" s="278">
        <v>5093.1499999999996</v>
      </c>
      <c r="F127" s="278">
        <v>5119.833333333333</v>
      </c>
      <c r="G127" s="280">
        <v>5049.6166666666659</v>
      </c>
      <c r="H127" s="280">
        <v>5006.083333333333</v>
      </c>
      <c r="I127" s="280">
        <v>4935.8666666666659</v>
      </c>
      <c r="J127" s="280">
        <v>5163.3666666666659</v>
      </c>
      <c r="K127" s="280">
        <v>5233.583333333333</v>
      </c>
      <c r="L127" s="280">
        <v>5277.1166666666659</v>
      </c>
      <c r="M127" s="281">
        <v>5190.05</v>
      </c>
      <c r="N127" s="281">
        <v>5076.3</v>
      </c>
      <c r="O127" s="281">
        <v>1491900</v>
      </c>
      <c r="P127" s="282">
        <v>8.7707786526684164E-2</v>
      </c>
    </row>
    <row r="128" spans="1:16" ht="12.75" customHeight="1">
      <c r="A128" s="272">
        <v>118</v>
      </c>
      <c r="B128" s="286" t="s">
        <v>87</v>
      </c>
      <c r="C128" s="278" t="s">
        <v>169</v>
      </c>
      <c r="D128" s="279">
        <v>45260</v>
      </c>
      <c r="E128" s="278">
        <v>4211.6499999999996</v>
      </c>
      <c r="F128" s="278">
        <v>4209.6499999999996</v>
      </c>
      <c r="G128" s="280">
        <v>4184.3499999999995</v>
      </c>
      <c r="H128" s="280">
        <v>4157.05</v>
      </c>
      <c r="I128" s="280">
        <v>4131.75</v>
      </c>
      <c r="J128" s="280">
        <v>4236.9499999999989</v>
      </c>
      <c r="K128" s="280">
        <v>4262.2499999999982</v>
      </c>
      <c r="L128" s="280">
        <v>4289.5499999999984</v>
      </c>
      <c r="M128" s="281">
        <v>4234.95</v>
      </c>
      <c r="N128" s="281">
        <v>4182.3500000000004</v>
      </c>
      <c r="O128" s="281">
        <v>929600</v>
      </c>
      <c r="P128" s="282">
        <v>-1.9325746188533391E-3</v>
      </c>
    </row>
    <row r="129" spans="1:16" ht="12.75" customHeight="1">
      <c r="A129" s="272">
        <v>119</v>
      </c>
      <c r="B129" s="286" t="s">
        <v>43</v>
      </c>
      <c r="C129" s="278" t="s">
        <v>170</v>
      </c>
      <c r="D129" s="279">
        <v>45260</v>
      </c>
      <c r="E129" s="278">
        <v>1134.75</v>
      </c>
      <c r="F129" s="278">
        <v>1140.1166666666668</v>
      </c>
      <c r="G129" s="280">
        <v>1124.8333333333335</v>
      </c>
      <c r="H129" s="280">
        <v>1114.9166666666667</v>
      </c>
      <c r="I129" s="280">
        <v>1099.6333333333334</v>
      </c>
      <c r="J129" s="280">
        <v>1150.0333333333335</v>
      </c>
      <c r="K129" s="280">
        <v>1165.3166666666668</v>
      </c>
      <c r="L129" s="280">
        <v>1175.2333333333336</v>
      </c>
      <c r="M129" s="281">
        <v>1155.4000000000001</v>
      </c>
      <c r="N129" s="281">
        <v>1130.2</v>
      </c>
      <c r="O129" s="281">
        <v>5678850</v>
      </c>
      <c r="P129" s="282">
        <v>4.3580131208997189E-2</v>
      </c>
    </row>
    <row r="130" spans="1:16" ht="12.75" customHeight="1">
      <c r="A130" s="272">
        <v>120</v>
      </c>
      <c r="B130" s="286" t="s">
        <v>56</v>
      </c>
      <c r="C130" s="278" t="s">
        <v>171</v>
      </c>
      <c r="D130" s="279">
        <v>45260</v>
      </c>
      <c r="E130" s="278">
        <v>1468.1</v>
      </c>
      <c r="F130" s="278">
        <v>1478</v>
      </c>
      <c r="G130" s="280">
        <v>1453.5</v>
      </c>
      <c r="H130" s="280">
        <v>1438.9</v>
      </c>
      <c r="I130" s="280">
        <v>1414.4</v>
      </c>
      <c r="J130" s="280">
        <v>1492.6</v>
      </c>
      <c r="K130" s="280">
        <v>1517.1</v>
      </c>
      <c r="L130" s="280">
        <v>1531.6999999999998</v>
      </c>
      <c r="M130" s="281">
        <v>1502.5</v>
      </c>
      <c r="N130" s="281">
        <v>1463.4</v>
      </c>
      <c r="O130" s="281">
        <v>14840000</v>
      </c>
      <c r="P130" s="282">
        <v>4.6345195202605993E-2</v>
      </c>
    </row>
    <row r="131" spans="1:16" ht="12.75" customHeight="1">
      <c r="A131" s="272">
        <v>121</v>
      </c>
      <c r="B131" s="286" t="s">
        <v>68</v>
      </c>
      <c r="C131" s="278" t="s">
        <v>172</v>
      </c>
      <c r="D131" s="279">
        <v>45260</v>
      </c>
      <c r="E131" s="278">
        <v>246</v>
      </c>
      <c r="F131" s="278">
        <v>246.7833333333333</v>
      </c>
      <c r="G131" s="280">
        <v>243.4166666666666</v>
      </c>
      <c r="H131" s="280">
        <v>240.83333333333329</v>
      </c>
      <c r="I131" s="280">
        <v>237.46666666666658</v>
      </c>
      <c r="J131" s="280">
        <v>249.36666666666662</v>
      </c>
      <c r="K131" s="280">
        <v>252.73333333333329</v>
      </c>
      <c r="L131" s="280">
        <v>255.31666666666663</v>
      </c>
      <c r="M131" s="281">
        <v>250.15</v>
      </c>
      <c r="N131" s="281">
        <v>244.2</v>
      </c>
      <c r="O131" s="281">
        <v>40554000</v>
      </c>
      <c r="P131" s="282">
        <v>1.086793957824418E-2</v>
      </c>
    </row>
    <row r="132" spans="1:16" ht="12.75" customHeight="1">
      <c r="A132" s="272">
        <v>122</v>
      </c>
      <c r="B132" s="286" t="s">
        <v>68</v>
      </c>
      <c r="C132" s="278" t="s">
        <v>173</v>
      </c>
      <c r="D132" s="279">
        <v>45260</v>
      </c>
      <c r="E132" s="278">
        <v>137.4</v>
      </c>
      <c r="F132" s="278">
        <v>135.85</v>
      </c>
      <c r="G132" s="280">
        <v>133.69999999999999</v>
      </c>
      <c r="H132" s="280">
        <v>130</v>
      </c>
      <c r="I132" s="280">
        <v>127.85</v>
      </c>
      <c r="J132" s="280">
        <v>139.54999999999998</v>
      </c>
      <c r="K132" s="280">
        <v>141.70000000000002</v>
      </c>
      <c r="L132" s="280">
        <v>145.39999999999998</v>
      </c>
      <c r="M132" s="281">
        <v>138</v>
      </c>
      <c r="N132" s="281">
        <v>132.15</v>
      </c>
      <c r="O132" s="281">
        <v>74424000</v>
      </c>
      <c r="P132" s="282">
        <v>1.6971386406493399E-2</v>
      </c>
    </row>
    <row r="133" spans="1:16" ht="12.75" customHeight="1">
      <c r="A133" s="272">
        <v>123</v>
      </c>
      <c r="B133" s="286" t="s">
        <v>59</v>
      </c>
      <c r="C133" s="278" t="s">
        <v>174</v>
      </c>
      <c r="D133" s="279">
        <v>45260</v>
      </c>
      <c r="E133" s="278">
        <v>535.79999999999995</v>
      </c>
      <c r="F133" s="278">
        <v>532.65</v>
      </c>
      <c r="G133" s="280">
        <v>524.65</v>
      </c>
      <c r="H133" s="280">
        <v>513.5</v>
      </c>
      <c r="I133" s="280">
        <v>505.5</v>
      </c>
      <c r="J133" s="280">
        <v>543.79999999999995</v>
      </c>
      <c r="K133" s="280">
        <v>551.79999999999995</v>
      </c>
      <c r="L133" s="280">
        <v>562.94999999999993</v>
      </c>
      <c r="M133" s="281">
        <v>540.65</v>
      </c>
      <c r="N133" s="281">
        <v>521.5</v>
      </c>
      <c r="O133" s="281">
        <v>11574000</v>
      </c>
      <c r="P133" s="282">
        <v>5.8400250286786944E-3</v>
      </c>
    </row>
    <row r="134" spans="1:16" ht="12.75" customHeight="1">
      <c r="A134" s="272">
        <v>124</v>
      </c>
      <c r="B134" s="286" t="s">
        <v>56</v>
      </c>
      <c r="C134" s="278" t="s">
        <v>175</v>
      </c>
      <c r="D134" s="279">
        <v>45260</v>
      </c>
      <c r="E134" s="278">
        <v>10441.1</v>
      </c>
      <c r="F134" s="278">
        <v>10440.966666666665</v>
      </c>
      <c r="G134" s="280">
        <v>10364.183333333331</v>
      </c>
      <c r="H134" s="280">
        <v>10287.266666666665</v>
      </c>
      <c r="I134" s="280">
        <v>10210.48333333333</v>
      </c>
      <c r="J134" s="280">
        <v>10517.883333333331</v>
      </c>
      <c r="K134" s="280">
        <v>10594.666666666668</v>
      </c>
      <c r="L134" s="280">
        <v>10671.583333333332</v>
      </c>
      <c r="M134" s="281">
        <v>10517.75</v>
      </c>
      <c r="N134" s="281">
        <v>10364.049999999999</v>
      </c>
      <c r="O134" s="281">
        <v>2962950</v>
      </c>
      <c r="P134" s="282">
        <v>-9.7423214464757192E-3</v>
      </c>
    </row>
    <row r="135" spans="1:16" ht="12.75" customHeight="1">
      <c r="A135" s="272">
        <v>125</v>
      </c>
      <c r="B135" s="286" t="s">
        <v>59</v>
      </c>
      <c r="C135" s="278" t="s">
        <v>176</v>
      </c>
      <c r="D135" s="279">
        <v>45260</v>
      </c>
      <c r="E135" s="278">
        <v>1033.8</v>
      </c>
      <c r="F135" s="278">
        <v>1030.7666666666667</v>
      </c>
      <c r="G135" s="280">
        <v>1024.0833333333333</v>
      </c>
      <c r="H135" s="280">
        <v>1014.3666666666666</v>
      </c>
      <c r="I135" s="280">
        <v>1007.6833333333332</v>
      </c>
      <c r="J135" s="280">
        <v>1040.4833333333333</v>
      </c>
      <c r="K135" s="280">
        <v>1047.1666666666667</v>
      </c>
      <c r="L135" s="280">
        <v>1056.8833333333334</v>
      </c>
      <c r="M135" s="281">
        <v>1037.45</v>
      </c>
      <c r="N135" s="281">
        <v>1021.05</v>
      </c>
      <c r="O135" s="281">
        <v>8788500</v>
      </c>
      <c r="P135" s="282">
        <v>8.1907973982172973E-3</v>
      </c>
    </row>
    <row r="136" spans="1:16" ht="12.75" customHeight="1">
      <c r="A136" s="272">
        <v>126</v>
      </c>
      <c r="B136" s="286" t="s">
        <v>45</v>
      </c>
      <c r="C136" s="285" t="s">
        <v>177</v>
      </c>
      <c r="D136" s="279">
        <v>45260</v>
      </c>
      <c r="E136" s="278">
        <v>2339.0500000000002</v>
      </c>
      <c r="F136" s="278">
        <v>2328.0333333333333</v>
      </c>
      <c r="G136" s="280">
        <v>2291.0666666666666</v>
      </c>
      <c r="H136" s="280">
        <v>2243.0833333333335</v>
      </c>
      <c r="I136" s="280">
        <v>2206.1166666666668</v>
      </c>
      <c r="J136" s="280">
        <v>2376.0166666666664</v>
      </c>
      <c r="K136" s="280">
        <v>2412.9833333333327</v>
      </c>
      <c r="L136" s="280">
        <v>2460.9666666666662</v>
      </c>
      <c r="M136" s="281">
        <v>2365</v>
      </c>
      <c r="N136" s="281">
        <v>2280.0500000000002</v>
      </c>
      <c r="O136" s="281">
        <v>2409600</v>
      </c>
      <c r="P136" s="282">
        <v>0.2021552584314508</v>
      </c>
    </row>
    <row r="137" spans="1:16" ht="12.75" customHeight="1">
      <c r="A137" s="272">
        <v>127</v>
      </c>
      <c r="B137" s="286" t="s">
        <v>43</v>
      </c>
      <c r="C137" s="285" t="s">
        <v>178</v>
      </c>
      <c r="D137" s="279">
        <v>45260</v>
      </c>
      <c r="E137" s="278">
        <v>1411.6</v>
      </c>
      <c r="F137" s="278">
        <v>1413.45</v>
      </c>
      <c r="G137" s="280">
        <v>1403.15</v>
      </c>
      <c r="H137" s="280">
        <v>1394.7</v>
      </c>
      <c r="I137" s="280">
        <v>1384.4</v>
      </c>
      <c r="J137" s="280">
        <v>1421.9</v>
      </c>
      <c r="K137" s="280">
        <v>1432.1999999999998</v>
      </c>
      <c r="L137" s="280">
        <v>1440.65</v>
      </c>
      <c r="M137" s="281">
        <v>1423.75</v>
      </c>
      <c r="N137" s="281">
        <v>1405</v>
      </c>
      <c r="O137" s="281">
        <v>1850800</v>
      </c>
      <c r="P137" s="282">
        <v>-6.8684267010088E-3</v>
      </c>
    </row>
    <row r="138" spans="1:16" ht="12.75" customHeight="1">
      <c r="A138" s="272">
        <v>128</v>
      </c>
      <c r="B138" s="286" t="s">
        <v>68</v>
      </c>
      <c r="C138" s="278" t="s">
        <v>179</v>
      </c>
      <c r="D138" s="279">
        <v>45260</v>
      </c>
      <c r="E138" s="278">
        <v>920.15</v>
      </c>
      <c r="F138" s="278">
        <v>925.23333333333323</v>
      </c>
      <c r="G138" s="280">
        <v>912.66666666666652</v>
      </c>
      <c r="H138" s="280">
        <v>905.18333333333328</v>
      </c>
      <c r="I138" s="280">
        <v>892.61666666666656</v>
      </c>
      <c r="J138" s="280">
        <v>932.71666666666647</v>
      </c>
      <c r="K138" s="280">
        <v>945.2833333333333</v>
      </c>
      <c r="L138" s="280">
        <v>952.76666666666642</v>
      </c>
      <c r="M138" s="281">
        <v>937.8</v>
      </c>
      <c r="N138" s="281">
        <v>917.75</v>
      </c>
      <c r="O138" s="281">
        <v>6869600</v>
      </c>
      <c r="P138" s="282">
        <v>1.8382352941176471E-2</v>
      </c>
    </row>
    <row r="139" spans="1:16" ht="12.75" customHeight="1">
      <c r="A139" s="272">
        <v>129</v>
      </c>
      <c r="B139" s="286" t="s">
        <v>84</v>
      </c>
      <c r="C139" s="278" t="s">
        <v>180</v>
      </c>
      <c r="D139" s="279">
        <v>45260</v>
      </c>
      <c r="E139" s="278">
        <v>1038.8499999999999</v>
      </c>
      <c r="F139" s="278">
        <v>1030.4666666666667</v>
      </c>
      <c r="G139" s="280">
        <v>1016.9833333333333</v>
      </c>
      <c r="H139" s="280">
        <v>995.11666666666667</v>
      </c>
      <c r="I139" s="280">
        <v>981.63333333333333</v>
      </c>
      <c r="J139" s="280">
        <v>1052.3333333333335</v>
      </c>
      <c r="K139" s="280">
        <v>1065.8166666666671</v>
      </c>
      <c r="L139" s="280">
        <v>1087.6833333333334</v>
      </c>
      <c r="M139" s="281">
        <v>1043.95</v>
      </c>
      <c r="N139" s="281">
        <v>1008.6</v>
      </c>
      <c r="O139" s="281">
        <v>2412800</v>
      </c>
      <c r="P139" s="282">
        <v>-3.426192763368556E-2</v>
      </c>
    </row>
    <row r="140" spans="1:16" ht="12.75" customHeight="1">
      <c r="A140" s="272">
        <v>130</v>
      </c>
      <c r="B140" s="286" t="s">
        <v>56</v>
      </c>
      <c r="C140" s="283" t="s">
        <v>181</v>
      </c>
      <c r="D140" s="279">
        <v>45260</v>
      </c>
      <c r="E140" s="278">
        <v>92.35</v>
      </c>
      <c r="F140" s="278">
        <v>92.566666666666663</v>
      </c>
      <c r="G140" s="280">
        <v>91.883333333333326</v>
      </c>
      <c r="H140" s="280">
        <v>91.416666666666657</v>
      </c>
      <c r="I140" s="280">
        <v>90.73333333333332</v>
      </c>
      <c r="J140" s="280">
        <v>93.033333333333331</v>
      </c>
      <c r="K140" s="280">
        <v>93.716666666666669</v>
      </c>
      <c r="L140" s="280">
        <v>94.183333333333337</v>
      </c>
      <c r="M140" s="281">
        <v>93.25</v>
      </c>
      <c r="N140" s="281">
        <v>92.1</v>
      </c>
      <c r="O140" s="281">
        <v>74606800</v>
      </c>
      <c r="P140" s="282">
        <v>2.2892025944296068E-3</v>
      </c>
    </row>
    <row r="141" spans="1:16" ht="12.75" customHeight="1">
      <c r="A141" s="272">
        <v>131</v>
      </c>
      <c r="B141" s="286" t="s">
        <v>87</v>
      </c>
      <c r="C141" s="278" t="s">
        <v>182</v>
      </c>
      <c r="D141" s="279">
        <v>45260</v>
      </c>
      <c r="E141" s="278">
        <v>2136.1999999999998</v>
      </c>
      <c r="F141" s="278">
        <v>2147.3833333333332</v>
      </c>
      <c r="G141" s="280">
        <v>2119.9666666666662</v>
      </c>
      <c r="H141" s="280">
        <v>2103.7333333333331</v>
      </c>
      <c r="I141" s="280">
        <v>2076.3166666666662</v>
      </c>
      <c r="J141" s="280">
        <v>2163.6166666666663</v>
      </c>
      <c r="K141" s="280">
        <v>2191.0333333333333</v>
      </c>
      <c r="L141" s="280">
        <v>2207.2666666666664</v>
      </c>
      <c r="M141" s="281">
        <v>2174.8000000000002</v>
      </c>
      <c r="N141" s="281">
        <v>2131.15</v>
      </c>
      <c r="O141" s="281">
        <v>2551450</v>
      </c>
      <c r="P141" s="282">
        <v>3.3524386287444577E-3</v>
      </c>
    </row>
    <row r="142" spans="1:16" ht="12.75" customHeight="1">
      <c r="A142" s="272">
        <v>132</v>
      </c>
      <c r="B142" s="286" t="s">
        <v>56</v>
      </c>
      <c r="C142" s="278" t="s">
        <v>183</v>
      </c>
      <c r="D142" s="279">
        <v>45260</v>
      </c>
      <c r="E142" s="278">
        <v>108983</v>
      </c>
      <c r="F142" s="278">
        <v>109207.61666666665</v>
      </c>
      <c r="G142" s="280">
        <v>108287.33333333331</v>
      </c>
      <c r="H142" s="280">
        <v>107591.66666666666</v>
      </c>
      <c r="I142" s="280">
        <v>106671.38333333332</v>
      </c>
      <c r="J142" s="280">
        <v>109903.28333333331</v>
      </c>
      <c r="K142" s="280">
        <v>110823.56666666667</v>
      </c>
      <c r="L142" s="280">
        <v>111519.23333333331</v>
      </c>
      <c r="M142" s="281">
        <v>110127.9</v>
      </c>
      <c r="N142" s="281">
        <v>108511.95</v>
      </c>
      <c r="O142" s="281">
        <v>40860</v>
      </c>
      <c r="P142" s="282">
        <v>-2.4122283257702413E-2</v>
      </c>
    </row>
    <row r="143" spans="1:16" ht="12.75" customHeight="1">
      <c r="A143" s="272">
        <v>133</v>
      </c>
      <c r="B143" s="286" t="s">
        <v>68</v>
      </c>
      <c r="C143" s="278" t="s">
        <v>184</v>
      </c>
      <c r="D143" s="279">
        <v>45260</v>
      </c>
      <c r="E143" s="278">
        <v>1295.8499999999999</v>
      </c>
      <c r="F143" s="278">
        <v>1309.0333333333333</v>
      </c>
      <c r="G143" s="280">
        <v>1273.0666666666666</v>
      </c>
      <c r="H143" s="280">
        <v>1250.2833333333333</v>
      </c>
      <c r="I143" s="280">
        <v>1214.3166666666666</v>
      </c>
      <c r="J143" s="280">
        <v>1331.8166666666666</v>
      </c>
      <c r="K143" s="280">
        <v>1367.7833333333333</v>
      </c>
      <c r="L143" s="280">
        <v>1390.5666666666666</v>
      </c>
      <c r="M143" s="281">
        <v>1345</v>
      </c>
      <c r="N143" s="281">
        <v>1286.25</v>
      </c>
      <c r="O143" s="281">
        <v>5492300</v>
      </c>
      <c r="P143" s="282">
        <v>2.912523852566034E-3</v>
      </c>
    </row>
    <row r="144" spans="1:16" ht="12.75" customHeight="1">
      <c r="A144" s="272">
        <v>134</v>
      </c>
      <c r="B144" s="286" t="s">
        <v>132</v>
      </c>
      <c r="C144" s="278" t="s">
        <v>185</v>
      </c>
      <c r="D144" s="279">
        <v>45260</v>
      </c>
      <c r="E144" s="278">
        <v>92.9</v>
      </c>
      <c r="F144" s="278">
        <v>93.216666666666683</v>
      </c>
      <c r="G144" s="280">
        <v>91.983333333333363</v>
      </c>
      <c r="H144" s="280">
        <v>91.066666666666677</v>
      </c>
      <c r="I144" s="280">
        <v>89.833333333333357</v>
      </c>
      <c r="J144" s="280">
        <v>94.133333333333368</v>
      </c>
      <c r="K144" s="280">
        <v>95.366666666666688</v>
      </c>
      <c r="L144" s="280">
        <v>96.283333333333374</v>
      </c>
      <c r="M144" s="281">
        <v>94.45</v>
      </c>
      <c r="N144" s="281">
        <v>92.3</v>
      </c>
      <c r="O144" s="281">
        <v>62595000</v>
      </c>
      <c r="P144" s="282">
        <v>-1.1488807295984839E-2</v>
      </c>
    </row>
    <row r="145" spans="1:16" ht="12.75" customHeight="1">
      <c r="A145" s="272">
        <v>135</v>
      </c>
      <c r="B145" s="286" t="s">
        <v>45</v>
      </c>
      <c r="C145" s="278" t="s">
        <v>186</v>
      </c>
      <c r="D145" s="279">
        <v>45260</v>
      </c>
      <c r="E145" s="278">
        <v>4107.75</v>
      </c>
      <c r="F145" s="278">
        <v>4113.25</v>
      </c>
      <c r="G145" s="280">
        <v>4084.5</v>
      </c>
      <c r="H145" s="280">
        <v>4061.25</v>
      </c>
      <c r="I145" s="280">
        <v>4032.5</v>
      </c>
      <c r="J145" s="280">
        <v>4136.5</v>
      </c>
      <c r="K145" s="280">
        <v>4165.25</v>
      </c>
      <c r="L145" s="280">
        <v>4188.5</v>
      </c>
      <c r="M145" s="281">
        <v>4142</v>
      </c>
      <c r="N145" s="281">
        <v>4090</v>
      </c>
      <c r="O145" s="281">
        <v>1555050</v>
      </c>
      <c r="P145" s="282">
        <v>4.4955145650640058E-2</v>
      </c>
    </row>
    <row r="146" spans="1:16" ht="12.75" customHeight="1">
      <c r="A146" s="272">
        <v>136</v>
      </c>
      <c r="B146" s="286" t="s">
        <v>39</v>
      </c>
      <c r="C146" s="278" t="s">
        <v>187</v>
      </c>
      <c r="D146" s="279">
        <v>45260</v>
      </c>
      <c r="E146" s="278">
        <v>3437.45</v>
      </c>
      <c r="F146" s="278">
        <v>3449.7999999999997</v>
      </c>
      <c r="G146" s="280">
        <v>3414.6499999999996</v>
      </c>
      <c r="H146" s="280">
        <v>3391.85</v>
      </c>
      <c r="I146" s="280">
        <v>3356.7</v>
      </c>
      <c r="J146" s="280">
        <v>3472.5999999999995</v>
      </c>
      <c r="K146" s="280">
        <v>3507.75</v>
      </c>
      <c r="L146" s="280">
        <v>3530.5499999999993</v>
      </c>
      <c r="M146" s="281">
        <v>3484.95</v>
      </c>
      <c r="N146" s="281">
        <v>3427</v>
      </c>
      <c r="O146" s="281">
        <v>1109700</v>
      </c>
      <c r="P146" s="282">
        <v>1.3980263157894737E-2</v>
      </c>
    </row>
    <row r="147" spans="1:16" ht="12.75" customHeight="1">
      <c r="A147" s="272">
        <v>137</v>
      </c>
      <c r="B147" s="286" t="s">
        <v>59</v>
      </c>
      <c r="C147" s="278" t="s">
        <v>188</v>
      </c>
      <c r="D147" s="279">
        <v>45260</v>
      </c>
      <c r="E147" s="278">
        <v>24248.05</v>
      </c>
      <c r="F147" s="278">
        <v>24211.5</v>
      </c>
      <c r="G147" s="280">
        <v>24136.55</v>
      </c>
      <c r="H147" s="280">
        <v>24025.05</v>
      </c>
      <c r="I147" s="280">
        <v>23950.1</v>
      </c>
      <c r="J147" s="280">
        <v>24323</v>
      </c>
      <c r="K147" s="280">
        <v>24397.949999999997</v>
      </c>
      <c r="L147" s="280">
        <v>24509.45</v>
      </c>
      <c r="M147" s="281">
        <v>24286.45</v>
      </c>
      <c r="N147" s="281">
        <v>24100</v>
      </c>
      <c r="O147" s="281">
        <v>284200</v>
      </c>
      <c r="P147" s="282">
        <v>2.3332853233472561E-2</v>
      </c>
    </row>
    <row r="148" spans="1:16" ht="12.75" customHeight="1">
      <c r="A148" s="272">
        <v>138</v>
      </c>
      <c r="B148" s="286" t="s">
        <v>132</v>
      </c>
      <c r="C148" s="278" t="s">
        <v>189</v>
      </c>
      <c r="D148" s="279">
        <v>45260</v>
      </c>
      <c r="E148" s="278">
        <v>155.1</v>
      </c>
      <c r="F148" s="278">
        <v>155.6</v>
      </c>
      <c r="G148" s="280">
        <v>153.39999999999998</v>
      </c>
      <c r="H148" s="280">
        <v>151.69999999999999</v>
      </c>
      <c r="I148" s="280">
        <v>149.49999999999997</v>
      </c>
      <c r="J148" s="280">
        <v>157.29999999999998</v>
      </c>
      <c r="K148" s="280">
        <v>159.49999999999997</v>
      </c>
      <c r="L148" s="280">
        <v>161.19999999999999</v>
      </c>
      <c r="M148" s="281">
        <v>157.80000000000001</v>
      </c>
      <c r="N148" s="281">
        <v>153.9</v>
      </c>
      <c r="O148" s="281">
        <v>91003500</v>
      </c>
      <c r="P148" s="282">
        <v>3.324072236554872E-3</v>
      </c>
    </row>
    <row r="149" spans="1:16" ht="12.75" customHeight="1">
      <c r="A149" s="272">
        <v>139</v>
      </c>
      <c r="B149" s="286" t="s">
        <v>190</v>
      </c>
      <c r="C149" s="278" t="s">
        <v>191</v>
      </c>
      <c r="D149" s="279">
        <v>45260</v>
      </c>
      <c r="E149" s="278">
        <v>235.1</v>
      </c>
      <c r="F149" s="278">
        <v>234.48333333333335</v>
      </c>
      <c r="G149" s="280">
        <v>233.1166666666667</v>
      </c>
      <c r="H149" s="280">
        <v>231.13333333333335</v>
      </c>
      <c r="I149" s="280">
        <v>229.76666666666671</v>
      </c>
      <c r="J149" s="280">
        <v>236.4666666666667</v>
      </c>
      <c r="K149" s="280">
        <v>237.83333333333337</v>
      </c>
      <c r="L149" s="280">
        <v>239.81666666666669</v>
      </c>
      <c r="M149" s="281">
        <v>235.85</v>
      </c>
      <c r="N149" s="281">
        <v>232.5</v>
      </c>
      <c r="O149" s="281">
        <v>75027000</v>
      </c>
      <c r="P149" s="282">
        <v>9.0377244300988493E-3</v>
      </c>
    </row>
    <row r="150" spans="1:16" ht="12.75" customHeight="1">
      <c r="A150" s="272">
        <v>140</v>
      </c>
      <c r="B150" s="286" t="s">
        <v>108</v>
      </c>
      <c r="C150" s="283" t="s">
        <v>192</v>
      </c>
      <c r="D150" s="279">
        <v>45260</v>
      </c>
      <c r="E150" s="278">
        <v>1142.55</v>
      </c>
      <c r="F150" s="278">
        <v>1136.4166666666667</v>
      </c>
      <c r="G150" s="280">
        <v>1126.3833333333334</v>
      </c>
      <c r="H150" s="280">
        <v>1110.2166666666667</v>
      </c>
      <c r="I150" s="280">
        <v>1100.1833333333334</v>
      </c>
      <c r="J150" s="280">
        <v>1152.5833333333335</v>
      </c>
      <c r="K150" s="280">
        <v>1162.6166666666668</v>
      </c>
      <c r="L150" s="280">
        <v>1178.7833333333335</v>
      </c>
      <c r="M150" s="281">
        <v>1146.45</v>
      </c>
      <c r="N150" s="281">
        <v>1120.25</v>
      </c>
      <c r="O150" s="281">
        <v>7133700</v>
      </c>
      <c r="P150" s="282">
        <v>2.042655452087714E-2</v>
      </c>
    </row>
    <row r="151" spans="1:16" ht="12.75" customHeight="1">
      <c r="A151" s="272">
        <v>141</v>
      </c>
      <c r="B151" s="286" t="s">
        <v>87</v>
      </c>
      <c r="C151" s="285" t="s">
        <v>193</v>
      </c>
      <c r="D151" s="279">
        <v>45260</v>
      </c>
      <c r="E151" s="278">
        <v>3902.55</v>
      </c>
      <c r="F151" s="278">
        <v>3909.4833333333336</v>
      </c>
      <c r="G151" s="280">
        <v>3880.9666666666672</v>
      </c>
      <c r="H151" s="280">
        <v>3859.3833333333337</v>
      </c>
      <c r="I151" s="280">
        <v>3830.8666666666672</v>
      </c>
      <c r="J151" s="280">
        <v>3931.0666666666671</v>
      </c>
      <c r="K151" s="280">
        <v>3959.5833333333335</v>
      </c>
      <c r="L151" s="280">
        <v>3981.166666666667</v>
      </c>
      <c r="M151" s="281">
        <v>3938</v>
      </c>
      <c r="N151" s="281">
        <v>3887.9</v>
      </c>
      <c r="O151" s="281">
        <v>284600</v>
      </c>
      <c r="P151" s="282">
        <v>-8.3623693379790941E-3</v>
      </c>
    </row>
    <row r="152" spans="1:16" ht="12.75" customHeight="1">
      <c r="A152" s="272">
        <v>142</v>
      </c>
      <c r="B152" s="286" t="s">
        <v>84</v>
      </c>
      <c r="C152" s="278" t="s">
        <v>194</v>
      </c>
      <c r="D152" s="279">
        <v>45260</v>
      </c>
      <c r="E152" s="278">
        <v>186.35</v>
      </c>
      <c r="F152" s="278">
        <v>186.66666666666666</v>
      </c>
      <c r="G152" s="280">
        <v>183.83333333333331</v>
      </c>
      <c r="H152" s="280">
        <v>181.31666666666666</v>
      </c>
      <c r="I152" s="280">
        <v>178.48333333333332</v>
      </c>
      <c r="J152" s="280">
        <v>189.18333333333331</v>
      </c>
      <c r="K152" s="280">
        <v>192.01666666666662</v>
      </c>
      <c r="L152" s="280">
        <v>194.5333333333333</v>
      </c>
      <c r="M152" s="281">
        <v>189.5</v>
      </c>
      <c r="N152" s="281">
        <v>184.15</v>
      </c>
      <c r="O152" s="281">
        <v>29190700</v>
      </c>
      <c r="P152" s="282">
        <v>-3.585961342828077E-2</v>
      </c>
    </row>
    <row r="153" spans="1:16" ht="12.75" customHeight="1">
      <c r="A153" s="272">
        <v>143</v>
      </c>
      <c r="B153" s="286" t="s">
        <v>47</v>
      </c>
      <c r="C153" s="278" t="s">
        <v>195</v>
      </c>
      <c r="D153" s="279">
        <v>45260</v>
      </c>
      <c r="E153" s="278">
        <v>37843.449999999997</v>
      </c>
      <c r="F153" s="278">
        <v>37797.716666666667</v>
      </c>
      <c r="G153" s="280">
        <v>37445.933333333334</v>
      </c>
      <c r="H153" s="280">
        <v>37048.416666666664</v>
      </c>
      <c r="I153" s="280">
        <v>36696.633333333331</v>
      </c>
      <c r="J153" s="280">
        <v>38195.233333333337</v>
      </c>
      <c r="K153" s="280">
        <v>38547.016666666677</v>
      </c>
      <c r="L153" s="280">
        <v>38944.53333333334</v>
      </c>
      <c r="M153" s="281">
        <v>38149.5</v>
      </c>
      <c r="N153" s="281">
        <v>37400.199999999997</v>
      </c>
      <c r="O153" s="281">
        <v>146895</v>
      </c>
      <c r="P153" s="282">
        <v>5.1082958724969351E-4</v>
      </c>
    </row>
    <row r="154" spans="1:16" ht="12.75" customHeight="1">
      <c r="A154" s="272">
        <v>144</v>
      </c>
      <c r="B154" s="286" t="s">
        <v>43</v>
      </c>
      <c r="C154" s="278" t="s">
        <v>196</v>
      </c>
      <c r="D154" s="279">
        <v>45260</v>
      </c>
      <c r="E154" s="278">
        <v>979.1</v>
      </c>
      <c r="F154" s="278">
        <v>977.81666666666661</v>
      </c>
      <c r="G154" s="280">
        <v>970.78333333333319</v>
      </c>
      <c r="H154" s="280">
        <v>962.46666666666658</v>
      </c>
      <c r="I154" s="280">
        <v>955.43333333333317</v>
      </c>
      <c r="J154" s="280">
        <v>986.13333333333321</v>
      </c>
      <c r="K154" s="280">
        <v>993.16666666666652</v>
      </c>
      <c r="L154" s="280">
        <v>1001.4833333333332</v>
      </c>
      <c r="M154" s="281">
        <v>984.85</v>
      </c>
      <c r="N154" s="281">
        <v>969.5</v>
      </c>
      <c r="O154" s="281">
        <v>9402750</v>
      </c>
      <c r="P154" s="282">
        <v>-9.562514941429596E-4</v>
      </c>
    </row>
    <row r="155" spans="1:16" ht="12.75" customHeight="1">
      <c r="A155" s="272">
        <v>145</v>
      </c>
      <c r="B155" s="286" t="s">
        <v>87</v>
      </c>
      <c r="C155" s="283" t="s">
        <v>197</v>
      </c>
      <c r="D155" s="279">
        <v>45260</v>
      </c>
      <c r="E155" s="278">
        <v>6182.55</v>
      </c>
      <c r="F155" s="278">
        <v>6161.8166666666666</v>
      </c>
      <c r="G155" s="280">
        <v>6105.7333333333336</v>
      </c>
      <c r="H155" s="280">
        <v>6028.916666666667</v>
      </c>
      <c r="I155" s="280">
        <v>5972.8333333333339</v>
      </c>
      <c r="J155" s="280">
        <v>6238.6333333333332</v>
      </c>
      <c r="K155" s="280">
        <v>6294.7166666666672</v>
      </c>
      <c r="L155" s="280">
        <v>6371.5333333333328</v>
      </c>
      <c r="M155" s="281">
        <v>6217.9</v>
      </c>
      <c r="N155" s="281">
        <v>6085</v>
      </c>
      <c r="O155" s="281">
        <v>1577225</v>
      </c>
      <c r="P155" s="282">
        <v>9.2715117084661222E-2</v>
      </c>
    </row>
    <row r="156" spans="1:16" ht="12.75" customHeight="1">
      <c r="A156" s="272">
        <v>146</v>
      </c>
      <c r="B156" s="286" t="s">
        <v>84</v>
      </c>
      <c r="C156" s="278" t="s">
        <v>198</v>
      </c>
      <c r="D156" s="279">
        <v>45260</v>
      </c>
      <c r="E156" s="278">
        <v>200.9</v>
      </c>
      <c r="F156" s="278">
        <v>199.98333333333335</v>
      </c>
      <c r="G156" s="280">
        <v>197.01666666666671</v>
      </c>
      <c r="H156" s="280">
        <v>193.13333333333335</v>
      </c>
      <c r="I156" s="280">
        <v>190.16666666666671</v>
      </c>
      <c r="J156" s="280">
        <v>203.8666666666667</v>
      </c>
      <c r="K156" s="280">
        <v>206.83333333333334</v>
      </c>
      <c r="L156" s="280">
        <v>210.7166666666667</v>
      </c>
      <c r="M156" s="281">
        <v>202.95</v>
      </c>
      <c r="N156" s="281">
        <v>196.1</v>
      </c>
      <c r="O156" s="281">
        <v>32544000</v>
      </c>
      <c r="P156" s="282">
        <v>0.11616421442535241</v>
      </c>
    </row>
    <row r="157" spans="1:16" ht="12.75" customHeight="1">
      <c r="A157" s="272">
        <v>147</v>
      </c>
      <c r="B157" s="286" t="s">
        <v>68</v>
      </c>
      <c r="C157" s="278" t="s">
        <v>199</v>
      </c>
      <c r="D157" s="279">
        <v>45260</v>
      </c>
      <c r="E157" s="278">
        <v>246.4</v>
      </c>
      <c r="F157" s="278">
        <v>244.2166666666667</v>
      </c>
      <c r="G157" s="280">
        <v>241.13333333333338</v>
      </c>
      <c r="H157" s="280">
        <v>235.86666666666667</v>
      </c>
      <c r="I157" s="280">
        <v>232.78333333333336</v>
      </c>
      <c r="J157" s="280">
        <v>249.48333333333341</v>
      </c>
      <c r="K157" s="280">
        <v>252.56666666666672</v>
      </c>
      <c r="L157" s="280">
        <v>257.83333333333343</v>
      </c>
      <c r="M157" s="281">
        <v>247.3</v>
      </c>
      <c r="N157" s="281">
        <v>238.95</v>
      </c>
      <c r="O157" s="281">
        <v>60143875</v>
      </c>
      <c r="P157" s="282">
        <v>-1.2721837033267604E-2</v>
      </c>
    </row>
    <row r="158" spans="1:16" ht="12.75" customHeight="1">
      <c r="A158" s="272">
        <v>148</v>
      </c>
      <c r="B158" s="286" t="s">
        <v>59</v>
      </c>
      <c r="C158" s="278" t="s">
        <v>200</v>
      </c>
      <c r="D158" s="279">
        <v>45260</v>
      </c>
      <c r="E158" s="278">
        <v>2472.4</v>
      </c>
      <c r="F158" s="278">
        <v>2440.6166666666663</v>
      </c>
      <c r="G158" s="280">
        <v>2393.2333333333327</v>
      </c>
      <c r="H158" s="280">
        <v>2314.0666666666662</v>
      </c>
      <c r="I158" s="280">
        <v>2266.6833333333325</v>
      </c>
      <c r="J158" s="280">
        <v>2519.7833333333328</v>
      </c>
      <c r="K158" s="280">
        <v>2567.166666666667</v>
      </c>
      <c r="L158" s="280">
        <v>2646.333333333333</v>
      </c>
      <c r="M158" s="281">
        <v>2488</v>
      </c>
      <c r="N158" s="281">
        <v>2361.4499999999998</v>
      </c>
      <c r="O158" s="281">
        <v>2312250</v>
      </c>
      <c r="P158" s="282">
        <v>-8.362817626246381E-3</v>
      </c>
    </row>
    <row r="159" spans="1:16" ht="12.75" customHeight="1">
      <c r="A159" s="272">
        <v>149</v>
      </c>
      <c r="B159" s="286" t="s">
        <v>39</v>
      </c>
      <c r="C159" s="278" t="s">
        <v>201</v>
      </c>
      <c r="D159" s="279">
        <v>45260</v>
      </c>
      <c r="E159" s="278">
        <v>3412.65</v>
      </c>
      <c r="F159" s="278">
        <v>3403.1833333333329</v>
      </c>
      <c r="G159" s="280">
        <v>3384.4666666666658</v>
      </c>
      <c r="H159" s="280">
        <v>3356.2833333333328</v>
      </c>
      <c r="I159" s="280">
        <v>3337.5666666666657</v>
      </c>
      <c r="J159" s="280">
        <v>3431.3666666666659</v>
      </c>
      <c r="K159" s="280">
        <v>3450.083333333333</v>
      </c>
      <c r="L159" s="280">
        <v>3478.266666666666</v>
      </c>
      <c r="M159" s="281">
        <v>3421.9</v>
      </c>
      <c r="N159" s="281">
        <v>3375</v>
      </c>
      <c r="O159" s="281">
        <v>2305500</v>
      </c>
      <c r="P159" s="282">
        <v>-2.1330786373766317E-2</v>
      </c>
    </row>
    <row r="160" spans="1:16" ht="12.75" customHeight="1">
      <c r="A160" s="272">
        <v>150</v>
      </c>
      <c r="B160" s="286" t="s">
        <v>63</v>
      </c>
      <c r="C160" s="278" t="s">
        <v>202</v>
      </c>
      <c r="D160" s="279">
        <v>45260</v>
      </c>
      <c r="E160" s="278">
        <v>73.349999999999994</v>
      </c>
      <c r="F160" s="278">
        <v>73.683333333333323</v>
      </c>
      <c r="G160" s="280">
        <v>72.766666666666652</v>
      </c>
      <c r="H160" s="280">
        <v>72.183333333333323</v>
      </c>
      <c r="I160" s="280">
        <v>71.266666666666652</v>
      </c>
      <c r="J160" s="280">
        <v>74.266666666666652</v>
      </c>
      <c r="K160" s="280">
        <v>75.183333333333309</v>
      </c>
      <c r="L160" s="280">
        <v>75.766666666666652</v>
      </c>
      <c r="M160" s="281">
        <v>74.599999999999994</v>
      </c>
      <c r="N160" s="281">
        <v>73.099999999999994</v>
      </c>
      <c r="O160" s="281">
        <v>271856000</v>
      </c>
      <c r="P160" s="282">
        <v>-6.2289808451528005E-3</v>
      </c>
    </row>
    <row r="161" spans="1:16" ht="12.75" customHeight="1">
      <c r="A161" s="272">
        <v>151</v>
      </c>
      <c r="B161" s="286" t="s">
        <v>45</v>
      </c>
      <c r="C161" s="285" t="s">
        <v>203</v>
      </c>
      <c r="D161" s="279">
        <v>45260</v>
      </c>
      <c r="E161" s="278">
        <v>4951.3999999999996</v>
      </c>
      <c r="F161" s="278">
        <v>4963.2999999999993</v>
      </c>
      <c r="G161" s="280">
        <v>4909.1499999999987</v>
      </c>
      <c r="H161" s="280">
        <v>4866.8999999999996</v>
      </c>
      <c r="I161" s="280">
        <v>4812.7499999999991</v>
      </c>
      <c r="J161" s="280">
        <v>5005.5499999999984</v>
      </c>
      <c r="K161" s="280">
        <v>5059.7</v>
      </c>
      <c r="L161" s="280">
        <v>5101.949999999998</v>
      </c>
      <c r="M161" s="281">
        <v>5017.45</v>
      </c>
      <c r="N161" s="281">
        <v>4921.05</v>
      </c>
      <c r="O161" s="281">
        <v>2905700</v>
      </c>
      <c r="P161" s="282">
        <v>4.4940712828845019E-3</v>
      </c>
    </row>
    <row r="162" spans="1:16" ht="12.75" customHeight="1">
      <c r="A162" s="272">
        <v>152</v>
      </c>
      <c r="B162" s="286" t="s">
        <v>190</v>
      </c>
      <c r="C162" s="278" t="s">
        <v>204</v>
      </c>
      <c r="D162" s="279">
        <v>45260</v>
      </c>
      <c r="E162" s="278">
        <v>200.85</v>
      </c>
      <c r="F162" s="278">
        <v>200.4666666666667</v>
      </c>
      <c r="G162" s="280">
        <v>199.43333333333339</v>
      </c>
      <c r="H162" s="280">
        <v>198.01666666666671</v>
      </c>
      <c r="I162" s="280">
        <v>196.98333333333341</v>
      </c>
      <c r="J162" s="280">
        <v>201.88333333333338</v>
      </c>
      <c r="K162" s="280">
        <v>202.91666666666669</v>
      </c>
      <c r="L162" s="280">
        <v>204.33333333333337</v>
      </c>
      <c r="M162" s="281">
        <v>201.5</v>
      </c>
      <c r="N162" s="281">
        <v>199.05</v>
      </c>
      <c r="O162" s="281">
        <v>46206000</v>
      </c>
      <c r="P162" s="282">
        <v>-1.5579964166082417E-4</v>
      </c>
    </row>
    <row r="163" spans="1:16" ht="12.75" customHeight="1">
      <c r="A163" s="272">
        <v>153</v>
      </c>
      <c r="B163" s="286" t="s">
        <v>205</v>
      </c>
      <c r="C163" s="278" t="s">
        <v>206</v>
      </c>
      <c r="D163" s="279">
        <v>45260</v>
      </c>
      <c r="E163" s="278">
        <v>1609.8</v>
      </c>
      <c r="F163" s="278">
        <v>1608.1666666666667</v>
      </c>
      <c r="G163" s="280">
        <v>1597.6333333333334</v>
      </c>
      <c r="H163" s="280">
        <v>1585.4666666666667</v>
      </c>
      <c r="I163" s="280">
        <v>1574.9333333333334</v>
      </c>
      <c r="J163" s="280">
        <v>1620.3333333333335</v>
      </c>
      <c r="K163" s="280">
        <v>1630.8666666666668</v>
      </c>
      <c r="L163" s="280">
        <v>1643.0333333333335</v>
      </c>
      <c r="M163" s="281">
        <v>1618.7</v>
      </c>
      <c r="N163" s="281">
        <v>1596</v>
      </c>
      <c r="O163" s="281">
        <v>6035810</v>
      </c>
      <c r="P163" s="282">
        <v>3.3829499323410014E-3</v>
      </c>
    </row>
    <row r="164" spans="1:16" ht="12.75" customHeight="1">
      <c r="A164" s="272">
        <v>154</v>
      </c>
      <c r="B164" s="286" t="s">
        <v>49</v>
      </c>
      <c r="C164" s="278" t="s">
        <v>208</v>
      </c>
      <c r="D164" s="279">
        <v>45260</v>
      </c>
      <c r="E164" s="278">
        <v>995.05</v>
      </c>
      <c r="F164" s="278">
        <v>994.15</v>
      </c>
      <c r="G164" s="280">
        <v>988.3</v>
      </c>
      <c r="H164" s="280">
        <v>981.55</v>
      </c>
      <c r="I164" s="280">
        <v>975.69999999999993</v>
      </c>
      <c r="J164" s="280">
        <v>1000.9</v>
      </c>
      <c r="K164" s="280">
        <v>1006.7500000000001</v>
      </c>
      <c r="L164" s="280">
        <v>1013.5</v>
      </c>
      <c r="M164" s="281">
        <v>1000</v>
      </c>
      <c r="N164" s="281">
        <v>987.4</v>
      </c>
      <c r="O164" s="281">
        <v>2769300</v>
      </c>
      <c r="P164" s="282">
        <v>-1.7194570135746608E-2</v>
      </c>
    </row>
    <row r="165" spans="1:16" ht="12.75" customHeight="1">
      <c r="A165" s="272">
        <v>155</v>
      </c>
      <c r="B165" s="286" t="s">
        <v>63</v>
      </c>
      <c r="C165" s="278" t="s">
        <v>209</v>
      </c>
      <c r="D165" s="279">
        <v>45260</v>
      </c>
      <c r="E165" s="278">
        <v>221.95</v>
      </c>
      <c r="F165" s="278">
        <v>223.25</v>
      </c>
      <c r="G165" s="280">
        <v>219.9</v>
      </c>
      <c r="H165" s="280">
        <v>217.85</v>
      </c>
      <c r="I165" s="280">
        <v>214.5</v>
      </c>
      <c r="J165" s="280">
        <v>225.3</v>
      </c>
      <c r="K165" s="280">
        <v>228.65000000000003</v>
      </c>
      <c r="L165" s="280">
        <v>230.70000000000002</v>
      </c>
      <c r="M165" s="281">
        <v>226.6</v>
      </c>
      <c r="N165" s="281">
        <v>221.2</v>
      </c>
      <c r="O165" s="281">
        <v>43610000</v>
      </c>
      <c r="P165" s="282">
        <v>2.1132119651115142E-2</v>
      </c>
    </row>
    <row r="166" spans="1:16" ht="12.75" customHeight="1">
      <c r="A166" s="272">
        <v>156</v>
      </c>
      <c r="B166" s="286" t="s">
        <v>190</v>
      </c>
      <c r="C166" s="278" t="s">
        <v>210</v>
      </c>
      <c r="D166" s="279">
        <v>45260</v>
      </c>
      <c r="E166" s="278">
        <v>286.89999999999998</v>
      </c>
      <c r="F166" s="278">
        <v>283.73333333333335</v>
      </c>
      <c r="G166" s="280">
        <v>279.66666666666669</v>
      </c>
      <c r="H166" s="280">
        <v>272.43333333333334</v>
      </c>
      <c r="I166" s="280">
        <v>268.36666666666667</v>
      </c>
      <c r="J166" s="280">
        <v>290.9666666666667</v>
      </c>
      <c r="K166" s="280">
        <v>295.0333333333333</v>
      </c>
      <c r="L166" s="280">
        <v>302.26666666666671</v>
      </c>
      <c r="M166" s="281">
        <v>287.8</v>
      </c>
      <c r="N166" s="281">
        <v>276.5</v>
      </c>
      <c r="O166" s="281">
        <v>57580000</v>
      </c>
      <c r="P166" s="282">
        <v>9.5732370165164636E-3</v>
      </c>
    </row>
    <row r="167" spans="1:16" ht="12.75" customHeight="1">
      <c r="A167" s="272">
        <v>157</v>
      </c>
      <c r="B167" s="286" t="s">
        <v>84</v>
      </c>
      <c r="C167" s="278" t="s">
        <v>211</v>
      </c>
      <c r="D167" s="279">
        <v>45260</v>
      </c>
      <c r="E167" s="278">
        <v>2302.6</v>
      </c>
      <c r="F167" s="278">
        <v>2311.7000000000003</v>
      </c>
      <c r="G167" s="280">
        <v>2288.5500000000006</v>
      </c>
      <c r="H167" s="280">
        <v>2274.5000000000005</v>
      </c>
      <c r="I167" s="280">
        <v>2251.3500000000008</v>
      </c>
      <c r="J167" s="280">
        <v>2325.7500000000005</v>
      </c>
      <c r="K167" s="280">
        <v>2348.9</v>
      </c>
      <c r="L167" s="280">
        <v>2362.9500000000003</v>
      </c>
      <c r="M167" s="281">
        <v>2334.85</v>
      </c>
      <c r="N167" s="281">
        <v>2297.65</v>
      </c>
      <c r="O167" s="281">
        <v>48590000</v>
      </c>
      <c r="P167" s="282">
        <v>-3.5784228280819038E-3</v>
      </c>
    </row>
    <row r="168" spans="1:16" ht="12.75" customHeight="1">
      <c r="A168" s="272">
        <v>158</v>
      </c>
      <c r="B168" s="286" t="s">
        <v>132</v>
      </c>
      <c r="C168" s="278" t="s">
        <v>212</v>
      </c>
      <c r="D168" s="279">
        <v>45260</v>
      </c>
      <c r="E168" s="278">
        <v>84.45</v>
      </c>
      <c r="F168" s="278">
        <v>84.55</v>
      </c>
      <c r="G168" s="280">
        <v>83.8</v>
      </c>
      <c r="H168" s="280">
        <v>83.15</v>
      </c>
      <c r="I168" s="280">
        <v>82.4</v>
      </c>
      <c r="J168" s="280">
        <v>85.199999999999989</v>
      </c>
      <c r="K168" s="280">
        <v>85.949999999999989</v>
      </c>
      <c r="L168" s="280">
        <v>86.59999999999998</v>
      </c>
      <c r="M168" s="281">
        <v>85.3</v>
      </c>
      <c r="N168" s="281">
        <v>83.9</v>
      </c>
      <c r="O168" s="281">
        <v>120904000</v>
      </c>
      <c r="P168" s="282">
        <v>5.0541996408858146E-3</v>
      </c>
    </row>
    <row r="169" spans="1:16" ht="12.75" customHeight="1">
      <c r="A169" s="272">
        <v>159</v>
      </c>
      <c r="B169" s="286" t="s">
        <v>63</v>
      </c>
      <c r="C169" s="283" t="s">
        <v>213</v>
      </c>
      <c r="D169" s="279">
        <v>45260</v>
      </c>
      <c r="E169" s="278">
        <v>749.1</v>
      </c>
      <c r="F169" s="278">
        <v>751.2166666666667</v>
      </c>
      <c r="G169" s="280">
        <v>743.98333333333335</v>
      </c>
      <c r="H169" s="280">
        <v>738.86666666666667</v>
      </c>
      <c r="I169" s="280">
        <v>731.63333333333333</v>
      </c>
      <c r="J169" s="280">
        <v>756.33333333333337</v>
      </c>
      <c r="K169" s="280">
        <v>763.56666666666672</v>
      </c>
      <c r="L169" s="280">
        <v>768.68333333333339</v>
      </c>
      <c r="M169" s="281">
        <v>758.45</v>
      </c>
      <c r="N169" s="281">
        <v>746.1</v>
      </c>
      <c r="O169" s="281">
        <v>11190400</v>
      </c>
      <c r="P169" s="282">
        <v>-7.732141590409307E-3</v>
      </c>
    </row>
    <row r="170" spans="1:16" ht="12.75" customHeight="1">
      <c r="A170" s="272">
        <v>160</v>
      </c>
      <c r="B170" s="286" t="s">
        <v>68</v>
      </c>
      <c r="C170" s="278" t="s">
        <v>214</v>
      </c>
      <c r="D170" s="279">
        <v>45260</v>
      </c>
      <c r="E170" s="278">
        <v>1374.85</v>
      </c>
      <c r="F170" s="278">
        <v>1358.8833333333332</v>
      </c>
      <c r="G170" s="280">
        <v>1337.4166666666665</v>
      </c>
      <c r="H170" s="280">
        <v>1299.9833333333333</v>
      </c>
      <c r="I170" s="280">
        <v>1278.5166666666667</v>
      </c>
      <c r="J170" s="280">
        <v>1396.3166666666664</v>
      </c>
      <c r="K170" s="280">
        <v>1417.7833333333331</v>
      </c>
      <c r="L170" s="280">
        <v>1455.2166666666662</v>
      </c>
      <c r="M170" s="281">
        <v>1380.35</v>
      </c>
      <c r="N170" s="281">
        <v>1321.45</v>
      </c>
      <c r="O170" s="281">
        <v>6183750</v>
      </c>
      <c r="P170" s="282">
        <v>2.155866683186718E-2</v>
      </c>
    </row>
    <row r="171" spans="1:16" ht="12.75" customHeight="1">
      <c r="A171" s="272">
        <v>161</v>
      </c>
      <c r="B171" s="286" t="s">
        <v>63</v>
      </c>
      <c r="C171" s="278" t="s">
        <v>215</v>
      </c>
      <c r="D171" s="279">
        <v>45260</v>
      </c>
      <c r="E171" s="278">
        <v>567.75</v>
      </c>
      <c r="F171" s="278">
        <v>568.1</v>
      </c>
      <c r="G171" s="280">
        <v>564.85</v>
      </c>
      <c r="H171" s="280">
        <v>561.95000000000005</v>
      </c>
      <c r="I171" s="280">
        <v>558.70000000000005</v>
      </c>
      <c r="J171" s="280">
        <v>571</v>
      </c>
      <c r="K171" s="280">
        <v>574.25</v>
      </c>
      <c r="L171" s="280">
        <v>577.15</v>
      </c>
      <c r="M171" s="281">
        <v>571.35</v>
      </c>
      <c r="N171" s="281">
        <v>565.20000000000005</v>
      </c>
      <c r="O171" s="281">
        <v>88164000</v>
      </c>
      <c r="P171" s="282">
        <v>-3.8382251889663294E-2</v>
      </c>
    </row>
    <row r="172" spans="1:16" ht="12.75" customHeight="1">
      <c r="A172" s="272">
        <v>162</v>
      </c>
      <c r="B172" s="286" t="s">
        <v>49</v>
      </c>
      <c r="C172" s="278" t="s">
        <v>216</v>
      </c>
      <c r="D172" s="279">
        <v>45260</v>
      </c>
      <c r="E172" s="278">
        <v>25811.3</v>
      </c>
      <c r="F172" s="278">
        <v>25881.583333333332</v>
      </c>
      <c r="G172" s="280">
        <v>25629.766666666663</v>
      </c>
      <c r="H172" s="280">
        <v>25448.23333333333</v>
      </c>
      <c r="I172" s="280">
        <v>25196.416666666661</v>
      </c>
      <c r="J172" s="280">
        <v>26063.116666666665</v>
      </c>
      <c r="K172" s="280">
        <v>26314.933333333338</v>
      </c>
      <c r="L172" s="280">
        <v>26496.466666666667</v>
      </c>
      <c r="M172" s="281">
        <v>26133.4</v>
      </c>
      <c r="N172" s="281">
        <v>25700.05</v>
      </c>
      <c r="O172" s="281">
        <v>176100</v>
      </c>
      <c r="P172" s="282">
        <v>3.4188034188034188E-3</v>
      </c>
    </row>
    <row r="173" spans="1:16" ht="12.75" customHeight="1">
      <c r="A173" s="272">
        <v>163</v>
      </c>
      <c r="B173" s="286" t="s">
        <v>41</v>
      </c>
      <c r="C173" s="278" t="s">
        <v>217</v>
      </c>
      <c r="D173" s="279">
        <v>45260</v>
      </c>
      <c r="E173" s="278">
        <v>3349.7</v>
      </c>
      <c r="F173" s="278">
        <v>3347.1333333333332</v>
      </c>
      <c r="G173" s="280">
        <v>3268.5666666666666</v>
      </c>
      <c r="H173" s="280">
        <v>3187.4333333333334</v>
      </c>
      <c r="I173" s="280">
        <v>3108.8666666666668</v>
      </c>
      <c r="J173" s="280">
        <v>3428.2666666666664</v>
      </c>
      <c r="K173" s="280">
        <v>3506.833333333333</v>
      </c>
      <c r="L173" s="280">
        <v>3587.9666666666662</v>
      </c>
      <c r="M173" s="281">
        <v>3425.7</v>
      </c>
      <c r="N173" s="281">
        <v>3266</v>
      </c>
      <c r="O173" s="281">
        <v>2441525</v>
      </c>
      <c r="P173" s="282">
        <v>0.12310823864943189</v>
      </c>
    </row>
    <row r="174" spans="1:16" ht="12.75" customHeight="1">
      <c r="A174" s="272">
        <v>164</v>
      </c>
      <c r="B174" s="286" t="s">
        <v>47</v>
      </c>
      <c r="C174" s="278" t="s">
        <v>218</v>
      </c>
      <c r="D174" s="279">
        <v>45260</v>
      </c>
      <c r="E174" s="278">
        <v>2203.4</v>
      </c>
      <c r="F174" s="278">
        <v>2201.6666666666665</v>
      </c>
      <c r="G174" s="280">
        <v>2181.7333333333331</v>
      </c>
      <c r="H174" s="280">
        <v>2160.0666666666666</v>
      </c>
      <c r="I174" s="280">
        <v>2140.1333333333332</v>
      </c>
      <c r="J174" s="280">
        <v>2223.333333333333</v>
      </c>
      <c r="K174" s="280">
        <v>2243.2666666666664</v>
      </c>
      <c r="L174" s="280">
        <v>2264.9333333333329</v>
      </c>
      <c r="M174" s="281">
        <v>2221.6</v>
      </c>
      <c r="N174" s="281">
        <v>2180</v>
      </c>
      <c r="O174" s="281">
        <v>3679125</v>
      </c>
      <c r="P174" s="282">
        <v>-1.8801880188018802E-2</v>
      </c>
    </row>
    <row r="175" spans="1:16" ht="12.75" customHeight="1">
      <c r="A175" s="272">
        <v>165</v>
      </c>
      <c r="B175" s="286" t="s">
        <v>68</v>
      </c>
      <c r="C175" s="278" t="s">
        <v>219</v>
      </c>
      <c r="D175" s="279">
        <v>45260</v>
      </c>
      <c r="E175" s="278">
        <v>1872.45</v>
      </c>
      <c r="F175" s="278">
        <v>1877.1833333333334</v>
      </c>
      <c r="G175" s="280">
        <v>1858.3166666666668</v>
      </c>
      <c r="H175" s="280">
        <v>1844.1833333333334</v>
      </c>
      <c r="I175" s="280">
        <v>1825.3166666666668</v>
      </c>
      <c r="J175" s="280">
        <v>1891.3166666666668</v>
      </c>
      <c r="K175" s="280">
        <v>1910.1833333333336</v>
      </c>
      <c r="L175" s="280">
        <v>1924.3166666666668</v>
      </c>
      <c r="M175" s="281">
        <v>1896.05</v>
      </c>
      <c r="N175" s="281">
        <v>1863.05</v>
      </c>
      <c r="O175" s="281">
        <v>7550400</v>
      </c>
      <c r="P175" s="282">
        <v>3.6957686127477234E-2</v>
      </c>
    </row>
    <row r="176" spans="1:16" ht="12.75" customHeight="1">
      <c r="A176" s="272">
        <v>166</v>
      </c>
      <c r="B176" s="286" t="s">
        <v>43</v>
      </c>
      <c r="C176" s="278" t="s">
        <v>220</v>
      </c>
      <c r="D176" s="279">
        <v>45260</v>
      </c>
      <c r="E176" s="278">
        <v>1091.9000000000001</v>
      </c>
      <c r="F176" s="278">
        <v>1096.0833333333333</v>
      </c>
      <c r="G176" s="280">
        <v>1067.8166666666666</v>
      </c>
      <c r="H176" s="280">
        <v>1043.7333333333333</v>
      </c>
      <c r="I176" s="280">
        <v>1015.4666666666667</v>
      </c>
      <c r="J176" s="280">
        <v>1120.1666666666665</v>
      </c>
      <c r="K176" s="280">
        <v>1148.4333333333334</v>
      </c>
      <c r="L176" s="280">
        <v>1172.5166666666664</v>
      </c>
      <c r="M176" s="281">
        <v>1124.3499999999999</v>
      </c>
      <c r="N176" s="281">
        <v>1072</v>
      </c>
      <c r="O176" s="281">
        <v>21877800</v>
      </c>
      <c r="P176" s="282">
        <v>2.304418985270049E-2</v>
      </c>
    </row>
    <row r="177" spans="1:16" ht="12.75" customHeight="1">
      <c r="A177" s="272">
        <v>167</v>
      </c>
      <c r="B177" s="286" t="s">
        <v>205</v>
      </c>
      <c r="C177" s="278" t="s">
        <v>221</v>
      </c>
      <c r="D177" s="279">
        <v>45260</v>
      </c>
      <c r="E177" s="278">
        <v>635.6</v>
      </c>
      <c r="F177" s="278">
        <v>635.83333333333337</v>
      </c>
      <c r="G177" s="280">
        <v>628.76666666666677</v>
      </c>
      <c r="H177" s="280">
        <v>621.93333333333339</v>
      </c>
      <c r="I177" s="280">
        <v>614.86666666666679</v>
      </c>
      <c r="J177" s="280">
        <v>642.66666666666674</v>
      </c>
      <c r="K177" s="280">
        <v>649.73333333333335</v>
      </c>
      <c r="L177" s="280">
        <v>656.56666666666672</v>
      </c>
      <c r="M177" s="281">
        <v>642.9</v>
      </c>
      <c r="N177" s="281">
        <v>629</v>
      </c>
      <c r="O177" s="281">
        <v>8461500</v>
      </c>
      <c r="P177" s="282">
        <v>3.8858195211786371E-2</v>
      </c>
    </row>
    <row r="178" spans="1:16" ht="12.75" customHeight="1">
      <c r="A178" s="272">
        <v>168</v>
      </c>
      <c r="B178" s="286" t="s">
        <v>43</v>
      </c>
      <c r="C178" s="285" t="s">
        <v>222</v>
      </c>
      <c r="D178" s="279">
        <v>45260</v>
      </c>
      <c r="E178" s="278">
        <v>684.4</v>
      </c>
      <c r="F178" s="278">
        <v>687.1</v>
      </c>
      <c r="G178" s="280">
        <v>679.25</v>
      </c>
      <c r="H178" s="280">
        <v>674.1</v>
      </c>
      <c r="I178" s="280">
        <v>666.25</v>
      </c>
      <c r="J178" s="280">
        <v>692.25</v>
      </c>
      <c r="K178" s="280">
        <v>700.10000000000014</v>
      </c>
      <c r="L178" s="280">
        <v>705.25</v>
      </c>
      <c r="M178" s="281">
        <v>694.95</v>
      </c>
      <c r="N178" s="281">
        <v>681.95</v>
      </c>
      <c r="O178" s="281">
        <v>4330000</v>
      </c>
      <c r="P178" s="282">
        <v>-9.8330665447061514E-3</v>
      </c>
    </row>
    <row r="179" spans="1:16" ht="12.75" customHeight="1">
      <c r="A179" s="272">
        <v>169</v>
      </c>
      <c r="B179" s="286" t="s">
        <v>39</v>
      </c>
      <c r="C179" s="278" t="s">
        <v>223</v>
      </c>
      <c r="D179" s="279">
        <v>45260</v>
      </c>
      <c r="E179" s="278">
        <v>953.05</v>
      </c>
      <c r="F179" s="278">
        <v>955.76666666666677</v>
      </c>
      <c r="G179" s="280">
        <v>946.93333333333351</v>
      </c>
      <c r="H179" s="280">
        <v>940.81666666666672</v>
      </c>
      <c r="I179" s="280">
        <v>931.98333333333346</v>
      </c>
      <c r="J179" s="280">
        <v>961.88333333333355</v>
      </c>
      <c r="K179" s="280">
        <v>970.71666666666681</v>
      </c>
      <c r="L179" s="280">
        <v>976.8333333333336</v>
      </c>
      <c r="M179" s="281">
        <v>964.6</v>
      </c>
      <c r="N179" s="281">
        <v>949.65</v>
      </c>
      <c r="O179" s="281">
        <v>8328100</v>
      </c>
      <c r="P179" s="282">
        <v>1.1151919866444074E-2</v>
      </c>
    </row>
    <row r="180" spans="1:16" ht="12.75" customHeight="1">
      <c r="A180" s="272">
        <v>170</v>
      </c>
      <c r="B180" s="286" t="s">
        <v>79</v>
      </c>
      <c r="C180" s="284" t="s">
        <v>224</v>
      </c>
      <c r="D180" s="279">
        <v>45260</v>
      </c>
      <c r="E180" s="278">
        <v>1669.9</v>
      </c>
      <c r="F180" s="278">
        <v>1666</v>
      </c>
      <c r="G180" s="280">
        <v>1647.15</v>
      </c>
      <c r="H180" s="280">
        <v>1624.4</v>
      </c>
      <c r="I180" s="280">
        <v>1605.5500000000002</v>
      </c>
      <c r="J180" s="280">
        <v>1688.75</v>
      </c>
      <c r="K180" s="280">
        <v>1707.6</v>
      </c>
      <c r="L180" s="280">
        <v>1730.35</v>
      </c>
      <c r="M180" s="281">
        <v>1684.85</v>
      </c>
      <c r="N180" s="281">
        <v>1643.25</v>
      </c>
      <c r="O180" s="281">
        <v>6883000</v>
      </c>
      <c r="P180" s="282">
        <v>-1.7836757990867581E-2</v>
      </c>
    </row>
    <row r="181" spans="1:16" ht="12.75" customHeight="1">
      <c r="A181" s="272">
        <v>171</v>
      </c>
      <c r="B181" s="286" t="s">
        <v>59</v>
      </c>
      <c r="C181" s="278" t="s">
        <v>225</v>
      </c>
      <c r="D181" s="279">
        <v>45260</v>
      </c>
      <c r="E181" s="278">
        <v>906.5</v>
      </c>
      <c r="F181" s="278">
        <v>904.18333333333339</v>
      </c>
      <c r="G181" s="280">
        <v>899.36666666666679</v>
      </c>
      <c r="H181" s="280">
        <v>892.23333333333335</v>
      </c>
      <c r="I181" s="280">
        <v>887.41666666666674</v>
      </c>
      <c r="J181" s="280">
        <v>911.31666666666683</v>
      </c>
      <c r="K181" s="280">
        <v>916.13333333333344</v>
      </c>
      <c r="L181" s="280">
        <v>923.26666666666688</v>
      </c>
      <c r="M181" s="281">
        <v>909</v>
      </c>
      <c r="N181" s="281">
        <v>897.05</v>
      </c>
      <c r="O181" s="281">
        <v>9216000</v>
      </c>
      <c r="P181" s="282">
        <v>2.0631914681550883E-2</v>
      </c>
    </row>
    <row r="182" spans="1:16" ht="12.75" customHeight="1">
      <c r="A182" s="272">
        <v>172</v>
      </c>
      <c r="B182" s="286" t="s">
        <v>56</v>
      </c>
      <c r="C182" s="278" t="s">
        <v>226</v>
      </c>
      <c r="D182" s="279">
        <v>45260</v>
      </c>
      <c r="E182" s="278">
        <v>632.70000000000005</v>
      </c>
      <c r="F182" s="278">
        <v>635.63333333333333</v>
      </c>
      <c r="G182" s="280">
        <v>628.36666666666667</v>
      </c>
      <c r="H182" s="280">
        <v>624.0333333333333</v>
      </c>
      <c r="I182" s="280">
        <v>616.76666666666665</v>
      </c>
      <c r="J182" s="280">
        <v>639.9666666666667</v>
      </c>
      <c r="K182" s="280">
        <v>647.23333333333335</v>
      </c>
      <c r="L182" s="280">
        <v>651.56666666666672</v>
      </c>
      <c r="M182" s="281">
        <v>642.9</v>
      </c>
      <c r="N182" s="281">
        <v>631.29999999999995</v>
      </c>
      <c r="O182" s="281">
        <v>69390375</v>
      </c>
      <c r="P182" s="282">
        <v>2.7971289845894025E-2</v>
      </c>
    </row>
    <row r="183" spans="1:16" ht="12.75" customHeight="1">
      <c r="A183" s="272">
        <v>173</v>
      </c>
      <c r="B183" s="286" t="s">
        <v>190</v>
      </c>
      <c r="C183" s="278" t="s">
        <v>227</v>
      </c>
      <c r="D183" s="279">
        <v>45260</v>
      </c>
      <c r="E183" s="278">
        <v>240.5</v>
      </c>
      <c r="F183" s="278">
        <v>240.73333333333335</v>
      </c>
      <c r="G183" s="280">
        <v>238.81666666666669</v>
      </c>
      <c r="H183" s="280">
        <v>237.13333333333335</v>
      </c>
      <c r="I183" s="280">
        <v>235.2166666666667</v>
      </c>
      <c r="J183" s="280">
        <v>242.41666666666669</v>
      </c>
      <c r="K183" s="280">
        <v>244.33333333333331</v>
      </c>
      <c r="L183" s="280">
        <v>246.01666666666668</v>
      </c>
      <c r="M183" s="281">
        <v>242.65</v>
      </c>
      <c r="N183" s="281">
        <v>239.05</v>
      </c>
      <c r="O183" s="281">
        <v>86862375</v>
      </c>
      <c r="P183" s="282">
        <v>-3.6004645760743322E-3</v>
      </c>
    </row>
    <row r="184" spans="1:16" ht="12.75" customHeight="1">
      <c r="A184" s="272">
        <v>174</v>
      </c>
      <c r="B184" s="286" t="s">
        <v>132</v>
      </c>
      <c r="C184" s="278" t="s">
        <v>228</v>
      </c>
      <c r="D184" s="279">
        <v>45260</v>
      </c>
      <c r="E184" s="278">
        <v>119.4</v>
      </c>
      <c r="F184" s="278">
        <v>119.60000000000001</v>
      </c>
      <c r="G184" s="280">
        <v>118.60000000000002</v>
      </c>
      <c r="H184" s="280">
        <v>117.80000000000001</v>
      </c>
      <c r="I184" s="280">
        <v>116.80000000000003</v>
      </c>
      <c r="J184" s="280">
        <v>120.40000000000002</v>
      </c>
      <c r="K184" s="280">
        <v>121.39999999999999</v>
      </c>
      <c r="L184" s="280">
        <v>122.20000000000002</v>
      </c>
      <c r="M184" s="281">
        <v>120.6</v>
      </c>
      <c r="N184" s="281">
        <v>118.8</v>
      </c>
      <c r="O184" s="281">
        <v>204160000</v>
      </c>
      <c r="P184" s="282">
        <v>7.5183888391281923E-3</v>
      </c>
    </row>
    <row r="185" spans="1:16" ht="12.75" customHeight="1">
      <c r="A185" s="272">
        <v>175</v>
      </c>
      <c r="B185" s="286" t="s">
        <v>87</v>
      </c>
      <c r="C185" s="278" t="s">
        <v>229</v>
      </c>
      <c r="D185" s="279">
        <v>45260</v>
      </c>
      <c r="E185" s="278">
        <v>3387.55</v>
      </c>
      <c r="F185" s="278">
        <v>3387.6333333333332</v>
      </c>
      <c r="G185" s="280">
        <v>3366.3166666666666</v>
      </c>
      <c r="H185" s="280">
        <v>3345.0833333333335</v>
      </c>
      <c r="I185" s="280">
        <v>3323.7666666666669</v>
      </c>
      <c r="J185" s="280">
        <v>3408.8666666666663</v>
      </c>
      <c r="K185" s="280">
        <v>3430.1833333333329</v>
      </c>
      <c r="L185" s="280">
        <v>3451.4166666666661</v>
      </c>
      <c r="M185" s="281">
        <v>3408.95</v>
      </c>
      <c r="N185" s="281">
        <v>3366.4</v>
      </c>
      <c r="O185" s="281">
        <v>11012575</v>
      </c>
      <c r="P185" s="282">
        <v>-3.4838239718760393E-3</v>
      </c>
    </row>
    <row r="186" spans="1:16" ht="12.75" customHeight="1">
      <c r="A186" s="272">
        <v>176</v>
      </c>
      <c r="B186" s="286" t="s">
        <v>87</v>
      </c>
      <c r="C186" s="278" t="s">
        <v>230</v>
      </c>
      <c r="D186" s="279">
        <v>45260</v>
      </c>
      <c r="E186" s="278">
        <v>1128.25</v>
      </c>
      <c r="F186" s="278">
        <v>1123.4166666666667</v>
      </c>
      <c r="G186" s="280">
        <v>1115.3333333333335</v>
      </c>
      <c r="H186" s="280">
        <v>1102.4166666666667</v>
      </c>
      <c r="I186" s="280">
        <v>1094.3333333333335</v>
      </c>
      <c r="J186" s="280">
        <v>1136.3333333333335</v>
      </c>
      <c r="K186" s="280">
        <v>1144.416666666667</v>
      </c>
      <c r="L186" s="280">
        <v>1157.3333333333335</v>
      </c>
      <c r="M186" s="281">
        <v>1131.5</v>
      </c>
      <c r="N186" s="281">
        <v>1110.5</v>
      </c>
      <c r="O186" s="281">
        <v>13886400</v>
      </c>
      <c r="P186" s="282">
        <v>-2.7481300949659636E-2</v>
      </c>
    </row>
    <row r="187" spans="1:16" ht="12.75" customHeight="1">
      <c r="A187" s="272">
        <v>177</v>
      </c>
      <c r="B187" s="286" t="s">
        <v>59</v>
      </c>
      <c r="C187" s="278" t="s">
        <v>231</v>
      </c>
      <c r="D187" s="279">
        <v>45260</v>
      </c>
      <c r="E187" s="278">
        <v>3204.05</v>
      </c>
      <c r="F187" s="278">
        <v>3175.9166666666665</v>
      </c>
      <c r="G187" s="280">
        <v>3133.583333333333</v>
      </c>
      <c r="H187" s="280">
        <v>3063.1166666666663</v>
      </c>
      <c r="I187" s="280">
        <v>3020.7833333333328</v>
      </c>
      <c r="J187" s="280">
        <v>3246.3833333333332</v>
      </c>
      <c r="K187" s="280">
        <v>3288.7166666666662</v>
      </c>
      <c r="L187" s="280">
        <v>3359.1833333333334</v>
      </c>
      <c r="M187" s="281">
        <v>3218.25</v>
      </c>
      <c r="N187" s="281">
        <v>3105.45</v>
      </c>
      <c r="O187" s="281">
        <v>5371475</v>
      </c>
      <c r="P187" s="282">
        <v>8.2216827174920418E-2</v>
      </c>
    </row>
    <row r="188" spans="1:16" ht="12.75" customHeight="1">
      <c r="A188" s="272">
        <v>178</v>
      </c>
      <c r="B188" s="286" t="s">
        <v>43</v>
      </c>
      <c r="C188" s="278" t="s">
        <v>232</v>
      </c>
      <c r="D188" s="279">
        <v>45260</v>
      </c>
      <c r="E188" s="278">
        <v>1937</v>
      </c>
      <c r="F188" s="278">
        <v>1938.1333333333332</v>
      </c>
      <c r="G188" s="280">
        <v>1926.8666666666663</v>
      </c>
      <c r="H188" s="280">
        <v>1916.7333333333331</v>
      </c>
      <c r="I188" s="280">
        <v>1905.4666666666662</v>
      </c>
      <c r="J188" s="280">
        <v>1948.2666666666664</v>
      </c>
      <c r="K188" s="280">
        <v>1959.5333333333333</v>
      </c>
      <c r="L188" s="280">
        <v>1969.6666666666665</v>
      </c>
      <c r="M188" s="281">
        <v>1949.4</v>
      </c>
      <c r="N188" s="281">
        <v>1928</v>
      </c>
      <c r="O188" s="281">
        <v>1896500</v>
      </c>
      <c r="P188" s="282">
        <v>-2.8916929547844372E-3</v>
      </c>
    </row>
    <row r="189" spans="1:16" ht="12.75" customHeight="1">
      <c r="A189" s="272">
        <v>179</v>
      </c>
      <c r="B189" s="286" t="s">
        <v>45</v>
      </c>
      <c r="C189" s="278" t="s">
        <v>233</v>
      </c>
      <c r="D189" s="279">
        <v>45260</v>
      </c>
      <c r="E189" s="278">
        <v>2166.6</v>
      </c>
      <c r="F189" s="278">
        <v>2154.9833333333331</v>
      </c>
      <c r="G189" s="280">
        <v>2137.0666666666662</v>
      </c>
      <c r="H189" s="280">
        <v>2107.5333333333328</v>
      </c>
      <c r="I189" s="280">
        <v>2089.6166666666659</v>
      </c>
      <c r="J189" s="280">
        <v>2184.5166666666664</v>
      </c>
      <c r="K189" s="280">
        <v>2202.4333333333334</v>
      </c>
      <c r="L189" s="280">
        <v>2231.9666666666667</v>
      </c>
      <c r="M189" s="281">
        <v>2172.9</v>
      </c>
      <c r="N189" s="281">
        <v>2125.4499999999998</v>
      </c>
      <c r="O189" s="281">
        <v>3482800</v>
      </c>
      <c r="P189" s="282">
        <v>-2.4060494958753438E-3</v>
      </c>
    </row>
    <row r="190" spans="1:16" ht="12.75" customHeight="1">
      <c r="A190" s="272">
        <v>180</v>
      </c>
      <c r="B190" s="286" t="s">
        <v>56</v>
      </c>
      <c r="C190" s="278" t="s">
        <v>234</v>
      </c>
      <c r="D190" s="279">
        <v>45260</v>
      </c>
      <c r="E190" s="278">
        <v>1587.7</v>
      </c>
      <c r="F190" s="278">
        <v>1605.5166666666667</v>
      </c>
      <c r="G190" s="280">
        <v>1561.3833333333332</v>
      </c>
      <c r="H190" s="280">
        <v>1535.0666666666666</v>
      </c>
      <c r="I190" s="280">
        <v>1490.9333333333332</v>
      </c>
      <c r="J190" s="280">
        <v>1631.8333333333333</v>
      </c>
      <c r="K190" s="280">
        <v>1675.9666666666669</v>
      </c>
      <c r="L190" s="280">
        <v>1702.2833333333333</v>
      </c>
      <c r="M190" s="281">
        <v>1649.65</v>
      </c>
      <c r="N190" s="281">
        <v>1579.2</v>
      </c>
      <c r="O190" s="281">
        <v>7212800</v>
      </c>
      <c r="P190" s="282">
        <v>9.1872417081699687E-2</v>
      </c>
    </row>
    <row r="191" spans="1:16" ht="12.75" customHeight="1">
      <c r="A191" s="272">
        <v>181</v>
      </c>
      <c r="B191" s="286" t="s">
        <v>59</v>
      </c>
      <c r="C191" s="278" t="s">
        <v>235</v>
      </c>
      <c r="D191" s="279">
        <v>45260</v>
      </c>
      <c r="E191" s="278">
        <v>1621.8</v>
      </c>
      <c r="F191" s="278">
        <v>1626.1000000000001</v>
      </c>
      <c r="G191" s="280">
        <v>1612.7000000000003</v>
      </c>
      <c r="H191" s="280">
        <v>1603.6000000000001</v>
      </c>
      <c r="I191" s="280">
        <v>1590.2000000000003</v>
      </c>
      <c r="J191" s="280">
        <v>1635.2000000000003</v>
      </c>
      <c r="K191" s="280">
        <v>1648.6000000000004</v>
      </c>
      <c r="L191" s="280">
        <v>1657.7000000000003</v>
      </c>
      <c r="M191" s="281">
        <v>1639.5</v>
      </c>
      <c r="N191" s="281">
        <v>1617</v>
      </c>
      <c r="O191" s="281">
        <v>3002400</v>
      </c>
      <c r="P191" s="282">
        <v>5.6290458767238954E-2</v>
      </c>
    </row>
    <row r="192" spans="1:16" ht="12.75" customHeight="1">
      <c r="A192" s="272">
        <v>182</v>
      </c>
      <c r="B192" s="286" t="s">
        <v>49</v>
      </c>
      <c r="C192" s="278" t="s">
        <v>236</v>
      </c>
      <c r="D192" s="279">
        <v>45260</v>
      </c>
      <c r="E192" s="278">
        <v>8460.15</v>
      </c>
      <c r="F192" s="278">
        <v>8442.2166666666653</v>
      </c>
      <c r="G192" s="280">
        <v>8400.4833333333299</v>
      </c>
      <c r="H192" s="280">
        <v>8340.8166666666639</v>
      </c>
      <c r="I192" s="280">
        <v>8299.0833333333285</v>
      </c>
      <c r="J192" s="280">
        <v>8501.8833333333314</v>
      </c>
      <c r="K192" s="280">
        <v>8543.616666666665</v>
      </c>
      <c r="L192" s="280">
        <v>8603.2833333333328</v>
      </c>
      <c r="M192" s="281">
        <v>8483.9500000000007</v>
      </c>
      <c r="N192" s="281">
        <v>8382.5499999999993</v>
      </c>
      <c r="O192" s="281">
        <v>1335400</v>
      </c>
      <c r="P192" s="282">
        <v>-2.039319248826291E-2</v>
      </c>
    </row>
    <row r="193" spans="1:16" ht="12.75" customHeight="1">
      <c r="A193" s="272">
        <v>183</v>
      </c>
      <c r="B193" s="286" t="s">
        <v>39</v>
      </c>
      <c r="C193" s="278" t="s">
        <v>237</v>
      </c>
      <c r="D193" s="279">
        <v>45260</v>
      </c>
      <c r="E193" s="278">
        <v>543.65</v>
      </c>
      <c r="F193" s="278">
        <v>540.6</v>
      </c>
      <c r="G193" s="280">
        <v>534.55000000000007</v>
      </c>
      <c r="H193" s="280">
        <v>525.45000000000005</v>
      </c>
      <c r="I193" s="280">
        <v>519.40000000000009</v>
      </c>
      <c r="J193" s="280">
        <v>549.70000000000005</v>
      </c>
      <c r="K193" s="280">
        <v>555.75</v>
      </c>
      <c r="L193" s="280">
        <v>564.85</v>
      </c>
      <c r="M193" s="281">
        <v>546.65</v>
      </c>
      <c r="N193" s="281">
        <v>531.5</v>
      </c>
      <c r="O193" s="281">
        <v>34569600</v>
      </c>
      <c r="P193" s="282">
        <v>-1.7258583096197197E-2</v>
      </c>
    </row>
    <row r="194" spans="1:16" ht="12.75" customHeight="1">
      <c r="A194" s="272">
        <v>184</v>
      </c>
      <c r="B194" s="286" t="s">
        <v>132</v>
      </c>
      <c r="C194" s="278" t="s">
        <v>238</v>
      </c>
      <c r="D194" s="279">
        <v>45260</v>
      </c>
      <c r="E194" s="278">
        <v>218.05</v>
      </c>
      <c r="F194" s="278">
        <v>217.41666666666666</v>
      </c>
      <c r="G194" s="280">
        <v>215.83333333333331</v>
      </c>
      <c r="H194" s="280">
        <v>213.61666666666665</v>
      </c>
      <c r="I194" s="280">
        <v>212.0333333333333</v>
      </c>
      <c r="J194" s="280">
        <v>219.63333333333333</v>
      </c>
      <c r="K194" s="280">
        <v>221.21666666666664</v>
      </c>
      <c r="L194" s="280">
        <v>223.43333333333334</v>
      </c>
      <c r="M194" s="281">
        <v>219</v>
      </c>
      <c r="N194" s="281">
        <v>215.2</v>
      </c>
      <c r="O194" s="281">
        <v>68918200</v>
      </c>
      <c r="P194" s="282">
        <v>4.8626005508517209E-3</v>
      </c>
    </row>
    <row r="195" spans="1:16" ht="12.75" customHeight="1">
      <c r="A195" s="272">
        <v>185</v>
      </c>
      <c r="B195" s="286" t="s">
        <v>41</v>
      </c>
      <c r="C195" s="278" t="s">
        <v>239</v>
      </c>
      <c r="D195" s="279">
        <v>45260</v>
      </c>
      <c r="E195" s="278">
        <v>837.25</v>
      </c>
      <c r="F195" s="278">
        <v>836.98333333333323</v>
      </c>
      <c r="G195" s="280">
        <v>832.91666666666652</v>
      </c>
      <c r="H195" s="280">
        <v>828.58333333333326</v>
      </c>
      <c r="I195" s="280">
        <v>824.51666666666654</v>
      </c>
      <c r="J195" s="280">
        <v>841.31666666666649</v>
      </c>
      <c r="K195" s="280">
        <v>845.38333333333333</v>
      </c>
      <c r="L195" s="280">
        <v>849.71666666666647</v>
      </c>
      <c r="M195" s="281">
        <v>841.05</v>
      </c>
      <c r="N195" s="281">
        <v>832.65</v>
      </c>
      <c r="O195" s="281">
        <v>6454800</v>
      </c>
      <c r="P195" s="282">
        <v>-3.2428425831557491E-3</v>
      </c>
    </row>
    <row r="196" spans="1:16" ht="12.75" customHeight="1">
      <c r="A196" s="272">
        <v>186</v>
      </c>
      <c r="B196" s="286" t="s">
        <v>87</v>
      </c>
      <c r="C196" s="278" t="s">
        <v>240</v>
      </c>
      <c r="D196" s="279">
        <v>45260</v>
      </c>
      <c r="E196" s="278">
        <v>384.2</v>
      </c>
      <c r="F196" s="278">
        <v>383.66666666666669</v>
      </c>
      <c r="G196" s="280">
        <v>381.68333333333339</v>
      </c>
      <c r="H196" s="280">
        <v>379.16666666666669</v>
      </c>
      <c r="I196" s="280">
        <v>377.18333333333339</v>
      </c>
      <c r="J196" s="280">
        <v>386.18333333333339</v>
      </c>
      <c r="K196" s="280">
        <v>388.16666666666663</v>
      </c>
      <c r="L196" s="280">
        <v>390.68333333333339</v>
      </c>
      <c r="M196" s="281">
        <v>385.65</v>
      </c>
      <c r="N196" s="281">
        <v>381.15</v>
      </c>
      <c r="O196" s="281">
        <v>46312500</v>
      </c>
      <c r="P196" s="282">
        <v>-4.4176447826647751E-3</v>
      </c>
    </row>
    <row r="197" spans="1:16" ht="12.75" customHeight="1">
      <c r="A197" s="272">
        <v>187</v>
      </c>
      <c r="B197" s="286" t="s">
        <v>205</v>
      </c>
      <c r="C197" s="278" t="s">
        <v>241</v>
      </c>
      <c r="D197" s="279">
        <v>45260</v>
      </c>
      <c r="E197" s="278">
        <v>260.35000000000002</v>
      </c>
      <c r="F197" s="278">
        <v>258.4666666666667</v>
      </c>
      <c r="G197" s="280">
        <v>250.63333333333338</v>
      </c>
      <c r="H197" s="280">
        <v>240.91666666666669</v>
      </c>
      <c r="I197" s="280">
        <v>233.08333333333337</v>
      </c>
      <c r="J197" s="280">
        <v>268.18333333333339</v>
      </c>
      <c r="K197" s="280">
        <v>276.01666666666665</v>
      </c>
      <c r="L197" s="280">
        <v>285.73333333333341</v>
      </c>
      <c r="M197" s="281">
        <v>266.3</v>
      </c>
      <c r="N197" s="281">
        <v>248.75</v>
      </c>
      <c r="O197" s="281">
        <v>89652000</v>
      </c>
      <c r="P197" s="282">
        <v>-1.2365896861735903E-3</v>
      </c>
    </row>
    <row r="198" spans="1:16" ht="12.75" customHeight="1">
      <c r="A198" s="272">
        <v>188</v>
      </c>
      <c r="B198" s="286" t="s">
        <v>43</v>
      </c>
      <c r="C198" s="278" t="s">
        <v>242</v>
      </c>
      <c r="D198" s="279">
        <v>45260</v>
      </c>
      <c r="E198" s="278">
        <v>577.4</v>
      </c>
      <c r="F198" s="278">
        <v>579.31666666666661</v>
      </c>
      <c r="G198" s="280">
        <v>573.83333333333326</v>
      </c>
      <c r="H198" s="280">
        <v>570.26666666666665</v>
      </c>
      <c r="I198" s="280">
        <v>564.7833333333333</v>
      </c>
      <c r="J198" s="280">
        <v>582.88333333333321</v>
      </c>
      <c r="K198" s="280">
        <v>588.36666666666656</v>
      </c>
      <c r="L198" s="280">
        <v>591.93333333333317</v>
      </c>
      <c r="M198" s="281">
        <v>584.79999999999995</v>
      </c>
      <c r="N198" s="281">
        <v>575.75</v>
      </c>
      <c r="O198" s="281">
        <v>6877800</v>
      </c>
      <c r="P198" s="282">
        <v>2.1794357534429737E-2</v>
      </c>
    </row>
    <row r="199" spans="1:16" ht="12.75" customHeight="1">
      <c r="A199" s="273">
        <v>189</v>
      </c>
      <c r="B199" s="274"/>
      <c r="C199" s="266"/>
      <c r="D199" s="267"/>
      <c r="E199" s="268"/>
      <c r="F199" s="268"/>
      <c r="G199" s="269"/>
      <c r="H199" s="269"/>
      <c r="I199" s="269"/>
      <c r="J199" s="269"/>
      <c r="K199" s="269"/>
      <c r="L199" s="269"/>
      <c r="M199" s="266"/>
      <c r="N199" s="266"/>
      <c r="O199" s="270"/>
      <c r="P199" s="271"/>
    </row>
    <row r="200" spans="1:16" ht="12.75" customHeight="1">
      <c r="A200" s="33">
        <v>190</v>
      </c>
      <c r="B200" s="274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31">
        <v>191</v>
      </c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3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45231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404" t="s">
        <v>16</v>
      </c>
      <c r="B8" s="406"/>
      <c r="C8" s="409" t="s">
        <v>20</v>
      </c>
      <c r="D8" s="409" t="s">
        <v>21</v>
      </c>
      <c r="E8" s="401" t="s">
        <v>22</v>
      </c>
      <c r="F8" s="402"/>
      <c r="G8" s="403"/>
      <c r="H8" s="401" t="s">
        <v>23</v>
      </c>
      <c r="I8" s="402"/>
      <c r="J8" s="403"/>
      <c r="K8" s="26"/>
      <c r="L8" s="48"/>
      <c r="M8" s="48"/>
      <c r="N8" s="1"/>
      <c r="O8" s="1"/>
    </row>
    <row r="9" spans="1:15" ht="36" customHeight="1">
      <c r="A9" s="405"/>
      <c r="B9" s="408"/>
      <c r="C9" s="408"/>
      <c r="D9" s="40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19079.599999999999</v>
      </c>
      <c r="D10" s="34">
        <v>19123.25</v>
      </c>
      <c r="E10" s="34">
        <v>19012.8</v>
      </c>
      <c r="F10" s="34">
        <v>18946</v>
      </c>
      <c r="G10" s="34">
        <v>18835.55</v>
      </c>
      <c r="H10" s="34">
        <v>19190.05</v>
      </c>
      <c r="I10" s="34">
        <v>19300.499999999996</v>
      </c>
      <c r="J10" s="34">
        <v>19367.3</v>
      </c>
      <c r="K10" s="34">
        <v>19233.7</v>
      </c>
      <c r="L10" s="34">
        <v>19056.45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42845.95</v>
      </c>
      <c r="D11" s="34">
        <v>42999.98333333333</v>
      </c>
      <c r="E11" s="34">
        <v>42643.116666666661</v>
      </c>
      <c r="F11" s="34">
        <v>42440.283333333333</v>
      </c>
      <c r="G11" s="34">
        <v>42083.416666666664</v>
      </c>
      <c r="H11" s="34">
        <v>43202.816666666658</v>
      </c>
      <c r="I11" s="34">
        <v>43559.683333333327</v>
      </c>
      <c r="J11" s="34">
        <v>43762.516666666656</v>
      </c>
      <c r="K11" s="34">
        <v>43356.85</v>
      </c>
      <c r="L11" s="34">
        <v>42797.15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3882.45</v>
      </c>
      <c r="D12" s="36">
        <v>3882.4333333333329</v>
      </c>
      <c r="E12" s="36">
        <v>3862.4166666666661</v>
      </c>
      <c r="F12" s="36">
        <v>3842.3833333333332</v>
      </c>
      <c r="G12" s="36">
        <v>3822.3666666666663</v>
      </c>
      <c r="H12" s="36">
        <v>3902.4666666666658</v>
      </c>
      <c r="I12" s="36">
        <v>3922.4833333333331</v>
      </c>
      <c r="J12" s="36">
        <v>3942.5166666666655</v>
      </c>
      <c r="K12" s="36">
        <v>3902.45</v>
      </c>
      <c r="L12" s="36">
        <v>3862.4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6095.4</v>
      </c>
      <c r="D13" s="36">
        <v>6102.0166666666673</v>
      </c>
      <c r="E13" s="36">
        <v>6072.4833333333345</v>
      </c>
      <c r="F13" s="36">
        <v>6049.5666666666675</v>
      </c>
      <c r="G13" s="36">
        <v>6020.0333333333347</v>
      </c>
      <c r="H13" s="36">
        <v>6124.9333333333343</v>
      </c>
      <c r="I13" s="36">
        <v>6154.4666666666672</v>
      </c>
      <c r="J13" s="36">
        <v>6177.3833333333341</v>
      </c>
      <c r="K13" s="36">
        <v>6131.55</v>
      </c>
      <c r="L13" s="36">
        <v>6079.1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30582.25</v>
      </c>
      <c r="D14" s="36">
        <v>30582.5</v>
      </c>
      <c r="E14" s="36">
        <v>30395.8</v>
      </c>
      <c r="F14" s="36">
        <v>30209.35</v>
      </c>
      <c r="G14" s="36">
        <v>30022.649999999998</v>
      </c>
      <c r="H14" s="36">
        <v>30768.95</v>
      </c>
      <c r="I14" s="36">
        <v>30955.649999999998</v>
      </c>
      <c r="J14" s="36">
        <v>31142.100000000002</v>
      </c>
      <c r="K14" s="36">
        <v>30769.200000000001</v>
      </c>
      <c r="L14" s="36">
        <v>30396.05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5887.4</v>
      </c>
      <c r="D15" s="36">
        <v>5873.9333333333334</v>
      </c>
      <c r="E15" s="36">
        <v>5847.6166666666668</v>
      </c>
      <c r="F15" s="36">
        <v>5807.833333333333</v>
      </c>
      <c r="G15" s="36">
        <v>5781.5166666666664</v>
      </c>
      <c r="H15" s="36">
        <v>5913.7166666666672</v>
      </c>
      <c r="I15" s="36">
        <v>5940.0333333333347</v>
      </c>
      <c r="J15" s="36">
        <v>5979.8166666666675</v>
      </c>
      <c r="K15" s="36">
        <v>5900.25</v>
      </c>
      <c r="L15" s="36">
        <v>5834.15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11068.85</v>
      </c>
      <c r="D16" s="36">
        <v>11063.783333333333</v>
      </c>
      <c r="E16" s="36">
        <v>11020.066666666666</v>
      </c>
      <c r="F16" s="36">
        <v>10971.283333333333</v>
      </c>
      <c r="G16" s="36">
        <v>10927.566666666666</v>
      </c>
      <c r="H16" s="36">
        <v>11112.566666666666</v>
      </c>
      <c r="I16" s="36">
        <v>11156.283333333333</v>
      </c>
      <c r="J16" s="36">
        <v>11205.066666666666</v>
      </c>
      <c r="K16" s="36">
        <v>11107.5</v>
      </c>
      <c r="L16" s="36">
        <v>11015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4109.3</v>
      </c>
      <c r="D17" s="36">
        <v>4087.7166666666667</v>
      </c>
      <c r="E17" s="36">
        <v>4050.4333333333334</v>
      </c>
      <c r="F17" s="36">
        <v>3991.5666666666666</v>
      </c>
      <c r="G17" s="36">
        <v>3954.2833333333333</v>
      </c>
      <c r="H17" s="36">
        <v>4146.5833333333339</v>
      </c>
      <c r="I17" s="36">
        <v>4183.8666666666668</v>
      </c>
      <c r="J17" s="36">
        <v>4242.7333333333336</v>
      </c>
      <c r="K17" s="31">
        <v>4125</v>
      </c>
      <c r="L17" s="31">
        <v>4028.85</v>
      </c>
      <c r="M17" s="31">
        <v>2.0569700000000002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22413.65</v>
      </c>
      <c r="D18" s="36">
        <v>22462.850000000002</v>
      </c>
      <c r="E18" s="36">
        <v>22308.850000000006</v>
      </c>
      <c r="F18" s="36">
        <v>22204.050000000003</v>
      </c>
      <c r="G18" s="36">
        <v>22050.050000000007</v>
      </c>
      <c r="H18" s="36">
        <v>22567.650000000005</v>
      </c>
      <c r="I18" s="36">
        <v>22721.649999999998</v>
      </c>
      <c r="J18" s="36">
        <v>22826.450000000004</v>
      </c>
      <c r="K18" s="31">
        <v>22616.85</v>
      </c>
      <c r="L18" s="31">
        <v>22358.05</v>
      </c>
      <c r="M18" s="31">
        <v>5.2319999999999998E-2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172.45</v>
      </c>
      <c r="D19" s="36">
        <v>173</v>
      </c>
      <c r="E19" s="36">
        <v>170.7</v>
      </c>
      <c r="F19" s="36">
        <v>168.95</v>
      </c>
      <c r="G19" s="36">
        <v>166.64999999999998</v>
      </c>
      <c r="H19" s="36">
        <v>174.75</v>
      </c>
      <c r="I19" s="36">
        <v>177.05</v>
      </c>
      <c r="J19" s="36">
        <v>178.8</v>
      </c>
      <c r="K19" s="31">
        <v>175.3</v>
      </c>
      <c r="L19" s="31">
        <v>171.25</v>
      </c>
      <c r="M19" s="31">
        <v>31.73997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214.75</v>
      </c>
      <c r="D20" s="36">
        <v>215.98333333333335</v>
      </c>
      <c r="E20" s="36">
        <v>212.81666666666669</v>
      </c>
      <c r="F20" s="36">
        <v>210.88333333333335</v>
      </c>
      <c r="G20" s="36">
        <v>207.7166666666667</v>
      </c>
      <c r="H20" s="36">
        <v>217.91666666666669</v>
      </c>
      <c r="I20" s="36">
        <v>221.08333333333331</v>
      </c>
      <c r="J20" s="36">
        <v>223.01666666666668</v>
      </c>
      <c r="K20" s="31">
        <v>219.15</v>
      </c>
      <c r="L20" s="31">
        <v>214.05</v>
      </c>
      <c r="M20" s="31">
        <v>30.192340000000002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1888.2</v>
      </c>
      <c r="D21" s="36">
        <v>1891.3166666666666</v>
      </c>
      <c r="E21" s="36">
        <v>1878.9333333333332</v>
      </c>
      <c r="F21" s="36">
        <v>1869.6666666666665</v>
      </c>
      <c r="G21" s="36">
        <v>1857.2833333333331</v>
      </c>
      <c r="H21" s="36">
        <v>1900.5833333333333</v>
      </c>
      <c r="I21" s="36">
        <v>1912.9666666666665</v>
      </c>
      <c r="J21" s="36">
        <v>1922.2333333333333</v>
      </c>
      <c r="K21" s="31">
        <v>1903.7</v>
      </c>
      <c r="L21" s="31">
        <v>1882.05</v>
      </c>
      <c r="M21" s="31">
        <v>1.17831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2294.65</v>
      </c>
      <c r="D22" s="36">
        <v>2296.8833333333332</v>
      </c>
      <c r="E22" s="36">
        <v>2273.7666666666664</v>
      </c>
      <c r="F22" s="36">
        <v>2252.8833333333332</v>
      </c>
      <c r="G22" s="36">
        <v>2229.7666666666664</v>
      </c>
      <c r="H22" s="36">
        <v>2317.7666666666664</v>
      </c>
      <c r="I22" s="36">
        <v>2340.8833333333332</v>
      </c>
      <c r="J22" s="36">
        <v>2361.7666666666664</v>
      </c>
      <c r="K22" s="31">
        <v>2320</v>
      </c>
      <c r="L22" s="31">
        <v>2276</v>
      </c>
      <c r="M22" s="31">
        <v>11.5528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911.65</v>
      </c>
      <c r="D23" s="36">
        <v>916.33333333333337</v>
      </c>
      <c r="E23" s="36">
        <v>899.31666666666672</v>
      </c>
      <c r="F23" s="36">
        <v>886.98333333333335</v>
      </c>
      <c r="G23" s="36">
        <v>869.9666666666667</v>
      </c>
      <c r="H23" s="36">
        <v>928.66666666666674</v>
      </c>
      <c r="I23" s="36">
        <v>945.68333333333339</v>
      </c>
      <c r="J23" s="36">
        <v>958.01666666666677</v>
      </c>
      <c r="K23" s="31">
        <v>933.35</v>
      </c>
      <c r="L23" s="31">
        <v>904</v>
      </c>
      <c r="M23" s="31">
        <v>7.1313599999999999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784.75</v>
      </c>
      <c r="D24" s="36">
        <v>786.11666666666667</v>
      </c>
      <c r="E24" s="36">
        <v>781.13333333333333</v>
      </c>
      <c r="F24" s="36">
        <v>777.51666666666665</v>
      </c>
      <c r="G24" s="36">
        <v>772.5333333333333</v>
      </c>
      <c r="H24" s="36">
        <v>789.73333333333335</v>
      </c>
      <c r="I24" s="36">
        <v>794.7166666666667</v>
      </c>
      <c r="J24" s="36">
        <v>798.33333333333337</v>
      </c>
      <c r="K24" s="31">
        <v>791.1</v>
      </c>
      <c r="L24" s="31">
        <v>782.5</v>
      </c>
      <c r="M24" s="31">
        <v>28.2576</v>
      </c>
      <c r="N24" s="1"/>
      <c r="O24" s="1"/>
    </row>
    <row r="25" spans="1:15" ht="12.75" customHeight="1">
      <c r="A25" s="51">
        <v>16</v>
      </c>
      <c r="B25" s="53" t="s">
        <v>843</v>
      </c>
      <c r="C25" s="31">
        <v>363.05</v>
      </c>
      <c r="D25" s="36">
        <v>363.43333333333339</v>
      </c>
      <c r="E25" s="36">
        <v>358.96666666666681</v>
      </c>
      <c r="F25" s="36">
        <v>354.88333333333344</v>
      </c>
      <c r="G25" s="36">
        <v>350.41666666666686</v>
      </c>
      <c r="H25" s="36">
        <v>367.51666666666677</v>
      </c>
      <c r="I25" s="36">
        <v>371.98333333333335</v>
      </c>
      <c r="J25" s="36">
        <v>376.06666666666672</v>
      </c>
      <c r="K25" s="31">
        <v>367.9</v>
      </c>
      <c r="L25" s="31">
        <v>359.35</v>
      </c>
      <c r="M25" s="31">
        <v>70.802710000000005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3721.85</v>
      </c>
      <c r="D26" s="36">
        <v>3712.2666666666664</v>
      </c>
      <c r="E26" s="36">
        <v>3689.5333333333328</v>
      </c>
      <c r="F26" s="36">
        <v>3657.2166666666662</v>
      </c>
      <c r="G26" s="36">
        <v>3634.4833333333327</v>
      </c>
      <c r="H26" s="36">
        <v>3744.583333333333</v>
      </c>
      <c r="I26" s="36">
        <v>3767.3166666666666</v>
      </c>
      <c r="J26" s="36">
        <v>3799.6333333333332</v>
      </c>
      <c r="K26" s="31">
        <v>3735</v>
      </c>
      <c r="L26" s="31">
        <v>3679.95</v>
      </c>
      <c r="M26" s="31">
        <v>1.4071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424.45</v>
      </c>
      <c r="D27" s="36">
        <v>424.3</v>
      </c>
      <c r="E27" s="36">
        <v>421.15000000000003</v>
      </c>
      <c r="F27" s="36">
        <v>417.85</v>
      </c>
      <c r="G27" s="36">
        <v>414.70000000000005</v>
      </c>
      <c r="H27" s="36">
        <v>427.6</v>
      </c>
      <c r="I27" s="36">
        <v>430.75</v>
      </c>
      <c r="J27" s="36">
        <v>434.05</v>
      </c>
      <c r="K27" s="31">
        <v>427.45</v>
      </c>
      <c r="L27" s="31">
        <v>421</v>
      </c>
      <c r="M27" s="31">
        <v>10.78687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4819.8999999999996</v>
      </c>
      <c r="D28" s="36">
        <v>4841.583333333333</v>
      </c>
      <c r="E28" s="36">
        <v>4783.5166666666664</v>
      </c>
      <c r="F28" s="36">
        <v>4747.1333333333332</v>
      </c>
      <c r="G28" s="36">
        <v>4689.0666666666666</v>
      </c>
      <c r="H28" s="36">
        <v>4877.9666666666662</v>
      </c>
      <c r="I28" s="36">
        <v>4936.0333333333338</v>
      </c>
      <c r="J28" s="36">
        <v>4972.4166666666661</v>
      </c>
      <c r="K28" s="31">
        <v>4899.6499999999996</v>
      </c>
      <c r="L28" s="31">
        <v>4805.2</v>
      </c>
      <c r="M28" s="31">
        <v>2.7665999999999999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381.3</v>
      </c>
      <c r="D29" s="36">
        <v>379.76666666666665</v>
      </c>
      <c r="E29" s="36">
        <v>376.7833333333333</v>
      </c>
      <c r="F29" s="36">
        <v>372.26666666666665</v>
      </c>
      <c r="G29" s="36">
        <v>369.2833333333333</v>
      </c>
      <c r="H29" s="36">
        <v>384.2833333333333</v>
      </c>
      <c r="I29" s="36">
        <v>387.26666666666665</v>
      </c>
      <c r="J29" s="36">
        <v>391.7833333333333</v>
      </c>
      <c r="K29" s="31">
        <v>382.75</v>
      </c>
      <c r="L29" s="31">
        <v>375.25</v>
      </c>
      <c r="M29" s="31">
        <v>10.493639999999999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167.7</v>
      </c>
      <c r="D30" s="36">
        <v>168.25</v>
      </c>
      <c r="E30" s="36">
        <v>166.45</v>
      </c>
      <c r="F30" s="36">
        <v>165.2</v>
      </c>
      <c r="G30" s="36">
        <v>163.39999999999998</v>
      </c>
      <c r="H30" s="36">
        <v>169.5</v>
      </c>
      <c r="I30" s="36">
        <v>171.3</v>
      </c>
      <c r="J30" s="36">
        <v>172.55</v>
      </c>
      <c r="K30" s="31">
        <v>170.05</v>
      </c>
      <c r="L30" s="31">
        <v>167</v>
      </c>
      <c r="M30" s="31">
        <v>79.008340000000004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2995.7</v>
      </c>
      <c r="D31" s="36">
        <v>2991.4833333333336</v>
      </c>
      <c r="E31" s="36">
        <v>2970.2166666666672</v>
      </c>
      <c r="F31" s="36">
        <v>2944.7333333333336</v>
      </c>
      <c r="G31" s="36">
        <v>2923.4666666666672</v>
      </c>
      <c r="H31" s="36">
        <v>3016.9666666666672</v>
      </c>
      <c r="I31" s="36">
        <v>3038.2333333333336</v>
      </c>
      <c r="J31" s="36">
        <v>3063.7166666666672</v>
      </c>
      <c r="K31" s="31">
        <v>3012.75</v>
      </c>
      <c r="L31" s="31">
        <v>2966</v>
      </c>
      <c r="M31" s="31">
        <v>11.523059999999999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1850.75</v>
      </c>
      <c r="D32" s="36">
        <v>1842.3</v>
      </c>
      <c r="E32" s="36">
        <v>1829.6</v>
      </c>
      <c r="F32" s="36">
        <v>1808.45</v>
      </c>
      <c r="G32" s="36">
        <v>1795.75</v>
      </c>
      <c r="H32" s="36">
        <v>1863.4499999999998</v>
      </c>
      <c r="I32" s="36">
        <v>1876.15</v>
      </c>
      <c r="J32" s="36">
        <v>1897.2999999999997</v>
      </c>
      <c r="K32" s="31">
        <v>1855</v>
      </c>
      <c r="L32" s="31">
        <v>1821.15</v>
      </c>
      <c r="M32" s="31">
        <v>7.9211499999999999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564.29999999999995</v>
      </c>
      <c r="D33" s="36">
        <v>566.58333333333337</v>
      </c>
      <c r="E33" s="36">
        <v>557.61666666666679</v>
      </c>
      <c r="F33" s="36">
        <v>550.93333333333339</v>
      </c>
      <c r="G33" s="36">
        <v>541.96666666666681</v>
      </c>
      <c r="H33" s="36">
        <v>573.26666666666677</v>
      </c>
      <c r="I33" s="36">
        <v>582.23333333333323</v>
      </c>
      <c r="J33" s="36">
        <v>588.91666666666674</v>
      </c>
      <c r="K33" s="31">
        <v>575.54999999999995</v>
      </c>
      <c r="L33" s="31">
        <v>559.9</v>
      </c>
      <c r="M33" s="31">
        <v>4.6537199999999999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669.1</v>
      </c>
      <c r="D34" s="36">
        <v>672.55000000000007</v>
      </c>
      <c r="E34" s="36">
        <v>659.40000000000009</v>
      </c>
      <c r="F34" s="36">
        <v>649.70000000000005</v>
      </c>
      <c r="G34" s="36">
        <v>636.55000000000007</v>
      </c>
      <c r="H34" s="36">
        <v>682.25000000000011</v>
      </c>
      <c r="I34" s="36">
        <v>695.4</v>
      </c>
      <c r="J34" s="36">
        <v>705.10000000000014</v>
      </c>
      <c r="K34" s="31">
        <v>685.7</v>
      </c>
      <c r="L34" s="31">
        <v>662.85</v>
      </c>
      <c r="M34" s="31">
        <v>25.98527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849.5</v>
      </c>
      <c r="D35" s="36">
        <v>855.5333333333333</v>
      </c>
      <c r="E35" s="36">
        <v>840.81666666666661</v>
      </c>
      <c r="F35" s="36">
        <v>832.13333333333333</v>
      </c>
      <c r="G35" s="36">
        <v>817.41666666666663</v>
      </c>
      <c r="H35" s="36">
        <v>864.21666666666658</v>
      </c>
      <c r="I35" s="36">
        <v>878.93333333333328</v>
      </c>
      <c r="J35" s="36">
        <v>887.61666666666656</v>
      </c>
      <c r="K35" s="31">
        <v>870.25</v>
      </c>
      <c r="L35" s="31">
        <v>846.85</v>
      </c>
      <c r="M35" s="31">
        <v>10.024649999999999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326.60000000000002</v>
      </c>
      <c r="D36" s="36">
        <v>327.88333333333333</v>
      </c>
      <c r="E36" s="36">
        <v>323.81666666666666</v>
      </c>
      <c r="F36" s="36">
        <v>321.03333333333336</v>
      </c>
      <c r="G36" s="36">
        <v>316.9666666666667</v>
      </c>
      <c r="H36" s="36">
        <v>330.66666666666663</v>
      </c>
      <c r="I36" s="36">
        <v>334.73333333333323</v>
      </c>
      <c r="J36" s="36">
        <v>337.51666666666659</v>
      </c>
      <c r="K36" s="31">
        <v>331.95</v>
      </c>
      <c r="L36" s="31">
        <v>325.10000000000002</v>
      </c>
      <c r="M36" s="31">
        <v>5.2886499999999996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981.85</v>
      </c>
      <c r="D37" s="36">
        <v>985.94999999999993</v>
      </c>
      <c r="E37" s="36">
        <v>973.89999999999986</v>
      </c>
      <c r="F37" s="36">
        <v>965.94999999999993</v>
      </c>
      <c r="G37" s="36">
        <v>953.89999999999986</v>
      </c>
      <c r="H37" s="36">
        <v>993.89999999999986</v>
      </c>
      <c r="I37" s="36">
        <v>1005.9499999999998</v>
      </c>
      <c r="J37" s="36">
        <v>1013.8999999999999</v>
      </c>
      <c r="K37" s="31">
        <v>998</v>
      </c>
      <c r="L37" s="31">
        <v>978</v>
      </c>
      <c r="M37" s="31">
        <v>78.168049999999994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5314.05</v>
      </c>
      <c r="D38" s="36">
        <v>5324.2666666666673</v>
      </c>
      <c r="E38" s="36">
        <v>5282.383333333335</v>
      </c>
      <c r="F38" s="36">
        <v>5250.7166666666681</v>
      </c>
      <c r="G38" s="36">
        <v>5208.8333333333358</v>
      </c>
      <c r="H38" s="36">
        <v>5355.9333333333343</v>
      </c>
      <c r="I38" s="36">
        <v>5397.8166666666675</v>
      </c>
      <c r="J38" s="36">
        <v>5429.4833333333336</v>
      </c>
      <c r="K38" s="31">
        <v>5366.15</v>
      </c>
      <c r="L38" s="31">
        <v>5292.6</v>
      </c>
      <c r="M38" s="31">
        <v>4.0098700000000003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1569.55</v>
      </c>
      <c r="D39" s="36">
        <v>1567.8</v>
      </c>
      <c r="E39" s="36">
        <v>1554.1499999999999</v>
      </c>
      <c r="F39" s="36">
        <v>1538.75</v>
      </c>
      <c r="G39" s="36">
        <v>1525.1</v>
      </c>
      <c r="H39" s="36">
        <v>1583.1999999999998</v>
      </c>
      <c r="I39" s="36">
        <v>1596.85</v>
      </c>
      <c r="J39" s="36">
        <v>1612.2499999999998</v>
      </c>
      <c r="K39" s="31">
        <v>1581.45</v>
      </c>
      <c r="L39" s="31">
        <v>1552.4</v>
      </c>
      <c r="M39" s="31">
        <v>15.92788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6926.45</v>
      </c>
      <c r="D40" s="36">
        <v>6893.9666666666662</v>
      </c>
      <c r="E40" s="36">
        <v>6838.0333333333328</v>
      </c>
      <c r="F40" s="36">
        <v>6749.6166666666668</v>
      </c>
      <c r="G40" s="36">
        <v>6693.6833333333334</v>
      </c>
      <c r="H40" s="36">
        <v>6982.3833333333323</v>
      </c>
      <c r="I40" s="36">
        <v>7038.3166666666648</v>
      </c>
      <c r="J40" s="36">
        <v>7126.7333333333318</v>
      </c>
      <c r="K40" s="31">
        <v>6949.9</v>
      </c>
      <c r="L40" s="31">
        <v>6805.55</v>
      </c>
      <c r="M40" s="31">
        <v>0.19889000000000001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7492.65</v>
      </c>
      <c r="D41" s="36">
        <v>7510.95</v>
      </c>
      <c r="E41" s="36">
        <v>7442.2</v>
      </c>
      <c r="F41" s="36">
        <v>7391.75</v>
      </c>
      <c r="G41" s="36">
        <v>7323</v>
      </c>
      <c r="H41" s="36">
        <v>7561.4</v>
      </c>
      <c r="I41" s="36">
        <v>7630.15</v>
      </c>
      <c r="J41" s="36">
        <v>7680.5999999999995</v>
      </c>
      <c r="K41" s="31">
        <v>7579.7</v>
      </c>
      <c r="L41" s="31">
        <v>7460.5</v>
      </c>
      <c r="M41" s="31">
        <v>7.4941000000000004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2553.8000000000002</v>
      </c>
      <c r="D42" s="36">
        <v>2564.9</v>
      </c>
      <c r="E42" s="36">
        <v>2533.9500000000003</v>
      </c>
      <c r="F42" s="36">
        <v>2514.1000000000004</v>
      </c>
      <c r="G42" s="36">
        <v>2483.1500000000005</v>
      </c>
      <c r="H42" s="36">
        <v>2584.75</v>
      </c>
      <c r="I42" s="36">
        <v>2615.6999999999998</v>
      </c>
      <c r="J42" s="36">
        <v>2635.5499999999997</v>
      </c>
      <c r="K42" s="31">
        <v>2595.85</v>
      </c>
      <c r="L42" s="31">
        <v>2545.0500000000002</v>
      </c>
      <c r="M42" s="31">
        <v>1.90106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214.15</v>
      </c>
      <c r="D43" s="36">
        <v>215.44999999999996</v>
      </c>
      <c r="E43" s="36">
        <v>212.39999999999992</v>
      </c>
      <c r="F43" s="36">
        <v>210.64999999999995</v>
      </c>
      <c r="G43" s="36">
        <v>207.59999999999991</v>
      </c>
      <c r="H43" s="36">
        <v>217.19999999999993</v>
      </c>
      <c r="I43" s="36">
        <v>220.24999999999994</v>
      </c>
      <c r="J43" s="36">
        <v>221.99999999999994</v>
      </c>
      <c r="K43" s="31">
        <v>218.5</v>
      </c>
      <c r="L43" s="31">
        <v>213.7</v>
      </c>
      <c r="M43" s="31">
        <v>45.475839999999998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196.2</v>
      </c>
      <c r="D44" s="36">
        <v>197.20000000000002</v>
      </c>
      <c r="E44" s="36">
        <v>194.65000000000003</v>
      </c>
      <c r="F44" s="36">
        <v>193.10000000000002</v>
      </c>
      <c r="G44" s="36">
        <v>190.55000000000004</v>
      </c>
      <c r="H44" s="36">
        <v>198.75000000000003</v>
      </c>
      <c r="I44" s="36">
        <v>201.30000000000004</v>
      </c>
      <c r="J44" s="36">
        <v>202.85000000000002</v>
      </c>
      <c r="K44" s="31">
        <v>199.75</v>
      </c>
      <c r="L44" s="31">
        <v>195.65</v>
      </c>
      <c r="M44" s="31">
        <v>90.745350000000002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95.85</v>
      </c>
      <c r="D45" s="36">
        <v>96.783333333333346</v>
      </c>
      <c r="E45" s="36">
        <v>94.466666666666697</v>
      </c>
      <c r="F45" s="36">
        <v>93.083333333333357</v>
      </c>
      <c r="G45" s="36">
        <v>90.766666666666708</v>
      </c>
      <c r="H45" s="36">
        <v>98.166666666666686</v>
      </c>
      <c r="I45" s="36">
        <v>100.48333333333332</v>
      </c>
      <c r="J45" s="36">
        <v>101.86666666666667</v>
      </c>
      <c r="K45" s="31">
        <v>99.1</v>
      </c>
      <c r="L45" s="31">
        <v>95.4</v>
      </c>
      <c r="M45" s="31">
        <v>132.79696999999999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1566.05</v>
      </c>
      <c r="D46" s="36">
        <v>1571.1666666666667</v>
      </c>
      <c r="E46" s="36">
        <v>1555.7833333333335</v>
      </c>
      <c r="F46" s="36">
        <v>1545.5166666666669</v>
      </c>
      <c r="G46" s="36">
        <v>1530.1333333333337</v>
      </c>
      <c r="H46" s="36">
        <v>1581.4333333333334</v>
      </c>
      <c r="I46" s="36">
        <v>1596.8166666666666</v>
      </c>
      <c r="J46" s="36">
        <v>1607.0833333333333</v>
      </c>
      <c r="K46" s="31">
        <v>1586.55</v>
      </c>
      <c r="L46" s="31">
        <v>1560.9</v>
      </c>
      <c r="M46" s="31">
        <v>0.65568000000000004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133.25</v>
      </c>
      <c r="D47" s="36">
        <v>132.54999999999998</v>
      </c>
      <c r="E47" s="36">
        <v>131.44999999999996</v>
      </c>
      <c r="F47" s="36">
        <v>129.64999999999998</v>
      </c>
      <c r="G47" s="36">
        <v>128.54999999999995</v>
      </c>
      <c r="H47" s="36">
        <v>134.34999999999997</v>
      </c>
      <c r="I47" s="36">
        <v>135.44999999999999</v>
      </c>
      <c r="J47" s="36">
        <v>137.24999999999997</v>
      </c>
      <c r="K47" s="31">
        <v>133.65</v>
      </c>
      <c r="L47" s="31">
        <v>130.75</v>
      </c>
      <c r="M47" s="31">
        <v>80.987440000000007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558.6</v>
      </c>
      <c r="D48" s="36">
        <v>556.61666666666667</v>
      </c>
      <c r="E48" s="36">
        <v>550.23333333333335</v>
      </c>
      <c r="F48" s="36">
        <v>541.86666666666667</v>
      </c>
      <c r="G48" s="36">
        <v>535.48333333333335</v>
      </c>
      <c r="H48" s="36">
        <v>564.98333333333335</v>
      </c>
      <c r="I48" s="36">
        <v>571.36666666666679</v>
      </c>
      <c r="J48" s="36">
        <v>579.73333333333335</v>
      </c>
      <c r="K48" s="31">
        <v>563</v>
      </c>
      <c r="L48" s="31">
        <v>548.25</v>
      </c>
      <c r="M48" s="31">
        <v>13.545170000000001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1019.35</v>
      </c>
      <c r="D49" s="36">
        <v>1024.55</v>
      </c>
      <c r="E49" s="36">
        <v>1009.8</v>
      </c>
      <c r="F49" s="36">
        <v>1000.25</v>
      </c>
      <c r="G49" s="36">
        <v>985.5</v>
      </c>
      <c r="H49" s="36">
        <v>1034.0999999999999</v>
      </c>
      <c r="I49" s="36">
        <v>1048.8499999999999</v>
      </c>
      <c r="J49" s="36">
        <v>1058.3999999999999</v>
      </c>
      <c r="K49" s="31">
        <v>1039.3</v>
      </c>
      <c r="L49" s="31">
        <v>1015</v>
      </c>
      <c r="M49" s="31">
        <v>3.4610599999999998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914.4</v>
      </c>
      <c r="D50" s="36">
        <v>916.7833333333333</v>
      </c>
      <c r="E50" s="36">
        <v>910.01666666666665</v>
      </c>
      <c r="F50" s="36">
        <v>905.63333333333333</v>
      </c>
      <c r="G50" s="36">
        <v>898.86666666666667</v>
      </c>
      <c r="H50" s="36">
        <v>921.16666666666663</v>
      </c>
      <c r="I50" s="36">
        <v>927.93333333333328</v>
      </c>
      <c r="J50" s="36">
        <v>932.31666666666661</v>
      </c>
      <c r="K50" s="31">
        <v>923.55</v>
      </c>
      <c r="L50" s="31">
        <v>912.4</v>
      </c>
      <c r="M50" s="31">
        <v>56.975630000000002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120.85</v>
      </c>
      <c r="D51" s="36">
        <v>120.91666666666667</v>
      </c>
      <c r="E51" s="36">
        <v>119.43333333333334</v>
      </c>
      <c r="F51" s="36">
        <v>118.01666666666667</v>
      </c>
      <c r="G51" s="36">
        <v>116.53333333333333</v>
      </c>
      <c r="H51" s="36">
        <v>122.33333333333334</v>
      </c>
      <c r="I51" s="36">
        <v>123.81666666666666</v>
      </c>
      <c r="J51" s="36">
        <v>125.23333333333335</v>
      </c>
      <c r="K51" s="31">
        <v>122.4</v>
      </c>
      <c r="L51" s="31">
        <v>119.5</v>
      </c>
      <c r="M51" s="31">
        <v>135.04848999999999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219.65</v>
      </c>
      <c r="D52" s="36">
        <v>220.20000000000002</v>
      </c>
      <c r="E52" s="36">
        <v>216.95000000000005</v>
      </c>
      <c r="F52" s="36">
        <v>214.25000000000003</v>
      </c>
      <c r="G52" s="36">
        <v>211.00000000000006</v>
      </c>
      <c r="H52" s="36">
        <v>222.90000000000003</v>
      </c>
      <c r="I52" s="36">
        <v>226.14999999999998</v>
      </c>
      <c r="J52" s="36">
        <v>228.85000000000002</v>
      </c>
      <c r="K52" s="31">
        <v>223.45</v>
      </c>
      <c r="L52" s="31">
        <v>217.5</v>
      </c>
      <c r="M52" s="31">
        <v>19.65042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19450.95</v>
      </c>
      <c r="D53" s="36">
        <v>19474.100000000002</v>
      </c>
      <c r="E53" s="36">
        <v>19339.350000000006</v>
      </c>
      <c r="F53" s="36">
        <v>19227.750000000004</v>
      </c>
      <c r="G53" s="36">
        <v>19093.000000000007</v>
      </c>
      <c r="H53" s="36">
        <v>19585.700000000004</v>
      </c>
      <c r="I53" s="36">
        <v>19720.449999999997</v>
      </c>
      <c r="J53" s="36">
        <v>19832.050000000003</v>
      </c>
      <c r="K53" s="31">
        <v>19608.849999999999</v>
      </c>
      <c r="L53" s="31">
        <v>19362.5</v>
      </c>
      <c r="M53" s="31">
        <v>8.3699999999999997E-2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349.25</v>
      </c>
      <c r="D54" s="36">
        <v>349.2833333333333</v>
      </c>
      <c r="E54" s="36">
        <v>344.61666666666662</v>
      </c>
      <c r="F54" s="36">
        <v>339.98333333333329</v>
      </c>
      <c r="G54" s="36">
        <v>335.31666666666661</v>
      </c>
      <c r="H54" s="36">
        <v>353.91666666666663</v>
      </c>
      <c r="I54" s="36">
        <v>358.58333333333337</v>
      </c>
      <c r="J54" s="36">
        <v>363.21666666666664</v>
      </c>
      <c r="K54" s="31">
        <v>353.95</v>
      </c>
      <c r="L54" s="31">
        <v>344.65</v>
      </c>
      <c r="M54" s="31">
        <v>53.365929999999999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4426.5</v>
      </c>
      <c r="D55" s="36">
        <v>4436.05</v>
      </c>
      <c r="E55" s="36">
        <v>4392.3500000000004</v>
      </c>
      <c r="F55" s="36">
        <v>4358.2</v>
      </c>
      <c r="G55" s="36">
        <v>4314.5</v>
      </c>
      <c r="H55" s="36">
        <v>4470.2000000000007</v>
      </c>
      <c r="I55" s="36">
        <v>4513.8999999999996</v>
      </c>
      <c r="J55" s="36">
        <v>4548.0500000000011</v>
      </c>
      <c r="K55" s="31">
        <v>4479.75</v>
      </c>
      <c r="L55" s="31">
        <v>4401.8999999999996</v>
      </c>
      <c r="M55" s="31">
        <v>5.0462499999999997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384.35</v>
      </c>
      <c r="D56" s="36">
        <v>386.0333333333333</v>
      </c>
      <c r="E56" s="36">
        <v>381.41666666666663</v>
      </c>
      <c r="F56" s="36">
        <v>378.48333333333335</v>
      </c>
      <c r="G56" s="36">
        <v>373.86666666666667</v>
      </c>
      <c r="H56" s="36">
        <v>388.96666666666658</v>
      </c>
      <c r="I56" s="36">
        <v>393.58333333333326</v>
      </c>
      <c r="J56" s="36">
        <v>396.51666666666654</v>
      </c>
      <c r="K56" s="31">
        <v>390.65</v>
      </c>
      <c r="L56" s="31">
        <v>383.1</v>
      </c>
      <c r="M56" s="31">
        <v>98.877870000000001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390.1</v>
      </c>
      <c r="D57" s="36">
        <v>392</v>
      </c>
      <c r="E57" s="36">
        <v>386.5</v>
      </c>
      <c r="F57" s="36">
        <v>382.9</v>
      </c>
      <c r="G57" s="36">
        <v>377.4</v>
      </c>
      <c r="H57" s="36">
        <v>395.6</v>
      </c>
      <c r="I57" s="36">
        <v>401.1</v>
      </c>
      <c r="J57" s="36">
        <v>404.70000000000005</v>
      </c>
      <c r="K57" s="31">
        <v>397.5</v>
      </c>
      <c r="L57" s="31">
        <v>388.4</v>
      </c>
      <c r="M57" s="31">
        <v>11.75211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1137.3</v>
      </c>
      <c r="D58" s="36">
        <v>1143.0166666666667</v>
      </c>
      <c r="E58" s="36">
        <v>1120.4833333333333</v>
      </c>
      <c r="F58" s="36">
        <v>1103.6666666666667</v>
      </c>
      <c r="G58" s="36">
        <v>1081.1333333333334</v>
      </c>
      <c r="H58" s="36">
        <v>1159.8333333333333</v>
      </c>
      <c r="I58" s="36">
        <v>1182.3666666666666</v>
      </c>
      <c r="J58" s="36">
        <v>1199.1833333333332</v>
      </c>
      <c r="K58" s="31">
        <v>1165.55</v>
      </c>
      <c r="L58" s="31">
        <v>1126.2</v>
      </c>
      <c r="M58" s="31">
        <v>15.0657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1200</v>
      </c>
      <c r="D59" s="36">
        <v>1199.0666666666666</v>
      </c>
      <c r="E59" s="36">
        <v>1192.0333333333333</v>
      </c>
      <c r="F59" s="36">
        <v>1184.0666666666666</v>
      </c>
      <c r="G59" s="36">
        <v>1177.0333333333333</v>
      </c>
      <c r="H59" s="36">
        <v>1207.0333333333333</v>
      </c>
      <c r="I59" s="36">
        <v>1214.0666666666666</v>
      </c>
      <c r="J59" s="36">
        <v>1222.0333333333333</v>
      </c>
      <c r="K59" s="31">
        <v>1206.0999999999999</v>
      </c>
      <c r="L59" s="31">
        <v>1191.0999999999999</v>
      </c>
      <c r="M59" s="31">
        <v>17.20955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314.25</v>
      </c>
      <c r="D60" s="36">
        <v>313.93333333333334</v>
      </c>
      <c r="E60" s="36">
        <v>311.06666666666666</v>
      </c>
      <c r="F60" s="36">
        <v>307.88333333333333</v>
      </c>
      <c r="G60" s="36">
        <v>305.01666666666665</v>
      </c>
      <c r="H60" s="36">
        <v>317.11666666666667</v>
      </c>
      <c r="I60" s="36">
        <v>319.98333333333335</v>
      </c>
      <c r="J60" s="36">
        <v>323.16666666666669</v>
      </c>
      <c r="K60" s="31">
        <v>316.8</v>
      </c>
      <c r="L60" s="31">
        <v>310.75</v>
      </c>
      <c r="M60" s="31">
        <v>74.465860000000006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4984.25</v>
      </c>
      <c r="D61" s="36">
        <v>4988.9666666666672</v>
      </c>
      <c r="E61" s="36">
        <v>4947.9833333333345</v>
      </c>
      <c r="F61" s="36">
        <v>4911.7166666666672</v>
      </c>
      <c r="G61" s="36">
        <v>4870.7333333333345</v>
      </c>
      <c r="H61" s="36">
        <v>5025.2333333333345</v>
      </c>
      <c r="I61" s="36">
        <v>5066.2166666666681</v>
      </c>
      <c r="J61" s="36">
        <v>5102.4833333333345</v>
      </c>
      <c r="K61" s="31">
        <v>5029.95</v>
      </c>
      <c r="L61" s="31">
        <v>4952.7</v>
      </c>
      <c r="M61" s="31">
        <v>2.2423299999999999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2113.8000000000002</v>
      </c>
      <c r="D62" s="36">
        <v>2097.0833333333335</v>
      </c>
      <c r="E62" s="36">
        <v>2066.7166666666672</v>
      </c>
      <c r="F62" s="36">
        <v>2019.6333333333337</v>
      </c>
      <c r="G62" s="36">
        <v>1989.2666666666673</v>
      </c>
      <c r="H62" s="36">
        <v>2144.166666666667</v>
      </c>
      <c r="I62" s="36">
        <v>2174.5333333333328</v>
      </c>
      <c r="J62" s="36">
        <v>2221.6166666666668</v>
      </c>
      <c r="K62" s="31">
        <v>2127.4499999999998</v>
      </c>
      <c r="L62" s="31">
        <v>2050</v>
      </c>
      <c r="M62" s="31">
        <v>6.3894500000000001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688.2</v>
      </c>
      <c r="D63" s="36">
        <v>688.73333333333346</v>
      </c>
      <c r="E63" s="36">
        <v>682.8666666666669</v>
      </c>
      <c r="F63" s="36">
        <v>677.53333333333342</v>
      </c>
      <c r="G63" s="36">
        <v>671.66666666666686</v>
      </c>
      <c r="H63" s="36">
        <v>694.06666666666695</v>
      </c>
      <c r="I63" s="36">
        <v>699.93333333333351</v>
      </c>
      <c r="J63" s="36">
        <v>705.26666666666699</v>
      </c>
      <c r="K63" s="31">
        <v>694.6</v>
      </c>
      <c r="L63" s="31">
        <v>683.4</v>
      </c>
      <c r="M63" s="31">
        <v>5.6859400000000004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1043</v>
      </c>
      <c r="D64" s="36">
        <v>1045.9666666666667</v>
      </c>
      <c r="E64" s="36">
        <v>1031.9333333333334</v>
      </c>
      <c r="F64" s="36">
        <v>1020.8666666666668</v>
      </c>
      <c r="G64" s="36">
        <v>1006.8333333333335</v>
      </c>
      <c r="H64" s="36">
        <v>1057.0333333333333</v>
      </c>
      <c r="I64" s="36">
        <v>1071.0666666666666</v>
      </c>
      <c r="J64" s="36">
        <v>1082.1333333333332</v>
      </c>
      <c r="K64" s="31">
        <v>1060</v>
      </c>
      <c r="L64" s="31">
        <v>1034.9000000000001</v>
      </c>
      <c r="M64" s="31">
        <v>3.6305499999999999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282</v>
      </c>
      <c r="D65" s="36">
        <v>282.25</v>
      </c>
      <c r="E65" s="36">
        <v>279.25</v>
      </c>
      <c r="F65" s="36">
        <v>276.5</v>
      </c>
      <c r="G65" s="36">
        <v>273.5</v>
      </c>
      <c r="H65" s="36">
        <v>285</v>
      </c>
      <c r="I65" s="36">
        <v>288</v>
      </c>
      <c r="J65" s="36">
        <v>290.75</v>
      </c>
      <c r="K65" s="31">
        <v>285.25</v>
      </c>
      <c r="L65" s="31">
        <v>279.5</v>
      </c>
      <c r="M65" s="31">
        <v>24.71218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1676.55</v>
      </c>
      <c r="D66" s="36">
        <v>1677.05</v>
      </c>
      <c r="E66" s="36">
        <v>1665.1</v>
      </c>
      <c r="F66" s="36">
        <v>1653.6499999999999</v>
      </c>
      <c r="G66" s="36">
        <v>1641.6999999999998</v>
      </c>
      <c r="H66" s="36">
        <v>1688.5</v>
      </c>
      <c r="I66" s="36">
        <v>1700.4500000000003</v>
      </c>
      <c r="J66" s="36">
        <v>1711.9</v>
      </c>
      <c r="K66" s="31">
        <v>1689</v>
      </c>
      <c r="L66" s="31">
        <v>1665.6</v>
      </c>
      <c r="M66" s="31">
        <v>4.5914700000000002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528.9</v>
      </c>
      <c r="D67" s="36">
        <v>527.4</v>
      </c>
      <c r="E67" s="36">
        <v>523.75</v>
      </c>
      <c r="F67" s="36">
        <v>518.6</v>
      </c>
      <c r="G67" s="36">
        <v>514.95000000000005</v>
      </c>
      <c r="H67" s="36">
        <v>532.54999999999995</v>
      </c>
      <c r="I67" s="36">
        <v>536.19999999999982</v>
      </c>
      <c r="J67" s="36">
        <v>541.34999999999991</v>
      </c>
      <c r="K67" s="31">
        <v>531.04999999999995</v>
      </c>
      <c r="L67" s="31">
        <v>522.25</v>
      </c>
      <c r="M67" s="31">
        <v>16.871200000000002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2104.25</v>
      </c>
      <c r="D68" s="36">
        <v>2088.0333333333333</v>
      </c>
      <c r="E68" s="36">
        <v>2066.2666666666664</v>
      </c>
      <c r="F68" s="36">
        <v>2028.2833333333333</v>
      </c>
      <c r="G68" s="36">
        <v>2006.5166666666664</v>
      </c>
      <c r="H68" s="36">
        <v>2126.0166666666664</v>
      </c>
      <c r="I68" s="36">
        <v>2147.7833333333338</v>
      </c>
      <c r="J68" s="36">
        <v>2185.7666666666664</v>
      </c>
      <c r="K68" s="31">
        <v>2109.8000000000002</v>
      </c>
      <c r="L68" s="31">
        <v>2050.0500000000002</v>
      </c>
      <c r="M68" s="31">
        <v>4.8121999999999998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1986.75</v>
      </c>
      <c r="D69" s="36">
        <v>1994.55</v>
      </c>
      <c r="E69" s="36">
        <v>1975.1999999999998</v>
      </c>
      <c r="F69" s="36">
        <v>1963.6499999999999</v>
      </c>
      <c r="G69" s="36">
        <v>1944.2999999999997</v>
      </c>
      <c r="H69" s="36">
        <v>2006.1</v>
      </c>
      <c r="I69" s="36">
        <v>2025.4499999999998</v>
      </c>
      <c r="J69" s="36">
        <v>2037</v>
      </c>
      <c r="K69" s="31">
        <v>2013.9</v>
      </c>
      <c r="L69" s="31">
        <v>1983</v>
      </c>
      <c r="M69" s="31">
        <v>1.0316799999999999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413.35</v>
      </c>
      <c r="D70" s="36">
        <v>418.0333333333333</v>
      </c>
      <c r="E70" s="36">
        <v>405.56666666666661</v>
      </c>
      <c r="F70" s="36">
        <v>397.7833333333333</v>
      </c>
      <c r="G70" s="36">
        <v>385.31666666666661</v>
      </c>
      <c r="H70" s="36">
        <v>425.81666666666661</v>
      </c>
      <c r="I70" s="36">
        <v>438.2833333333333</v>
      </c>
      <c r="J70" s="36">
        <v>446.06666666666661</v>
      </c>
      <c r="K70" s="31">
        <v>430.5</v>
      </c>
      <c r="L70" s="31">
        <v>410.25</v>
      </c>
      <c r="M70" s="31">
        <v>8.9408999999999992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179.8</v>
      </c>
      <c r="D71" s="36">
        <v>181.08333333333334</v>
      </c>
      <c r="E71" s="36">
        <v>177.51666666666668</v>
      </c>
      <c r="F71" s="36">
        <v>175.23333333333335</v>
      </c>
      <c r="G71" s="36">
        <v>171.66666666666669</v>
      </c>
      <c r="H71" s="36">
        <v>183.36666666666667</v>
      </c>
      <c r="I71" s="36">
        <v>186.93333333333334</v>
      </c>
      <c r="J71" s="36">
        <v>189.21666666666667</v>
      </c>
      <c r="K71" s="31">
        <v>184.65</v>
      </c>
      <c r="L71" s="31">
        <v>178.8</v>
      </c>
      <c r="M71" s="31">
        <v>14.9411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3388.35</v>
      </c>
      <c r="D72" s="36">
        <v>3394.5333333333328</v>
      </c>
      <c r="E72" s="36">
        <v>3366.1166666666659</v>
      </c>
      <c r="F72" s="36">
        <v>3343.8833333333332</v>
      </c>
      <c r="G72" s="36">
        <v>3315.4666666666662</v>
      </c>
      <c r="H72" s="36">
        <v>3416.7666666666655</v>
      </c>
      <c r="I72" s="36">
        <v>3445.1833333333325</v>
      </c>
      <c r="J72" s="36">
        <v>3467.4166666666652</v>
      </c>
      <c r="K72" s="31">
        <v>3422.95</v>
      </c>
      <c r="L72" s="31">
        <v>3372.3</v>
      </c>
      <c r="M72" s="31">
        <v>2.2054299999999998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5101.6000000000004</v>
      </c>
      <c r="D73" s="36">
        <v>5144.45</v>
      </c>
      <c r="E73" s="36">
        <v>5046.5</v>
      </c>
      <c r="F73" s="36">
        <v>4991.4000000000005</v>
      </c>
      <c r="G73" s="36">
        <v>4893.4500000000007</v>
      </c>
      <c r="H73" s="36">
        <v>5199.5499999999993</v>
      </c>
      <c r="I73" s="36">
        <v>5297.4999999999982</v>
      </c>
      <c r="J73" s="36">
        <v>5352.5999999999985</v>
      </c>
      <c r="K73" s="31">
        <v>5242.3999999999996</v>
      </c>
      <c r="L73" s="31">
        <v>5089.3500000000004</v>
      </c>
      <c r="M73" s="31">
        <v>4.8703900000000004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563.5</v>
      </c>
      <c r="D74" s="36">
        <v>563.91666666666663</v>
      </c>
      <c r="E74" s="36">
        <v>557.2833333333333</v>
      </c>
      <c r="F74" s="36">
        <v>551.06666666666672</v>
      </c>
      <c r="G74" s="36">
        <v>544.43333333333339</v>
      </c>
      <c r="H74" s="36">
        <v>570.13333333333321</v>
      </c>
      <c r="I74" s="36">
        <v>576.76666666666665</v>
      </c>
      <c r="J74" s="36">
        <v>582.98333333333312</v>
      </c>
      <c r="K74" s="31">
        <v>570.54999999999995</v>
      </c>
      <c r="L74" s="31">
        <v>557.70000000000005</v>
      </c>
      <c r="M74" s="31">
        <v>107.12514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3633.4</v>
      </c>
      <c r="D75" s="36">
        <v>3641.5499999999997</v>
      </c>
      <c r="E75" s="36">
        <v>3611.8499999999995</v>
      </c>
      <c r="F75" s="36">
        <v>3590.2999999999997</v>
      </c>
      <c r="G75" s="36">
        <v>3560.5999999999995</v>
      </c>
      <c r="H75" s="36">
        <v>3663.0999999999995</v>
      </c>
      <c r="I75" s="36">
        <v>3692.7999999999993</v>
      </c>
      <c r="J75" s="36">
        <v>3714.3499999999995</v>
      </c>
      <c r="K75" s="31">
        <v>3671.25</v>
      </c>
      <c r="L75" s="31">
        <v>3620</v>
      </c>
      <c r="M75" s="31">
        <v>8.2038600000000006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5367.55</v>
      </c>
      <c r="D76" s="36">
        <v>5387.2</v>
      </c>
      <c r="E76" s="36">
        <v>5333.45</v>
      </c>
      <c r="F76" s="36">
        <v>5299.35</v>
      </c>
      <c r="G76" s="36">
        <v>5245.6</v>
      </c>
      <c r="H76" s="36">
        <v>5421.2999999999993</v>
      </c>
      <c r="I76" s="36">
        <v>5475.0499999999993</v>
      </c>
      <c r="J76" s="36">
        <v>5509.1499999999987</v>
      </c>
      <c r="K76" s="31">
        <v>5440.95</v>
      </c>
      <c r="L76" s="31">
        <v>5353.1</v>
      </c>
      <c r="M76" s="31">
        <v>3.7681399999999998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3295.55</v>
      </c>
      <c r="D77" s="36">
        <v>3316.5833333333335</v>
      </c>
      <c r="E77" s="36">
        <v>3266.166666666667</v>
      </c>
      <c r="F77" s="36">
        <v>3236.7833333333333</v>
      </c>
      <c r="G77" s="36">
        <v>3186.3666666666668</v>
      </c>
      <c r="H77" s="36">
        <v>3345.9666666666672</v>
      </c>
      <c r="I77" s="36">
        <v>3396.3833333333341</v>
      </c>
      <c r="J77" s="36">
        <v>3425.7666666666673</v>
      </c>
      <c r="K77" s="31">
        <v>3367</v>
      </c>
      <c r="L77" s="31">
        <v>3287.2</v>
      </c>
      <c r="M77" s="31">
        <v>4.0934600000000003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3132.5</v>
      </c>
      <c r="D78" s="36">
        <v>3151.2166666666667</v>
      </c>
      <c r="E78" s="36">
        <v>3107.2833333333333</v>
      </c>
      <c r="F78" s="36">
        <v>3082.0666666666666</v>
      </c>
      <c r="G78" s="36">
        <v>3038.1333333333332</v>
      </c>
      <c r="H78" s="36">
        <v>3176.4333333333334</v>
      </c>
      <c r="I78" s="36">
        <v>3220.3666666666668</v>
      </c>
      <c r="J78" s="36">
        <v>3245.5833333333335</v>
      </c>
      <c r="K78" s="31">
        <v>3195.15</v>
      </c>
      <c r="L78" s="31">
        <v>3126</v>
      </c>
      <c r="M78" s="31">
        <v>1.3572900000000001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140.65</v>
      </c>
      <c r="D79" s="36">
        <v>140.69999999999999</v>
      </c>
      <c r="E79" s="36">
        <v>139.64999999999998</v>
      </c>
      <c r="F79" s="36">
        <v>138.64999999999998</v>
      </c>
      <c r="G79" s="36">
        <v>137.59999999999997</v>
      </c>
      <c r="H79" s="36">
        <v>141.69999999999999</v>
      </c>
      <c r="I79" s="36">
        <v>142.75</v>
      </c>
      <c r="J79" s="36">
        <v>143.75</v>
      </c>
      <c r="K79" s="31">
        <v>141.75</v>
      </c>
      <c r="L79" s="31">
        <v>139.69999999999999</v>
      </c>
      <c r="M79" s="31">
        <v>66.927520000000001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2773.6</v>
      </c>
      <c r="D80" s="36">
        <v>2763.5333333333333</v>
      </c>
      <c r="E80" s="36">
        <v>2728.0666666666666</v>
      </c>
      <c r="F80" s="36">
        <v>2682.5333333333333</v>
      </c>
      <c r="G80" s="36">
        <v>2647.0666666666666</v>
      </c>
      <c r="H80" s="36">
        <v>2809.0666666666666</v>
      </c>
      <c r="I80" s="36">
        <v>2844.5333333333328</v>
      </c>
      <c r="J80" s="36">
        <v>2890.0666666666666</v>
      </c>
      <c r="K80" s="31">
        <v>2799</v>
      </c>
      <c r="L80" s="31">
        <v>2718</v>
      </c>
      <c r="M80" s="31">
        <v>0.65786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322.95</v>
      </c>
      <c r="D81" s="36">
        <v>323.89999999999998</v>
      </c>
      <c r="E81" s="36">
        <v>319.19999999999993</v>
      </c>
      <c r="F81" s="36">
        <v>315.44999999999993</v>
      </c>
      <c r="G81" s="36">
        <v>310.74999999999989</v>
      </c>
      <c r="H81" s="36">
        <v>327.64999999999998</v>
      </c>
      <c r="I81" s="36">
        <v>332.35</v>
      </c>
      <c r="J81" s="36">
        <v>336.1</v>
      </c>
      <c r="K81" s="31">
        <v>328.6</v>
      </c>
      <c r="L81" s="31">
        <v>320.14999999999998</v>
      </c>
      <c r="M81" s="31">
        <v>3.7426599999999999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119.5</v>
      </c>
      <c r="D82" s="36">
        <v>119.01666666666667</v>
      </c>
      <c r="E82" s="36">
        <v>116.63333333333333</v>
      </c>
      <c r="F82" s="36">
        <v>113.76666666666667</v>
      </c>
      <c r="G82" s="36">
        <v>111.38333333333333</v>
      </c>
      <c r="H82" s="36">
        <v>121.88333333333333</v>
      </c>
      <c r="I82" s="36">
        <v>124.26666666666668</v>
      </c>
      <c r="J82" s="36">
        <v>127.13333333333333</v>
      </c>
      <c r="K82" s="31">
        <v>121.4</v>
      </c>
      <c r="L82" s="31">
        <v>116.15</v>
      </c>
      <c r="M82" s="31">
        <v>332.12394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1546</v>
      </c>
      <c r="D83" s="36">
        <v>1548.7333333333333</v>
      </c>
      <c r="E83" s="36">
        <v>1532.7166666666667</v>
      </c>
      <c r="F83" s="36">
        <v>1519.4333333333334</v>
      </c>
      <c r="G83" s="36">
        <v>1503.4166666666667</v>
      </c>
      <c r="H83" s="36">
        <v>1562.0166666666667</v>
      </c>
      <c r="I83" s="36">
        <v>1578.0333333333335</v>
      </c>
      <c r="J83" s="36">
        <v>1591.3166666666666</v>
      </c>
      <c r="K83" s="31">
        <v>1564.75</v>
      </c>
      <c r="L83" s="31">
        <v>1535.45</v>
      </c>
      <c r="M83" s="31">
        <v>1.2744200000000001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991.85</v>
      </c>
      <c r="D84" s="36">
        <v>989.53333333333342</v>
      </c>
      <c r="E84" s="36">
        <v>981.26666666666688</v>
      </c>
      <c r="F84" s="36">
        <v>970.68333333333351</v>
      </c>
      <c r="G84" s="36">
        <v>962.41666666666697</v>
      </c>
      <c r="H84" s="36">
        <v>1000.1166666666668</v>
      </c>
      <c r="I84" s="36">
        <v>1008.3833333333334</v>
      </c>
      <c r="J84" s="36">
        <v>1018.9666666666667</v>
      </c>
      <c r="K84" s="31">
        <v>997.8</v>
      </c>
      <c r="L84" s="31">
        <v>978.95</v>
      </c>
      <c r="M84" s="31">
        <v>5.0212300000000001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1659.65</v>
      </c>
      <c r="D85" s="36">
        <v>1654.2166666666665</v>
      </c>
      <c r="E85" s="36">
        <v>1640.4333333333329</v>
      </c>
      <c r="F85" s="36">
        <v>1621.2166666666665</v>
      </c>
      <c r="G85" s="36">
        <v>1607.4333333333329</v>
      </c>
      <c r="H85" s="36">
        <v>1673.4333333333329</v>
      </c>
      <c r="I85" s="36">
        <v>1687.2166666666662</v>
      </c>
      <c r="J85" s="36">
        <v>1706.4333333333329</v>
      </c>
      <c r="K85" s="31">
        <v>1668</v>
      </c>
      <c r="L85" s="31">
        <v>1635</v>
      </c>
      <c r="M85" s="31">
        <v>6.1600299999999999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1886.7</v>
      </c>
      <c r="D86" s="36">
        <v>1881.2166666666665</v>
      </c>
      <c r="E86" s="36">
        <v>1870.4833333333329</v>
      </c>
      <c r="F86" s="36">
        <v>1854.2666666666664</v>
      </c>
      <c r="G86" s="36">
        <v>1843.5333333333328</v>
      </c>
      <c r="H86" s="36">
        <v>1897.4333333333329</v>
      </c>
      <c r="I86" s="36">
        <v>1908.1666666666665</v>
      </c>
      <c r="J86" s="36">
        <v>1924.383333333333</v>
      </c>
      <c r="K86" s="31">
        <v>1891.95</v>
      </c>
      <c r="L86" s="31">
        <v>1865</v>
      </c>
      <c r="M86" s="31">
        <v>2.90022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409.05</v>
      </c>
      <c r="D87" s="36">
        <v>408.81666666666666</v>
      </c>
      <c r="E87" s="36">
        <v>404.33333333333331</v>
      </c>
      <c r="F87" s="36">
        <v>399.61666666666667</v>
      </c>
      <c r="G87" s="36">
        <v>395.13333333333333</v>
      </c>
      <c r="H87" s="36">
        <v>413.5333333333333</v>
      </c>
      <c r="I87" s="36">
        <v>418.01666666666665</v>
      </c>
      <c r="J87" s="36">
        <v>422.73333333333329</v>
      </c>
      <c r="K87" s="31">
        <v>413.3</v>
      </c>
      <c r="L87" s="31">
        <v>404.1</v>
      </c>
      <c r="M87" s="31">
        <v>8.69665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1823.05</v>
      </c>
      <c r="D88" s="36">
        <v>1829.9000000000003</v>
      </c>
      <c r="E88" s="36">
        <v>1811.8000000000006</v>
      </c>
      <c r="F88" s="36">
        <v>1800.5500000000004</v>
      </c>
      <c r="G88" s="36">
        <v>1782.4500000000007</v>
      </c>
      <c r="H88" s="36">
        <v>1841.1500000000005</v>
      </c>
      <c r="I88" s="36">
        <v>1859.2500000000005</v>
      </c>
      <c r="J88" s="36">
        <v>1870.5000000000005</v>
      </c>
      <c r="K88" s="31">
        <v>1848</v>
      </c>
      <c r="L88" s="31">
        <v>1818.65</v>
      </c>
      <c r="M88" s="31">
        <v>6.9119799999999998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1246.1500000000001</v>
      </c>
      <c r="D89" s="36">
        <v>1256.5</v>
      </c>
      <c r="E89" s="36">
        <v>1233.3499999999999</v>
      </c>
      <c r="F89" s="36">
        <v>1220.55</v>
      </c>
      <c r="G89" s="36">
        <v>1197.3999999999999</v>
      </c>
      <c r="H89" s="36">
        <v>1269.3</v>
      </c>
      <c r="I89" s="36">
        <v>1292.45</v>
      </c>
      <c r="J89" s="36">
        <v>1305.25</v>
      </c>
      <c r="K89" s="31">
        <v>1279.6500000000001</v>
      </c>
      <c r="L89" s="31">
        <v>1243.7</v>
      </c>
      <c r="M89" s="31">
        <v>11.91513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1276</v>
      </c>
      <c r="D90" s="36">
        <v>1270.8500000000001</v>
      </c>
      <c r="E90" s="36">
        <v>1261.8500000000004</v>
      </c>
      <c r="F90" s="36">
        <v>1247.7000000000003</v>
      </c>
      <c r="G90" s="36">
        <v>1238.7000000000005</v>
      </c>
      <c r="H90" s="36">
        <v>1285.0000000000002</v>
      </c>
      <c r="I90" s="36">
        <v>1293.9999999999998</v>
      </c>
      <c r="J90" s="36">
        <v>1308.1500000000001</v>
      </c>
      <c r="K90" s="31">
        <v>1279.8499999999999</v>
      </c>
      <c r="L90" s="31">
        <v>1256.7</v>
      </c>
      <c r="M90" s="31">
        <v>25.258700000000001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2734</v>
      </c>
      <c r="D91" s="36">
        <v>2737.2999999999997</v>
      </c>
      <c r="E91" s="36">
        <v>2705.5999999999995</v>
      </c>
      <c r="F91" s="36">
        <v>2677.2</v>
      </c>
      <c r="G91" s="36">
        <v>2645.4999999999995</v>
      </c>
      <c r="H91" s="36">
        <v>2765.6999999999994</v>
      </c>
      <c r="I91" s="36">
        <v>2797.3999999999992</v>
      </c>
      <c r="J91" s="36">
        <v>2825.7999999999993</v>
      </c>
      <c r="K91" s="31">
        <v>2769</v>
      </c>
      <c r="L91" s="31">
        <v>2708.9</v>
      </c>
      <c r="M91" s="31">
        <v>7.4657799999999996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1476.5</v>
      </c>
      <c r="D92" s="36">
        <v>1484.8333333333333</v>
      </c>
      <c r="E92" s="36">
        <v>1465.6666666666665</v>
      </c>
      <c r="F92" s="36">
        <v>1454.8333333333333</v>
      </c>
      <c r="G92" s="36">
        <v>1435.6666666666665</v>
      </c>
      <c r="H92" s="36">
        <v>1495.6666666666665</v>
      </c>
      <c r="I92" s="36">
        <v>1514.833333333333</v>
      </c>
      <c r="J92" s="36">
        <v>1525.6666666666665</v>
      </c>
      <c r="K92" s="31">
        <v>1504</v>
      </c>
      <c r="L92" s="31">
        <v>1474</v>
      </c>
      <c r="M92" s="31">
        <v>163.17411999999999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618.35</v>
      </c>
      <c r="D93" s="36">
        <v>614.6</v>
      </c>
      <c r="E93" s="36">
        <v>608.20000000000005</v>
      </c>
      <c r="F93" s="36">
        <v>598.05000000000007</v>
      </c>
      <c r="G93" s="36">
        <v>591.65000000000009</v>
      </c>
      <c r="H93" s="36">
        <v>624.75</v>
      </c>
      <c r="I93" s="36">
        <v>631.14999999999986</v>
      </c>
      <c r="J93" s="36">
        <v>641.29999999999995</v>
      </c>
      <c r="K93" s="31">
        <v>621</v>
      </c>
      <c r="L93" s="31">
        <v>604.45000000000005</v>
      </c>
      <c r="M93" s="31">
        <v>26.612839999999998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3088.35</v>
      </c>
      <c r="D94" s="36">
        <v>3102.7000000000003</v>
      </c>
      <c r="E94" s="36">
        <v>3065.8000000000006</v>
      </c>
      <c r="F94" s="36">
        <v>3043.2500000000005</v>
      </c>
      <c r="G94" s="36">
        <v>3006.3500000000008</v>
      </c>
      <c r="H94" s="36">
        <v>3125.2500000000005</v>
      </c>
      <c r="I94" s="36">
        <v>3162.15</v>
      </c>
      <c r="J94" s="36">
        <v>3184.7000000000003</v>
      </c>
      <c r="K94" s="31">
        <v>3139.6</v>
      </c>
      <c r="L94" s="31">
        <v>3080.15</v>
      </c>
      <c r="M94" s="31">
        <v>2.0713200000000001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459.5</v>
      </c>
      <c r="D95" s="36">
        <v>459.25</v>
      </c>
      <c r="E95" s="36">
        <v>453.5</v>
      </c>
      <c r="F95" s="36">
        <v>447.5</v>
      </c>
      <c r="G95" s="36">
        <v>441.75</v>
      </c>
      <c r="H95" s="36">
        <v>465.25</v>
      </c>
      <c r="I95" s="36">
        <v>471</v>
      </c>
      <c r="J95" s="36">
        <v>477</v>
      </c>
      <c r="K95" s="31">
        <v>465</v>
      </c>
      <c r="L95" s="31">
        <v>453.25</v>
      </c>
      <c r="M95" s="31">
        <v>52.360599999999998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247.7</v>
      </c>
      <c r="D96" s="36">
        <v>247.41666666666666</v>
      </c>
      <c r="E96" s="36">
        <v>245.48333333333332</v>
      </c>
      <c r="F96" s="36">
        <v>243.26666666666665</v>
      </c>
      <c r="G96" s="36">
        <v>241.33333333333331</v>
      </c>
      <c r="H96" s="36">
        <v>249.63333333333333</v>
      </c>
      <c r="I96" s="36">
        <v>251.56666666666666</v>
      </c>
      <c r="J96" s="36">
        <v>253.78333333333333</v>
      </c>
      <c r="K96" s="31">
        <v>249.35</v>
      </c>
      <c r="L96" s="31">
        <v>245.2</v>
      </c>
      <c r="M96" s="31">
        <v>20.723890000000001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2484</v>
      </c>
      <c r="D97" s="36">
        <v>2481.2666666666669</v>
      </c>
      <c r="E97" s="36">
        <v>2470.5333333333338</v>
      </c>
      <c r="F97" s="36">
        <v>2457.0666666666671</v>
      </c>
      <c r="G97" s="36">
        <v>2446.3333333333339</v>
      </c>
      <c r="H97" s="36">
        <v>2494.7333333333336</v>
      </c>
      <c r="I97" s="36">
        <v>2505.4666666666662</v>
      </c>
      <c r="J97" s="36">
        <v>2518.9333333333334</v>
      </c>
      <c r="K97" s="31">
        <v>2492</v>
      </c>
      <c r="L97" s="31">
        <v>2467.8000000000002</v>
      </c>
      <c r="M97" s="31">
        <v>9.2041400000000007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295.55</v>
      </c>
      <c r="D98" s="36">
        <v>295.23333333333335</v>
      </c>
      <c r="E98" s="36">
        <v>293.41666666666669</v>
      </c>
      <c r="F98" s="36">
        <v>291.28333333333336</v>
      </c>
      <c r="G98" s="36">
        <v>289.4666666666667</v>
      </c>
      <c r="H98" s="36">
        <v>297.36666666666667</v>
      </c>
      <c r="I98" s="36">
        <v>299.18333333333328</v>
      </c>
      <c r="J98" s="36">
        <v>301.31666666666666</v>
      </c>
      <c r="K98" s="31">
        <v>297.05</v>
      </c>
      <c r="L98" s="31">
        <v>293.10000000000002</v>
      </c>
      <c r="M98" s="31">
        <v>2.2805399999999998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35997.5</v>
      </c>
      <c r="D99" s="36">
        <v>36050.65</v>
      </c>
      <c r="E99" s="36">
        <v>35866.9</v>
      </c>
      <c r="F99" s="36">
        <v>35736.300000000003</v>
      </c>
      <c r="G99" s="36">
        <v>35552.550000000003</v>
      </c>
      <c r="H99" s="36">
        <v>36181.25</v>
      </c>
      <c r="I99" s="36">
        <v>36365</v>
      </c>
      <c r="J99" s="36">
        <v>36495.599999999999</v>
      </c>
      <c r="K99" s="31">
        <v>36234.400000000001</v>
      </c>
      <c r="L99" s="31">
        <v>35920.050000000003</v>
      </c>
      <c r="M99" s="31">
        <v>2.4039999999999999E-2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915.35</v>
      </c>
      <c r="D100" s="36">
        <v>920.15</v>
      </c>
      <c r="E100" s="36">
        <v>909.3</v>
      </c>
      <c r="F100" s="36">
        <v>903.25</v>
      </c>
      <c r="G100" s="36">
        <v>892.4</v>
      </c>
      <c r="H100" s="36">
        <v>926.19999999999993</v>
      </c>
      <c r="I100" s="36">
        <v>937.05000000000007</v>
      </c>
      <c r="J100" s="36">
        <v>943.09999999999991</v>
      </c>
      <c r="K100" s="31">
        <v>931</v>
      </c>
      <c r="L100" s="31">
        <v>914.1</v>
      </c>
      <c r="M100" s="31">
        <v>172.11107000000001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1373.8</v>
      </c>
      <c r="D101" s="36">
        <v>1370.2</v>
      </c>
      <c r="E101" s="36">
        <v>1355.6000000000001</v>
      </c>
      <c r="F101" s="36">
        <v>1337.4</v>
      </c>
      <c r="G101" s="36">
        <v>1322.8000000000002</v>
      </c>
      <c r="H101" s="36">
        <v>1388.4</v>
      </c>
      <c r="I101" s="36">
        <v>1403</v>
      </c>
      <c r="J101" s="36">
        <v>1421.2</v>
      </c>
      <c r="K101" s="31">
        <v>1384.8</v>
      </c>
      <c r="L101" s="31">
        <v>1352</v>
      </c>
      <c r="M101" s="31">
        <v>5.1954599999999997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525.25</v>
      </c>
      <c r="D102" s="36">
        <v>525.36666666666667</v>
      </c>
      <c r="E102" s="36">
        <v>520.7833333333333</v>
      </c>
      <c r="F102" s="36">
        <v>516.31666666666661</v>
      </c>
      <c r="G102" s="36">
        <v>511.73333333333323</v>
      </c>
      <c r="H102" s="36">
        <v>529.83333333333337</v>
      </c>
      <c r="I102" s="36">
        <v>534.41666666666663</v>
      </c>
      <c r="J102" s="36">
        <v>538.88333333333344</v>
      </c>
      <c r="K102" s="31">
        <v>529.95000000000005</v>
      </c>
      <c r="L102" s="31">
        <v>520.9</v>
      </c>
      <c r="M102" s="31">
        <v>13.752079999999999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11.85</v>
      </c>
      <c r="D103" s="36">
        <v>11.899999999999999</v>
      </c>
      <c r="E103" s="36">
        <v>11.599999999999998</v>
      </c>
      <c r="F103" s="36">
        <v>11.35</v>
      </c>
      <c r="G103" s="36">
        <v>11.049999999999999</v>
      </c>
      <c r="H103" s="36">
        <v>12.149999999999997</v>
      </c>
      <c r="I103" s="36">
        <v>12.449999999999998</v>
      </c>
      <c r="J103" s="36">
        <v>12.699999999999996</v>
      </c>
      <c r="K103" s="31">
        <v>12.2</v>
      </c>
      <c r="L103" s="31">
        <v>11.65</v>
      </c>
      <c r="M103" s="31">
        <v>3210.2939000000001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82.7</v>
      </c>
      <c r="D104" s="36">
        <v>83.066666666666663</v>
      </c>
      <c r="E104" s="36">
        <v>81.833333333333329</v>
      </c>
      <c r="F104" s="36">
        <v>80.966666666666669</v>
      </c>
      <c r="G104" s="36">
        <v>79.733333333333334</v>
      </c>
      <c r="H104" s="36">
        <v>83.933333333333323</v>
      </c>
      <c r="I104" s="36">
        <v>85.166666666666671</v>
      </c>
      <c r="J104" s="36">
        <v>86.033333333333317</v>
      </c>
      <c r="K104" s="31">
        <v>84.3</v>
      </c>
      <c r="L104" s="31">
        <v>82.2</v>
      </c>
      <c r="M104" s="31">
        <v>294.93792000000002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382.35</v>
      </c>
      <c r="D105" s="36">
        <v>383.76666666666671</v>
      </c>
      <c r="E105" s="36">
        <v>380.23333333333341</v>
      </c>
      <c r="F105" s="36">
        <v>378.11666666666667</v>
      </c>
      <c r="G105" s="36">
        <v>374.58333333333337</v>
      </c>
      <c r="H105" s="36">
        <v>385.88333333333344</v>
      </c>
      <c r="I105" s="36">
        <v>389.41666666666674</v>
      </c>
      <c r="J105" s="36">
        <v>391.53333333333347</v>
      </c>
      <c r="K105" s="31">
        <v>387.3</v>
      </c>
      <c r="L105" s="31">
        <v>381.65</v>
      </c>
      <c r="M105" s="31">
        <v>18.018550000000001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383.4</v>
      </c>
      <c r="D106" s="36">
        <v>383.13333333333338</v>
      </c>
      <c r="E106" s="36">
        <v>380.36666666666679</v>
      </c>
      <c r="F106" s="36">
        <v>377.33333333333343</v>
      </c>
      <c r="G106" s="36">
        <v>374.56666666666683</v>
      </c>
      <c r="H106" s="36">
        <v>386.16666666666674</v>
      </c>
      <c r="I106" s="36">
        <v>388.93333333333328</v>
      </c>
      <c r="J106" s="36">
        <v>391.9666666666667</v>
      </c>
      <c r="K106" s="31">
        <v>385.9</v>
      </c>
      <c r="L106" s="31">
        <v>380.1</v>
      </c>
      <c r="M106" s="31">
        <v>23.00685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420.05</v>
      </c>
      <c r="D107" s="36">
        <v>418.56666666666661</v>
      </c>
      <c r="E107" s="36">
        <v>414.63333333333321</v>
      </c>
      <c r="F107" s="36">
        <v>409.21666666666658</v>
      </c>
      <c r="G107" s="36">
        <v>405.28333333333319</v>
      </c>
      <c r="H107" s="36">
        <v>423.98333333333323</v>
      </c>
      <c r="I107" s="36">
        <v>427.91666666666663</v>
      </c>
      <c r="J107" s="36">
        <v>433.33333333333326</v>
      </c>
      <c r="K107" s="31">
        <v>422.5</v>
      </c>
      <c r="L107" s="31">
        <v>413.15</v>
      </c>
      <c r="M107" s="31">
        <v>12.02664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2453.85</v>
      </c>
      <c r="D108" s="36">
        <v>2473.1166666666668</v>
      </c>
      <c r="E108" s="36">
        <v>2426.2333333333336</v>
      </c>
      <c r="F108" s="36">
        <v>2398.6166666666668</v>
      </c>
      <c r="G108" s="36">
        <v>2351.7333333333336</v>
      </c>
      <c r="H108" s="36">
        <v>2500.7333333333336</v>
      </c>
      <c r="I108" s="36">
        <v>2547.6166666666668</v>
      </c>
      <c r="J108" s="36">
        <v>2575.2333333333336</v>
      </c>
      <c r="K108" s="31">
        <v>2520</v>
      </c>
      <c r="L108" s="31">
        <v>2445.5</v>
      </c>
      <c r="M108" s="31">
        <v>3.5994999999999999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1441.3</v>
      </c>
      <c r="D109" s="36">
        <v>1445.95</v>
      </c>
      <c r="E109" s="36">
        <v>1431.9</v>
      </c>
      <c r="F109" s="36">
        <v>1422.5</v>
      </c>
      <c r="G109" s="36">
        <v>1408.45</v>
      </c>
      <c r="H109" s="36">
        <v>1455.3500000000001</v>
      </c>
      <c r="I109" s="36">
        <v>1469.3999999999999</v>
      </c>
      <c r="J109" s="36">
        <v>1478.8000000000002</v>
      </c>
      <c r="K109" s="31">
        <v>1460</v>
      </c>
      <c r="L109" s="31">
        <v>1436.55</v>
      </c>
      <c r="M109" s="31">
        <v>14.54345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172.4</v>
      </c>
      <c r="D110" s="36">
        <v>172.68333333333331</v>
      </c>
      <c r="E110" s="36">
        <v>169.91666666666663</v>
      </c>
      <c r="F110" s="36">
        <v>167.43333333333331</v>
      </c>
      <c r="G110" s="36">
        <v>164.66666666666663</v>
      </c>
      <c r="H110" s="36">
        <v>175.16666666666663</v>
      </c>
      <c r="I110" s="36">
        <v>177.93333333333334</v>
      </c>
      <c r="J110" s="36">
        <v>180.41666666666663</v>
      </c>
      <c r="K110" s="31">
        <v>175.45</v>
      </c>
      <c r="L110" s="31">
        <v>170.2</v>
      </c>
      <c r="M110" s="31">
        <v>60.057920000000003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1368.4</v>
      </c>
      <c r="D111" s="36">
        <v>1370.8500000000001</v>
      </c>
      <c r="E111" s="36">
        <v>1360.5500000000002</v>
      </c>
      <c r="F111" s="36">
        <v>1352.7</v>
      </c>
      <c r="G111" s="36">
        <v>1342.4</v>
      </c>
      <c r="H111" s="36">
        <v>1378.7000000000003</v>
      </c>
      <c r="I111" s="36">
        <v>1389</v>
      </c>
      <c r="J111" s="36">
        <v>1396.8500000000004</v>
      </c>
      <c r="K111" s="31">
        <v>1381.15</v>
      </c>
      <c r="L111" s="31">
        <v>1363</v>
      </c>
      <c r="M111" s="31">
        <v>34.515949999999997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89.7</v>
      </c>
      <c r="D112" s="36">
        <v>89.116666666666674</v>
      </c>
      <c r="E112" s="36">
        <v>88.233333333333348</v>
      </c>
      <c r="F112" s="36">
        <v>86.76666666666668</v>
      </c>
      <c r="G112" s="36">
        <v>85.883333333333354</v>
      </c>
      <c r="H112" s="36">
        <v>90.583333333333343</v>
      </c>
      <c r="I112" s="36">
        <v>91.466666666666669</v>
      </c>
      <c r="J112" s="36">
        <v>92.933333333333337</v>
      </c>
      <c r="K112" s="31">
        <v>90</v>
      </c>
      <c r="L112" s="31">
        <v>87.65</v>
      </c>
      <c r="M112" s="31">
        <v>290.25468999999998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983.75</v>
      </c>
      <c r="D113" s="36">
        <v>988.4666666666667</v>
      </c>
      <c r="E113" s="36">
        <v>977.23333333333335</v>
      </c>
      <c r="F113" s="36">
        <v>970.7166666666667</v>
      </c>
      <c r="G113" s="36">
        <v>959.48333333333335</v>
      </c>
      <c r="H113" s="36">
        <v>994.98333333333335</v>
      </c>
      <c r="I113" s="36">
        <v>1006.2166666666667</v>
      </c>
      <c r="J113" s="36">
        <v>1012.7333333333333</v>
      </c>
      <c r="K113" s="31">
        <v>999.7</v>
      </c>
      <c r="L113" s="31">
        <v>981.95</v>
      </c>
      <c r="M113" s="31">
        <v>3.92014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665.35</v>
      </c>
      <c r="D114" s="36">
        <v>665.73333333333335</v>
      </c>
      <c r="E114" s="36">
        <v>662.56666666666672</v>
      </c>
      <c r="F114" s="36">
        <v>659.78333333333342</v>
      </c>
      <c r="G114" s="36">
        <v>656.61666666666679</v>
      </c>
      <c r="H114" s="36">
        <v>668.51666666666665</v>
      </c>
      <c r="I114" s="36">
        <v>671.68333333333317</v>
      </c>
      <c r="J114" s="36">
        <v>674.46666666666658</v>
      </c>
      <c r="K114" s="31">
        <v>668.9</v>
      </c>
      <c r="L114" s="31">
        <v>662.95</v>
      </c>
      <c r="M114" s="31">
        <v>6.0322800000000001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72.599999999999994</v>
      </c>
      <c r="D115" s="36">
        <v>73.033333333333331</v>
      </c>
      <c r="E115" s="36">
        <v>71.666666666666657</v>
      </c>
      <c r="F115" s="36">
        <v>70.73333333333332</v>
      </c>
      <c r="G115" s="36">
        <v>69.366666666666646</v>
      </c>
      <c r="H115" s="36">
        <v>73.966666666666669</v>
      </c>
      <c r="I115" s="36">
        <v>75.333333333333343</v>
      </c>
      <c r="J115" s="36">
        <v>76.26666666666668</v>
      </c>
      <c r="K115" s="31">
        <v>74.400000000000006</v>
      </c>
      <c r="L115" s="31">
        <v>72.099999999999994</v>
      </c>
      <c r="M115" s="31">
        <v>446.1472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428.4</v>
      </c>
      <c r="D116" s="36">
        <v>429.88333333333338</v>
      </c>
      <c r="E116" s="36">
        <v>426.41666666666674</v>
      </c>
      <c r="F116" s="36">
        <v>424.43333333333334</v>
      </c>
      <c r="G116" s="36">
        <v>420.9666666666667</v>
      </c>
      <c r="H116" s="36">
        <v>431.86666666666679</v>
      </c>
      <c r="I116" s="36">
        <v>435.33333333333337</v>
      </c>
      <c r="J116" s="36">
        <v>437.31666666666683</v>
      </c>
      <c r="K116" s="31">
        <v>433.35</v>
      </c>
      <c r="L116" s="31">
        <v>427.9</v>
      </c>
      <c r="M116" s="31">
        <v>86.201539999999994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633.79999999999995</v>
      </c>
      <c r="D117" s="36">
        <v>636.88333333333333</v>
      </c>
      <c r="E117" s="36">
        <v>625.41666666666663</v>
      </c>
      <c r="F117" s="36">
        <v>617.0333333333333</v>
      </c>
      <c r="G117" s="36">
        <v>605.56666666666661</v>
      </c>
      <c r="H117" s="36">
        <v>645.26666666666665</v>
      </c>
      <c r="I117" s="36">
        <v>656.73333333333335</v>
      </c>
      <c r="J117" s="36">
        <v>665.11666666666667</v>
      </c>
      <c r="K117" s="31">
        <v>648.35</v>
      </c>
      <c r="L117" s="31">
        <v>628.5</v>
      </c>
      <c r="M117" s="31">
        <v>20.27458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385.8</v>
      </c>
      <c r="D118" s="36">
        <v>389.75</v>
      </c>
      <c r="E118" s="36">
        <v>379.05</v>
      </c>
      <c r="F118" s="36">
        <v>372.3</v>
      </c>
      <c r="G118" s="36">
        <v>361.6</v>
      </c>
      <c r="H118" s="36">
        <v>396.5</v>
      </c>
      <c r="I118" s="36">
        <v>407.20000000000005</v>
      </c>
      <c r="J118" s="36">
        <v>413.95</v>
      </c>
      <c r="K118" s="31">
        <v>400.45</v>
      </c>
      <c r="L118" s="31">
        <v>383</v>
      </c>
      <c r="M118" s="31">
        <v>23.4634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736.35</v>
      </c>
      <c r="D119" s="36">
        <v>733.9666666666667</v>
      </c>
      <c r="E119" s="36">
        <v>729.38333333333344</v>
      </c>
      <c r="F119" s="36">
        <v>722.41666666666674</v>
      </c>
      <c r="G119" s="36">
        <v>717.83333333333348</v>
      </c>
      <c r="H119" s="36">
        <v>740.93333333333339</v>
      </c>
      <c r="I119" s="36">
        <v>745.51666666666665</v>
      </c>
      <c r="J119" s="36">
        <v>752.48333333333335</v>
      </c>
      <c r="K119" s="31">
        <v>738.55</v>
      </c>
      <c r="L119" s="31">
        <v>727</v>
      </c>
      <c r="M119" s="31">
        <v>13.637280000000001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500.95</v>
      </c>
      <c r="D120" s="36">
        <v>499.25</v>
      </c>
      <c r="E120" s="36">
        <v>493.7</v>
      </c>
      <c r="F120" s="36">
        <v>486.45</v>
      </c>
      <c r="G120" s="36">
        <v>480.9</v>
      </c>
      <c r="H120" s="36">
        <v>506.5</v>
      </c>
      <c r="I120" s="36">
        <v>512.04999999999995</v>
      </c>
      <c r="J120" s="36">
        <v>519.29999999999995</v>
      </c>
      <c r="K120" s="31">
        <v>504.8</v>
      </c>
      <c r="L120" s="31">
        <v>492</v>
      </c>
      <c r="M120" s="31">
        <v>13.515459999999999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1739.4</v>
      </c>
      <c r="D121" s="36">
        <v>1734.4166666666667</v>
      </c>
      <c r="E121" s="36">
        <v>1721.8333333333335</v>
      </c>
      <c r="F121" s="36">
        <v>1704.2666666666667</v>
      </c>
      <c r="G121" s="36">
        <v>1691.6833333333334</v>
      </c>
      <c r="H121" s="36">
        <v>1751.9833333333336</v>
      </c>
      <c r="I121" s="36">
        <v>1764.5666666666671</v>
      </c>
      <c r="J121" s="36">
        <v>1782.1333333333337</v>
      </c>
      <c r="K121" s="31">
        <v>1747</v>
      </c>
      <c r="L121" s="31">
        <v>1716.85</v>
      </c>
      <c r="M121" s="31">
        <v>48.393360000000001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133</v>
      </c>
      <c r="D122" s="36">
        <v>132.88333333333333</v>
      </c>
      <c r="E122" s="36">
        <v>131.31666666666666</v>
      </c>
      <c r="F122" s="36">
        <v>129.63333333333333</v>
      </c>
      <c r="G122" s="36">
        <v>128.06666666666666</v>
      </c>
      <c r="H122" s="36">
        <v>134.56666666666666</v>
      </c>
      <c r="I122" s="36">
        <v>136.13333333333333</v>
      </c>
      <c r="J122" s="36">
        <v>137.81666666666666</v>
      </c>
      <c r="K122" s="31">
        <v>134.44999999999999</v>
      </c>
      <c r="L122" s="31">
        <v>131.19999999999999</v>
      </c>
      <c r="M122" s="31">
        <v>63.541289999999996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2419.1999999999998</v>
      </c>
      <c r="D123" s="36">
        <v>2406.1166666666668</v>
      </c>
      <c r="E123" s="36">
        <v>2383.0833333333335</v>
      </c>
      <c r="F123" s="36">
        <v>2346.9666666666667</v>
      </c>
      <c r="G123" s="36">
        <v>2323.9333333333334</v>
      </c>
      <c r="H123" s="36">
        <v>2442.2333333333336</v>
      </c>
      <c r="I123" s="36">
        <v>2465.2666666666664</v>
      </c>
      <c r="J123" s="36">
        <v>2501.3833333333337</v>
      </c>
      <c r="K123" s="31">
        <v>2429.15</v>
      </c>
      <c r="L123" s="31">
        <v>2370</v>
      </c>
      <c r="M123" s="31">
        <v>1.8745700000000001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361.75</v>
      </c>
      <c r="D124" s="36">
        <v>362.36666666666662</v>
      </c>
      <c r="E124" s="36">
        <v>359.83333333333326</v>
      </c>
      <c r="F124" s="36">
        <v>357.91666666666663</v>
      </c>
      <c r="G124" s="36">
        <v>355.38333333333327</v>
      </c>
      <c r="H124" s="36">
        <v>364.28333333333325</v>
      </c>
      <c r="I124" s="36">
        <v>366.81666666666666</v>
      </c>
      <c r="J124" s="36">
        <v>368.73333333333323</v>
      </c>
      <c r="K124" s="31">
        <v>364.9</v>
      </c>
      <c r="L124" s="31">
        <v>360.45</v>
      </c>
      <c r="M124" s="31">
        <v>7.0639599999999998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459.2</v>
      </c>
      <c r="D125" s="36">
        <v>456.26666666666665</v>
      </c>
      <c r="E125" s="36">
        <v>450.88333333333333</v>
      </c>
      <c r="F125" s="36">
        <v>442.56666666666666</v>
      </c>
      <c r="G125" s="36">
        <v>437.18333333333334</v>
      </c>
      <c r="H125" s="36">
        <v>464.58333333333331</v>
      </c>
      <c r="I125" s="36">
        <v>469.96666666666664</v>
      </c>
      <c r="J125" s="36">
        <v>478.2833333333333</v>
      </c>
      <c r="K125" s="31">
        <v>461.65</v>
      </c>
      <c r="L125" s="31">
        <v>447.95</v>
      </c>
      <c r="M125" s="31">
        <v>22.486930000000001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602.25</v>
      </c>
      <c r="D126" s="36">
        <v>604</v>
      </c>
      <c r="E126" s="36">
        <v>598.45000000000005</v>
      </c>
      <c r="F126" s="36">
        <v>594.65000000000009</v>
      </c>
      <c r="G126" s="36">
        <v>589.10000000000014</v>
      </c>
      <c r="H126" s="36">
        <v>607.79999999999995</v>
      </c>
      <c r="I126" s="36">
        <v>613.34999999999991</v>
      </c>
      <c r="J126" s="36">
        <v>617.14999999999986</v>
      </c>
      <c r="K126" s="31">
        <v>609.54999999999995</v>
      </c>
      <c r="L126" s="31">
        <v>600.20000000000005</v>
      </c>
      <c r="M126" s="31">
        <v>5.3647099999999996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2929.05</v>
      </c>
      <c r="D127" s="36">
        <v>2929.5166666666664</v>
      </c>
      <c r="E127" s="36">
        <v>2907.4833333333327</v>
      </c>
      <c r="F127" s="36">
        <v>2885.9166666666661</v>
      </c>
      <c r="G127" s="36">
        <v>2863.8833333333323</v>
      </c>
      <c r="H127" s="36">
        <v>2951.083333333333</v>
      </c>
      <c r="I127" s="36">
        <v>2973.1166666666668</v>
      </c>
      <c r="J127" s="36">
        <v>2994.6833333333334</v>
      </c>
      <c r="K127" s="31">
        <v>2951.55</v>
      </c>
      <c r="L127" s="31">
        <v>2907.95</v>
      </c>
      <c r="M127" s="31">
        <v>15.56467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5060.3999999999996</v>
      </c>
      <c r="D128" s="36">
        <v>5091.833333333333</v>
      </c>
      <c r="E128" s="36">
        <v>5019.6666666666661</v>
      </c>
      <c r="F128" s="36">
        <v>4978.9333333333334</v>
      </c>
      <c r="G128" s="36">
        <v>4906.7666666666664</v>
      </c>
      <c r="H128" s="36">
        <v>5132.5666666666657</v>
      </c>
      <c r="I128" s="36">
        <v>5204.7333333333318</v>
      </c>
      <c r="J128" s="36">
        <v>5245.4666666666653</v>
      </c>
      <c r="K128" s="31">
        <v>5164</v>
      </c>
      <c r="L128" s="31">
        <v>5051.1000000000004</v>
      </c>
      <c r="M128" s="31">
        <v>2.5912099999999998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4186.7</v>
      </c>
      <c r="D129" s="36">
        <v>4187.95</v>
      </c>
      <c r="E129" s="36">
        <v>4156.2</v>
      </c>
      <c r="F129" s="36">
        <v>4125.7</v>
      </c>
      <c r="G129" s="36">
        <v>4093.95</v>
      </c>
      <c r="H129" s="36">
        <v>4218.45</v>
      </c>
      <c r="I129" s="36">
        <v>4250.2</v>
      </c>
      <c r="J129" s="36">
        <v>4280.7</v>
      </c>
      <c r="K129" s="31">
        <v>4219.7</v>
      </c>
      <c r="L129" s="31">
        <v>4157.45</v>
      </c>
      <c r="M129" s="31">
        <v>0.76236000000000004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1128.1500000000001</v>
      </c>
      <c r="D130" s="36">
        <v>1134.0666666666666</v>
      </c>
      <c r="E130" s="36">
        <v>1117.0833333333333</v>
      </c>
      <c r="F130" s="36">
        <v>1106.0166666666667</v>
      </c>
      <c r="G130" s="36">
        <v>1089.0333333333333</v>
      </c>
      <c r="H130" s="36">
        <v>1145.1333333333332</v>
      </c>
      <c r="I130" s="36">
        <v>1162.1166666666668</v>
      </c>
      <c r="J130" s="36">
        <v>1173.1833333333332</v>
      </c>
      <c r="K130" s="31">
        <v>1151.05</v>
      </c>
      <c r="L130" s="31">
        <v>1123</v>
      </c>
      <c r="M130" s="31">
        <v>8.2279300000000006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1458.6</v>
      </c>
      <c r="D131" s="36">
        <v>1470.4833333333333</v>
      </c>
      <c r="E131" s="36">
        <v>1443.6666666666667</v>
      </c>
      <c r="F131" s="36">
        <v>1428.7333333333333</v>
      </c>
      <c r="G131" s="36">
        <v>1401.9166666666667</v>
      </c>
      <c r="H131" s="36">
        <v>1485.4166666666667</v>
      </c>
      <c r="I131" s="36">
        <v>1512.2333333333333</v>
      </c>
      <c r="J131" s="36">
        <v>1527.1666666666667</v>
      </c>
      <c r="K131" s="31">
        <v>1497.3</v>
      </c>
      <c r="L131" s="31">
        <v>1455.55</v>
      </c>
      <c r="M131" s="31">
        <v>25.557369999999999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245.35</v>
      </c>
      <c r="D132" s="36">
        <v>246.85</v>
      </c>
      <c r="E132" s="36">
        <v>241.79999999999998</v>
      </c>
      <c r="F132" s="36">
        <v>238.25</v>
      </c>
      <c r="G132" s="36">
        <v>233.2</v>
      </c>
      <c r="H132" s="36">
        <v>250.39999999999998</v>
      </c>
      <c r="I132" s="36">
        <v>255.45</v>
      </c>
      <c r="J132" s="36">
        <v>259</v>
      </c>
      <c r="K132" s="31">
        <v>251.9</v>
      </c>
      <c r="L132" s="31">
        <v>243.3</v>
      </c>
      <c r="M132" s="31">
        <v>99.060429999999997</v>
      </c>
      <c r="N132" s="1"/>
      <c r="O132" s="1"/>
    </row>
    <row r="133" spans="1:15" ht="12.75" customHeight="1">
      <c r="A133" s="51">
        <v>124</v>
      </c>
      <c r="B133" s="53" t="s">
        <v>862</v>
      </c>
      <c r="C133" s="31">
        <v>1741.55</v>
      </c>
      <c r="D133" s="36">
        <v>1749.4166666666667</v>
      </c>
      <c r="E133" s="36">
        <v>1725.8333333333335</v>
      </c>
      <c r="F133" s="36">
        <v>1710.1166666666668</v>
      </c>
      <c r="G133" s="36">
        <v>1686.5333333333335</v>
      </c>
      <c r="H133" s="36">
        <v>1765.1333333333334</v>
      </c>
      <c r="I133" s="36">
        <v>1788.7166666666669</v>
      </c>
      <c r="J133" s="36">
        <v>1804.4333333333334</v>
      </c>
      <c r="K133" s="31">
        <v>1773</v>
      </c>
      <c r="L133" s="31">
        <v>1733.7</v>
      </c>
      <c r="M133" s="31">
        <v>2.0746099999999998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536.54999999999995</v>
      </c>
      <c r="D134" s="36">
        <v>533.36666666666667</v>
      </c>
      <c r="E134" s="36">
        <v>525.0333333333333</v>
      </c>
      <c r="F134" s="36">
        <v>513.51666666666665</v>
      </c>
      <c r="G134" s="36">
        <v>505.18333333333328</v>
      </c>
      <c r="H134" s="36">
        <v>544.88333333333333</v>
      </c>
      <c r="I134" s="36">
        <v>553.21666666666658</v>
      </c>
      <c r="J134" s="36">
        <v>564.73333333333335</v>
      </c>
      <c r="K134" s="31">
        <v>541.70000000000005</v>
      </c>
      <c r="L134" s="31">
        <v>521.85</v>
      </c>
      <c r="M134" s="31">
        <v>25.334579999999999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10392.299999999999</v>
      </c>
      <c r="D135" s="36">
        <v>10401.1</v>
      </c>
      <c r="E135" s="36">
        <v>10312.200000000001</v>
      </c>
      <c r="F135" s="36">
        <v>10232.1</v>
      </c>
      <c r="G135" s="36">
        <v>10143.200000000001</v>
      </c>
      <c r="H135" s="36">
        <v>10481.200000000001</v>
      </c>
      <c r="I135" s="36">
        <v>10570.099999999999</v>
      </c>
      <c r="J135" s="36">
        <v>10650.2</v>
      </c>
      <c r="K135" s="31">
        <v>10490</v>
      </c>
      <c r="L135" s="31">
        <v>10321</v>
      </c>
      <c r="M135" s="31">
        <v>4.3999600000000001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573.75</v>
      </c>
      <c r="D136" s="36">
        <v>579.43333333333328</v>
      </c>
      <c r="E136" s="36">
        <v>565.31666666666661</v>
      </c>
      <c r="F136" s="36">
        <v>556.88333333333333</v>
      </c>
      <c r="G136" s="36">
        <v>542.76666666666665</v>
      </c>
      <c r="H136" s="36">
        <v>587.86666666666656</v>
      </c>
      <c r="I136" s="36">
        <v>601.98333333333312</v>
      </c>
      <c r="J136" s="36">
        <v>610.41666666666652</v>
      </c>
      <c r="K136" s="31">
        <v>593.54999999999995</v>
      </c>
      <c r="L136" s="31">
        <v>571</v>
      </c>
      <c r="M136" s="31">
        <v>8.8878400000000006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1032.2</v>
      </c>
      <c r="D137" s="36">
        <v>1030.0833333333335</v>
      </c>
      <c r="E137" s="36">
        <v>1020.5166666666669</v>
      </c>
      <c r="F137" s="36">
        <v>1008.8333333333334</v>
      </c>
      <c r="G137" s="36">
        <v>999.26666666666677</v>
      </c>
      <c r="H137" s="36">
        <v>1041.7666666666669</v>
      </c>
      <c r="I137" s="36">
        <v>1051.3333333333335</v>
      </c>
      <c r="J137" s="36">
        <v>1063.0166666666671</v>
      </c>
      <c r="K137" s="31">
        <v>1039.6500000000001</v>
      </c>
      <c r="L137" s="31">
        <v>1018.4</v>
      </c>
      <c r="M137" s="31">
        <v>4.6994100000000003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914.1</v>
      </c>
      <c r="D138" s="36">
        <v>919.65</v>
      </c>
      <c r="E138" s="36">
        <v>905.9</v>
      </c>
      <c r="F138" s="36">
        <v>897.7</v>
      </c>
      <c r="G138" s="36">
        <v>883.95</v>
      </c>
      <c r="H138" s="36">
        <v>927.84999999999991</v>
      </c>
      <c r="I138" s="36">
        <v>941.59999999999991</v>
      </c>
      <c r="J138" s="36">
        <v>949.79999999999984</v>
      </c>
      <c r="K138" s="31">
        <v>933.4</v>
      </c>
      <c r="L138" s="31">
        <v>911.45</v>
      </c>
      <c r="M138" s="31">
        <v>3.1195599999999999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91.95</v>
      </c>
      <c r="D139" s="36">
        <v>92.383333333333326</v>
      </c>
      <c r="E139" s="36">
        <v>91.266666666666652</v>
      </c>
      <c r="F139" s="36">
        <v>90.583333333333329</v>
      </c>
      <c r="G139" s="36">
        <v>89.466666666666654</v>
      </c>
      <c r="H139" s="36">
        <v>93.066666666666649</v>
      </c>
      <c r="I139" s="36">
        <v>94.183333333333323</v>
      </c>
      <c r="J139" s="36">
        <v>94.866666666666646</v>
      </c>
      <c r="K139" s="31">
        <v>93.5</v>
      </c>
      <c r="L139" s="31">
        <v>91.7</v>
      </c>
      <c r="M139" s="31">
        <v>48.181930000000001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2123.4</v>
      </c>
      <c r="D140" s="36">
        <v>2135.666666666667</v>
      </c>
      <c r="E140" s="36">
        <v>2105.2833333333338</v>
      </c>
      <c r="F140" s="36">
        <v>2087.166666666667</v>
      </c>
      <c r="G140" s="36">
        <v>2056.7833333333338</v>
      </c>
      <c r="H140" s="36">
        <v>2153.7833333333338</v>
      </c>
      <c r="I140" s="36">
        <v>2184.166666666667</v>
      </c>
      <c r="J140" s="36">
        <v>2202.2833333333338</v>
      </c>
      <c r="K140" s="31">
        <v>2166.0500000000002</v>
      </c>
      <c r="L140" s="31">
        <v>2117.5500000000002</v>
      </c>
      <c r="M140" s="31">
        <v>1.0159100000000001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108297.8</v>
      </c>
      <c r="D141" s="36">
        <v>108568.28333333333</v>
      </c>
      <c r="E141" s="36">
        <v>107636.61666666665</v>
      </c>
      <c r="F141" s="36">
        <v>106975.43333333333</v>
      </c>
      <c r="G141" s="36">
        <v>106043.76666666666</v>
      </c>
      <c r="H141" s="36">
        <v>109229.46666666665</v>
      </c>
      <c r="I141" s="36">
        <v>110161.13333333333</v>
      </c>
      <c r="J141" s="36">
        <v>110822.31666666664</v>
      </c>
      <c r="K141" s="31">
        <v>109499.95</v>
      </c>
      <c r="L141" s="31">
        <v>107907.1</v>
      </c>
      <c r="M141" s="31">
        <v>8.3309999999999995E-2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59.95</v>
      </c>
      <c r="D142" s="36">
        <v>60.216666666666669</v>
      </c>
      <c r="E142" s="36">
        <v>59.13333333333334</v>
      </c>
      <c r="F142" s="36">
        <v>58.31666666666667</v>
      </c>
      <c r="G142" s="36">
        <v>57.233333333333341</v>
      </c>
      <c r="H142" s="36">
        <v>61.033333333333339</v>
      </c>
      <c r="I142" s="36">
        <v>62.116666666666667</v>
      </c>
      <c r="J142" s="36">
        <v>62.933333333333337</v>
      </c>
      <c r="K142" s="31">
        <v>61.3</v>
      </c>
      <c r="L142" s="31">
        <v>59.4</v>
      </c>
      <c r="M142" s="31">
        <v>31.5992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1298.7</v>
      </c>
      <c r="D143" s="36">
        <v>1307.8500000000001</v>
      </c>
      <c r="E143" s="36">
        <v>1276.3500000000004</v>
      </c>
      <c r="F143" s="36">
        <v>1254.0000000000002</v>
      </c>
      <c r="G143" s="36">
        <v>1222.5000000000005</v>
      </c>
      <c r="H143" s="36">
        <v>1330.2000000000003</v>
      </c>
      <c r="I143" s="36">
        <v>1361.6999999999998</v>
      </c>
      <c r="J143" s="36">
        <v>1384.0500000000002</v>
      </c>
      <c r="K143" s="31">
        <v>1339.35</v>
      </c>
      <c r="L143" s="31">
        <v>1285.5</v>
      </c>
      <c r="M143" s="31">
        <v>6.6066200000000004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4084.25</v>
      </c>
      <c r="D144" s="36">
        <v>4092.7666666666664</v>
      </c>
      <c r="E144" s="36">
        <v>4056.5333333333328</v>
      </c>
      <c r="F144" s="36">
        <v>4028.8166666666666</v>
      </c>
      <c r="G144" s="36">
        <v>3992.583333333333</v>
      </c>
      <c r="H144" s="36">
        <v>4120.4833333333327</v>
      </c>
      <c r="I144" s="36">
        <v>4156.7166666666662</v>
      </c>
      <c r="J144" s="36">
        <v>4184.4333333333325</v>
      </c>
      <c r="K144" s="31">
        <v>4129</v>
      </c>
      <c r="L144" s="31">
        <v>4065.05</v>
      </c>
      <c r="M144" s="31">
        <v>2.3589600000000002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3438.25</v>
      </c>
      <c r="D145" s="36">
        <v>3447.75</v>
      </c>
      <c r="E145" s="36">
        <v>3405.5</v>
      </c>
      <c r="F145" s="36">
        <v>3372.75</v>
      </c>
      <c r="G145" s="36">
        <v>3330.5</v>
      </c>
      <c r="H145" s="36">
        <v>3480.5</v>
      </c>
      <c r="I145" s="36">
        <v>3522.75</v>
      </c>
      <c r="J145" s="36">
        <v>3555.5</v>
      </c>
      <c r="K145" s="31">
        <v>3490</v>
      </c>
      <c r="L145" s="31">
        <v>3415</v>
      </c>
      <c r="M145" s="31">
        <v>2.0806800000000001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24234.799999999999</v>
      </c>
      <c r="D146" s="36">
        <v>24228.95</v>
      </c>
      <c r="E146" s="36">
        <v>24127.9</v>
      </c>
      <c r="F146" s="36">
        <v>24021</v>
      </c>
      <c r="G146" s="36">
        <v>23919.95</v>
      </c>
      <c r="H146" s="36">
        <v>24335.850000000002</v>
      </c>
      <c r="I146" s="36">
        <v>24436.899999999998</v>
      </c>
      <c r="J146" s="36">
        <v>24543.800000000003</v>
      </c>
      <c r="K146" s="31">
        <v>24330</v>
      </c>
      <c r="L146" s="31">
        <v>24122.05</v>
      </c>
      <c r="M146" s="31">
        <v>0.51639000000000002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50.2</v>
      </c>
      <c r="D147" s="36">
        <v>50.483333333333341</v>
      </c>
      <c r="E147" s="36">
        <v>49.616666666666681</v>
      </c>
      <c r="F147" s="36">
        <v>49.033333333333339</v>
      </c>
      <c r="G147" s="36">
        <v>48.166666666666679</v>
      </c>
      <c r="H147" s="36">
        <v>51.066666666666684</v>
      </c>
      <c r="I147" s="36">
        <v>51.933333333333344</v>
      </c>
      <c r="J147" s="36">
        <v>52.516666666666687</v>
      </c>
      <c r="K147" s="31">
        <v>51.35</v>
      </c>
      <c r="L147" s="31">
        <v>49.9</v>
      </c>
      <c r="M147" s="31">
        <v>101.12336999999999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154.19999999999999</v>
      </c>
      <c r="D148" s="36">
        <v>155.15</v>
      </c>
      <c r="E148" s="36">
        <v>152.65</v>
      </c>
      <c r="F148" s="36">
        <v>151.1</v>
      </c>
      <c r="G148" s="36">
        <v>148.6</v>
      </c>
      <c r="H148" s="36">
        <v>156.70000000000002</v>
      </c>
      <c r="I148" s="36">
        <v>159.20000000000002</v>
      </c>
      <c r="J148" s="36">
        <v>160.75000000000003</v>
      </c>
      <c r="K148" s="31">
        <v>157.65</v>
      </c>
      <c r="L148" s="31">
        <v>153.6</v>
      </c>
      <c r="M148" s="31">
        <v>86.014610000000005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235.8</v>
      </c>
      <c r="D149" s="36">
        <v>235.51666666666665</v>
      </c>
      <c r="E149" s="36">
        <v>233.83333333333331</v>
      </c>
      <c r="F149" s="36">
        <v>231.86666666666667</v>
      </c>
      <c r="G149" s="36">
        <v>230.18333333333334</v>
      </c>
      <c r="H149" s="36">
        <v>237.48333333333329</v>
      </c>
      <c r="I149" s="36">
        <v>239.16666666666663</v>
      </c>
      <c r="J149" s="36">
        <v>241.13333333333327</v>
      </c>
      <c r="K149" s="31">
        <v>237.2</v>
      </c>
      <c r="L149" s="31">
        <v>233.55</v>
      </c>
      <c r="M149" s="31">
        <v>65.835809999999995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139.35</v>
      </c>
      <c r="D150" s="36">
        <v>139.65</v>
      </c>
      <c r="E150" s="36">
        <v>137.80000000000001</v>
      </c>
      <c r="F150" s="36">
        <v>136.25</v>
      </c>
      <c r="G150" s="36">
        <v>134.4</v>
      </c>
      <c r="H150" s="36">
        <v>141.20000000000002</v>
      </c>
      <c r="I150" s="36">
        <v>143.04999999999998</v>
      </c>
      <c r="J150" s="36">
        <v>144.60000000000002</v>
      </c>
      <c r="K150" s="31">
        <v>141.5</v>
      </c>
      <c r="L150" s="31">
        <v>138.1</v>
      </c>
      <c r="M150" s="31">
        <v>9.4030900000000006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1137.8499999999999</v>
      </c>
      <c r="D151" s="36">
        <v>1132.4833333333333</v>
      </c>
      <c r="E151" s="36">
        <v>1122.8666666666668</v>
      </c>
      <c r="F151" s="36">
        <v>1107.8833333333334</v>
      </c>
      <c r="G151" s="36">
        <v>1098.2666666666669</v>
      </c>
      <c r="H151" s="36">
        <v>1147.4666666666667</v>
      </c>
      <c r="I151" s="36">
        <v>1157.083333333333</v>
      </c>
      <c r="J151" s="36">
        <v>1172.0666666666666</v>
      </c>
      <c r="K151" s="31">
        <v>1142.0999999999999</v>
      </c>
      <c r="L151" s="31">
        <v>1117.5</v>
      </c>
      <c r="M151" s="31">
        <v>3.9516200000000001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3877.65</v>
      </c>
      <c r="D152" s="36">
        <v>3889.15</v>
      </c>
      <c r="E152" s="36">
        <v>3857.75</v>
      </c>
      <c r="F152" s="36">
        <v>3837.85</v>
      </c>
      <c r="G152" s="36">
        <v>3806.45</v>
      </c>
      <c r="H152" s="36">
        <v>3909.05</v>
      </c>
      <c r="I152" s="36">
        <v>3940.4500000000007</v>
      </c>
      <c r="J152" s="36">
        <v>3960.3500000000004</v>
      </c>
      <c r="K152" s="31">
        <v>3920.55</v>
      </c>
      <c r="L152" s="31">
        <v>3869.25</v>
      </c>
      <c r="M152" s="31">
        <v>0.26556000000000002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298.85000000000002</v>
      </c>
      <c r="D153" s="36">
        <v>300.83333333333331</v>
      </c>
      <c r="E153" s="36">
        <v>294.66666666666663</v>
      </c>
      <c r="F153" s="36">
        <v>290.48333333333329</v>
      </c>
      <c r="G153" s="36">
        <v>284.31666666666661</v>
      </c>
      <c r="H153" s="36">
        <v>305.01666666666665</v>
      </c>
      <c r="I153" s="36">
        <v>311.18333333333328</v>
      </c>
      <c r="J153" s="36">
        <v>315.36666666666667</v>
      </c>
      <c r="K153" s="31">
        <v>307</v>
      </c>
      <c r="L153" s="31">
        <v>296.64999999999998</v>
      </c>
      <c r="M153" s="31">
        <v>8.3083899999999993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186.15</v>
      </c>
      <c r="D154" s="36">
        <v>186.7166666666667</v>
      </c>
      <c r="E154" s="36">
        <v>183.63333333333338</v>
      </c>
      <c r="F154" s="36">
        <v>181.11666666666667</v>
      </c>
      <c r="G154" s="36">
        <v>178.03333333333336</v>
      </c>
      <c r="H154" s="36">
        <v>189.23333333333341</v>
      </c>
      <c r="I154" s="36">
        <v>192.31666666666672</v>
      </c>
      <c r="J154" s="36">
        <v>194.83333333333343</v>
      </c>
      <c r="K154" s="31">
        <v>189.8</v>
      </c>
      <c r="L154" s="31">
        <v>184.2</v>
      </c>
      <c r="M154" s="31">
        <v>94.046750000000003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37816.400000000001</v>
      </c>
      <c r="D155" s="36">
        <v>37780.566666666673</v>
      </c>
      <c r="E155" s="36">
        <v>37463.183333333349</v>
      </c>
      <c r="F155" s="36">
        <v>37109.966666666674</v>
      </c>
      <c r="G155" s="36">
        <v>36792.58333333335</v>
      </c>
      <c r="H155" s="36">
        <v>38133.783333333347</v>
      </c>
      <c r="I155" s="36">
        <v>38451.166666666664</v>
      </c>
      <c r="J155" s="36">
        <v>38804.383333333346</v>
      </c>
      <c r="K155" s="31">
        <v>38097.949999999997</v>
      </c>
      <c r="L155" s="31">
        <v>37427.35</v>
      </c>
      <c r="M155" s="31">
        <v>0.20691999999999999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1367.9</v>
      </c>
      <c r="D156" s="36">
        <v>1350.6833333333334</v>
      </c>
      <c r="E156" s="36">
        <v>1327.2166666666667</v>
      </c>
      <c r="F156" s="36">
        <v>1286.5333333333333</v>
      </c>
      <c r="G156" s="36">
        <v>1263.0666666666666</v>
      </c>
      <c r="H156" s="36">
        <v>1391.3666666666668</v>
      </c>
      <c r="I156" s="36">
        <v>1414.8333333333335</v>
      </c>
      <c r="J156" s="36">
        <v>1455.5166666666669</v>
      </c>
      <c r="K156" s="31">
        <v>1374.15</v>
      </c>
      <c r="L156" s="31">
        <v>1310</v>
      </c>
      <c r="M156" s="31">
        <v>5.9898899999999999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920.75</v>
      </c>
      <c r="D157" s="36">
        <v>928.55000000000007</v>
      </c>
      <c r="E157" s="36">
        <v>904.45000000000016</v>
      </c>
      <c r="F157" s="36">
        <v>888.15000000000009</v>
      </c>
      <c r="G157" s="36">
        <v>864.05000000000018</v>
      </c>
      <c r="H157" s="36">
        <v>944.85000000000014</v>
      </c>
      <c r="I157" s="36">
        <v>968.95</v>
      </c>
      <c r="J157" s="36">
        <v>985.25000000000011</v>
      </c>
      <c r="K157" s="31">
        <v>952.65</v>
      </c>
      <c r="L157" s="31">
        <v>912.25</v>
      </c>
      <c r="M157" s="31">
        <v>29.139800000000001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975.35</v>
      </c>
      <c r="D158" s="36">
        <v>973.63333333333333</v>
      </c>
      <c r="E158" s="36">
        <v>966.7166666666667</v>
      </c>
      <c r="F158" s="36">
        <v>958.08333333333337</v>
      </c>
      <c r="G158" s="36">
        <v>951.16666666666674</v>
      </c>
      <c r="H158" s="36">
        <v>982.26666666666665</v>
      </c>
      <c r="I158" s="36">
        <v>989.18333333333339</v>
      </c>
      <c r="J158" s="36">
        <v>997.81666666666661</v>
      </c>
      <c r="K158" s="31">
        <v>980.55</v>
      </c>
      <c r="L158" s="31">
        <v>965</v>
      </c>
      <c r="M158" s="31">
        <v>3.8679800000000002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6160.2</v>
      </c>
      <c r="D159" s="36">
        <v>6142.8</v>
      </c>
      <c r="E159" s="36">
        <v>6085.6</v>
      </c>
      <c r="F159" s="36">
        <v>6011</v>
      </c>
      <c r="G159" s="36">
        <v>5953.8</v>
      </c>
      <c r="H159" s="36">
        <v>6217.4000000000005</v>
      </c>
      <c r="I159" s="36">
        <v>6274.5999999999995</v>
      </c>
      <c r="J159" s="36">
        <v>6349.2000000000007</v>
      </c>
      <c r="K159" s="31">
        <v>6200</v>
      </c>
      <c r="L159" s="31">
        <v>6068.2</v>
      </c>
      <c r="M159" s="31">
        <v>4.5271100000000004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199.6</v>
      </c>
      <c r="D160" s="36">
        <v>198.86666666666667</v>
      </c>
      <c r="E160" s="36">
        <v>195.83333333333334</v>
      </c>
      <c r="F160" s="36">
        <v>192.06666666666666</v>
      </c>
      <c r="G160" s="36">
        <v>189.03333333333333</v>
      </c>
      <c r="H160" s="36">
        <v>202.63333333333335</v>
      </c>
      <c r="I160" s="36">
        <v>205.66666666666666</v>
      </c>
      <c r="J160" s="36">
        <v>209.43333333333337</v>
      </c>
      <c r="K160" s="31">
        <v>201.9</v>
      </c>
      <c r="L160" s="31">
        <v>195.1</v>
      </c>
      <c r="M160" s="31">
        <v>148.28380000000001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246.6</v>
      </c>
      <c r="D161" s="36">
        <v>244.68333333333331</v>
      </c>
      <c r="E161" s="36">
        <v>241.66666666666663</v>
      </c>
      <c r="F161" s="36">
        <v>236.73333333333332</v>
      </c>
      <c r="G161" s="36">
        <v>233.71666666666664</v>
      </c>
      <c r="H161" s="36">
        <v>249.61666666666662</v>
      </c>
      <c r="I161" s="36">
        <v>252.63333333333333</v>
      </c>
      <c r="J161" s="36">
        <v>257.56666666666661</v>
      </c>
      <c r="K161" s="31">
        <v>247.7</v>
      </c>
      <c r="L161" s="31">
        <v>239.75</v>
      </c>
      <c r="M161" s="31">
        <v>112.47490000000001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17540.7</v>
      </c>
      <c r="D162" s="36">
        <v>17319.616666666665</v>
      </c>
      <c r="E162" s="36">
        <v>16966.23333333333</v>
      </c>
      <c r="F162" s="36">
        <v>16391.766666666666</v>
      </c>
      <c r="G162" s="36">
        <v>16038.383333333331</v>
      </c>
      <c r="H162" s="36">
        <v>17894.083333333328</v>
      </c>
      <c r="I162" s="36">
        <v>18247.466666666667</v>
      </c>
      <c r="J162" s="36">
        <v>18821.933333333327</v>
      </c>
      <c r="K162" s="31">
        <v>17673</v>
      </c>
      <c r="L162" s="31">
        <v>16745.150000000001</v>
      </c>
      <c r="M162" s="31">
        <v>0.44192999999999999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2458</v>
      </c>
      <c r="D163" s="36">
        <v>2428.7833333333333</v>
      </c>
      <c r="E163" s="36">
        <v>2379.5666666666666</v>
      </c>
      <c r="F163" s="36">
        <v>2301.1333333333332</v>
      </c>
      <c r="G163" s="36">
        <v>2251.9166666666665</v>
      </c>
      <c r="H163" s="36">
        <v>2507.2166666666667</v>
      </c>
      <c r="I163" s="36">
        <v>2556.4333333333329</v>
      </c>
      <c r="J163" s="36">
        <v>2634.8666666666668</v>
      </c>
      <c r="K163" s="31">
        <v>2478</v>
      </c>
      <c r="L163" s="31">
        <v>2350.35</v>
      </c>
      <c r="M163" s="31">
        <v>23.14742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3401.25</v>
      </c>
      <c r="D164" s="36">
        <v>3391.2666666666664</v>
      </c>
      <c r="E164" s="36">
        <v>3372.2333333333327</v>
      </c>
      <c r="F164" s="36">
        <v>3343.2166666666662</v>
      </c>
      <c r="G164" s="36">
        <v>3324.1833333333325</v>
      </c>
      <c r="H164" s="36">
        <v>3420.2833333333328</v>
      </c>
      <c r="I164" s="36">
        <v>3439.3166666666666</v>
      </c>
      <c r="J164" s="36">
        <v>3468.333333333333</v>
      </c>
      <c r="K164" s="31">
        <v>3410.3</v>
      </c>
      <c r="L164" s="31">
        <v>3362.25</v>
      </c>
      <c r="M164" s="31">
        <v>1.54112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73</v>
      </c>
      <c r="D165" s="36">
        <v>73.350000000000009</v>
      </c>
      <c r="E165" s="36">
        <v>72.450000000000017</v>
      </c>
      <c r="F165" s="36">
        <v>71.900000000000006</v>
      </c>
      <c r="G165" s="36">
        <v>71.000000000000014</v>
      </c>
      <c r="H165" s="36">
        <v>73.90000000000002</v>
      </c>
      <c r="I165" s="36">
        <v>74.800000000000026</v>
      </c>
      <c r="J165" s="36">
        <v>75.350000000000023</v>
      </c>
      <c r="K165" s="31">
        <v>74.25</v>
      </c>
      <c r="L165" s="31">
        <v>72.8</v>
      </c>
      <c r="M165" s="31">
        <v>443.05596000000003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700.7</v>
      </c>
      <c r="D166" s="36">
        <v>704.63333333333333</v>
      </c>
      <c r="E166" s="36">
        <v>693.06666666666661</v>
      </c>
      <c r="F166" s="36">
        <v>685.43333333333328</v>
      </c>
      <c r="G166" s="36">
        <v>673.86666666666656</v>
      </c>
      <c r="H166" s="36">
        <v>712.26666666666665</v>
      </c>
      <c r="I166" s="36">
        <v>723.83333333333348</v>
      </c>
      <c r="J166" s="36">
        <v>731.4666666666667</v>
      </c>
      <c r="K166" s="31">
        <v>716.2</v>
      </c>
      <c r="L166" s="31">
        <v>697</v>
      </c>
      <c r="M166" s="31">
        <v>19.43244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4922.1000000000004</v>
      </c>
      <c r="D167" s="36">
        <v>4931.5</v>
      </c>
      <c r="E167" s="36">
        <v>4883.6499999999996</v>
      </c>
      <c r="F167" s="36">
        <v>4845.2</v>
      </c>
      <c r="G167" s="36">
        <v>4797.3499999999995</v>
      </c>
      <c r="H167" s="36">
        <v>4969.95</v>
      </c>
      <c r="I167" s="36">
        <v>5017.8</v>
      </c>
      <c r="J167" s="36">
        <v>5056.25</v>
      </c>
      <c r="K167" s="31">
        <v>4979.3500000000004</v>
      </c>
      <c r="L167" s="31">
        <v>4893.05</v>
      </c>
      <c r="M167" s="31">
        <v>3.4711599999999998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352.8</v>
      </c>
      <c r="D168" s="36">
        <v>354.25</v>
      </c>
      <c r="E168" s="36">
        <v>349.75</v>
      </c>
      <c r="F168" s="36">
        <v>346.7</v>
      </c>
      <c r="G168" s="36">
        <v>342.2</v>
      </c>
      <c r="H168" s="36">
        <v>357.3</v>
      </c>
      <c r="I168" s="36">
        <v>361.8</v>
      </c>
      <c r="J168" s="36">
        <v>364.85</v>
      </c>
      <c r="K168" s="31">
        <v>358.75</v>
      </c>
      <c r="L168" s="31">
        <v>351.2</v>
      </c>
      <c r="M168" s="31">
        <v>8.9382900000000003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202.15</v>
      </c>
      <c r="D169" s="36">
        <v>201.88333333333335</v>
      </c>
      <c r="E169" s="36">
        <v>200.81666666666672</v>
      </c>
      <c r="F169" s="36">
        <v>199.48333333333338</v>
      </c>
      <c r="G169" s="36">
        <v>198.41666666666674</v>
      </c>
      <c r="H169" s="36">
        <v>203.2166666666667</v>
      </c>
      <c r="I169" s="36">
        <v>204.28333333333336</v>
      </c>
      <c r="J169" s="36">
        <v>205.61666666666667</v>
      </c>
      <c r="K169" s="31">
        <v>202.95</v>
      </c>
      <c r="L169" s="31">
        <v>200.55</v>
      </c>
      <c r="M169" s="31">
        <v>74.747699999999995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765.7</v>
      </c>
      <c r="D170" s="36">
        <v>760.33333333333337</v>
      </c>
      <c r="E170" s="36">
        <v>742.16666666666674</v>
      </c>
      <c r="F170" s="36">
        <v>718.63333333333333</v>
      </c>
      <c r="G170" s="36">
        <v>700.4666666666667</v>
      </c>
      <c r="H170" s="36">
        <v>783.86666666666679</v>
      </c>
      <c r="I170" s="36">
        <v>802.03333333333353</v>
      </c>
      <c r="J170" s="36">
        <v>825.56666666666683</v>
      </c>
      <c r="K170" s="31">
        <v>778.5</v>
      </c>
      <c r="L170" s="31">
        <v>736.8</v>
      </c>
      <c r="M170" s="31">
        <v>10.20355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991.7</v>
      </c>
      <c r="D171" s="36">
        <v>989.13333333333321</v>
      </c>
      <c r="E171" s="36">
        <v>983.61666666666645</v>
      </c>
      <c r="F171" s="36">
        <v>975.53333333333319</v>
      </c>
      <c r="G171" s="36">
        <v>970.01666666666642</v>
      </c>
      <c r="H171" s="36">
        <v>997.21666666666647</v>
      </c>
      <c r="I171" s="36">
        <v>1002.7333333333333</v>
      </c>
      <c r="J171" s="36">
        <v>1010.8166666666665</v>
      </c>
      <c r="K171" s="31">
        <v>994.65</v>
      </c>
      <c r="L171" s="31">
        <v>981.05</v>
      </c>
      <c r="M171" s="31">
        <v>1.55209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287.60000000000002</v>
      </c>
      <c r="D172" s="36">
        <v>284.61666666666667</v>
      </c>
      <c r="E172" s="36">
        <v>280.38333333333333</v>
      </c>
      <c r="F172" s="36">
        <v>273.16666666666663</v>
      </c>
      <c r="G172" s="36">
        <v>268.93333333333328</v>
      </c>
      <c r="H172" s="36">
        <v>291.83333333333337</v>
      </c>
      <c r="I172" s="36">
        <v>296.06666666666672</v>
      </c>
      <c r="J172" s="36">
        <v>303.28333333333342</v>
      </c>
      <c r="K172" s="31">
        <v>288.85000000000002</v>
      </c>
      <c r="L172" s="31">
        <v>277.39999999999998</v>
      </c>
      <c r="M172" s="31">
        <v>140.86054999999999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2287.9</v>
      </c>
      <c r="D173" s="36">
        <v>2299.6</v>
      </c>
      <c r="E173" s="36">
        <v>2271.1999999999998</v>
      </c>
      <c r="F173" s="36">
        <v>2254.5</v>
      </c>
      <c r="G173" s="36">
        <v>2226.1</v>
      </c>
      <c r="H173" s="36">
        <v>2316.2999999999997</v>
      </c>
      <c r="I173" s="36">
        <v>2344.7000000000003</v>
      </c>
      <c r="J173" s="36">
        <v>2361.3999999999996</v>
      </c>
      <c r="K173" s="31">
        <v>2328</v>
      </c>
      <c r="L173" s="31">
        <v>2282.9</v>
      </c>
      <c r="M173" s="31">
        <v>64.042190000000005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83.85</v>
      </c>
      <c r="D174" s="36">
        <v>84.166666666666671</v>
      </c>
      <c r="E174" s="36">
        <v>83.38333333333334</v>
      </c>
      <c r="F174" s="36">
        <v>82.916666666666671</v>
      </c>
      <c r="G174" s="36">
        <v>82.13333333333334</v>
      </c>
      <c r="H174" s="36">
        <v>84.63333333333334</v>
      </c>
      <c r="I174" s="36">
        <v>85.416666666666671</v>
      </c>
      <c r="J174" s="36">
        <v>85.88333333333334</v>
      </c>
      <c r="K174" s="31">
        <v>84.95</v>
      </c>
      <c r="L174" s="31">
        <v>83.7</v>
      </c>
      <c r="M174" s="31">
        <v>96.35615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746.15</v>
      </c>
      <c r="D175" s="36">
        <v>751.2833333333333</v>
      </c>
      <c r="E175" s="36">
        <v>738.86666666666656</v>
      </c>
      <c r="F175" s="36">
        <v>731.58333333333326</v>
      </c>
      <c r="G175" s="36">
        <v>719.16666666666652</v>
      </c>
      <c r="H175" s="36">
        <v>758.56666666666661</v>
      </c>
      <c r="I175" s="36">
        <v>770.98333333333335</v>
      </c>
      <c r="J175" s="36">
        <v>778.26666666666665</v>
      </c>
      <c r="K175" s="31">
        <v>763.7</v>
      </c>
      <c r="L175" s="31">
        <v>744</v>
      </c>
      <c r="M175" s="31">
        <v>22.68047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1367.85</v>
      </c>
      <c r="D176" s="36">
        <v>1354.25</v>
      </c>
      <c r="E176" s="36">
        <v>1333.1</v>
      </c>
      <c r="F176" s="36">
        <v>1298.3499999999999</v>
      </c>
      <c r="G176" s="36">
        <v>1277.1999999999998</v>
      </c>
      <c r="H176" s="36">
        <v>1389</v>
      </c>
      <c r="I176" s="36">
        <v>1410.15</v>
      </c>
      <c r="J176" s="36">
        <v>1444.9</v>
      </c>
      <c r="K176" s="31">
        <v>1375.4</v>
      </c>
      <c r="L176" s="31">
        <v>1319.5</v>
      </c>
      <c r="M176" s="31">
        <v>22.87988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565.54999999999995</v>
      </c>
      <c r="D177" s="36">
        <v>566.06666666666661</v>
      </c>
      <c r="E177" s="36">
        <v>562.63333333333321</v>
      </c>
      <c r="F177" s="36">
        <v>559.71666666666658</v>
      </c>
      <c r="G177" s="36">
        <v>556.28333333333319</v>
      </c>
      <c r="H177" s="36">
        <v>568.98333333333323</v>
      </c>
      <c r="I177" s="36">
        <v>572.41666666666663</v>
      </c>
      <c r="J177" s="36">
        <v>575.33333333333326</v>
      </c>
      <c r="K177" s="31">
        <v>569.5</v>
      </c>
      <c r="L177" s="31">
        <v>563.15</v>
      </c>
      <c r="M177" s="31">
        <v>130.39696000000001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25655.05</v>
      </c>
      <c r="D178" s="36">
        <v>25762.516666666666</v>
      </c>
      <c r="E178" s="36">
        <v>25443.583333333332</v>
      </c>
      <c r="F178" s="36">
        <v>25232.116666666665</v>
      </c>
      <c r="G178" s="36">
        <v>24913.183333333331</v>
      </c>
      <c r="H178" s="36">
        <v>25973.983333333334</v>
      </c>
      <c r="I178" s="36">
        <v>26292.916666666668</v>
      </c>
      <c r="J178" s="36">
        <v>26504.383333333335</v>
      </c>
      <c r="K178" s="31">
        <v>26081.45</v>
      </c>
      <c r="L178" s="31">
        <v>25551.05</v>
      </c>
      <c r="M178" s="31">
        <v>0.22303999999999999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1879.85</v>
      </c>
      <c r="D179" s="36">
        <v>1885.8333333333333</v>
      </c>
      <c r="E179" s="36">
        <v>1864.7166666666665</v>
      </c>
      <c r="F179" s="36">
        <v>1849.5833333333333</v>
      </c>
      <c r="G179" s="36">
        <v>1828.4666666666665</v>
      </c>
      <c r="H179" s="36">
        <v>1900.9666666666665</v>
      </c>
      <c r="I179" s="36">
        <v>1922.0833333333333</v>
      </c>
      <c r="J179" s="36">
        <v>1937.2166666666665</v>
      </c>
      <c r="K179" s="31">
        <v>1906.95</v>
      </c>
      <c r="L179" s="31">
        <v>1870.7</v>
      </c>
      <c r="M179" s="31">
        <v>16.91067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3330.95</v>
      </c>
      <c r="D180" s="36">
        <v>3335.65</v>
      </c>
      <c r="E180" s="36">
        <v>3241.3</v>
      </c>
      <c r="F180" s="36">
        <v>3151.65</v>
      </c>
      <c r="G180" s="36">
        <v>3057.3</v>
      </c>
      <c r="H180" s="36">
        <v>3425.3</v>
      </c>
      <c r="I180" s="36">
        <v>3519.6499999999996</v>
      </c>
      <c r="J180" s="36">
        <v>3609.3</v>
      </c>
      <c r="K180" s="31">
        <v>3430</v>
      </c>
      <c r="L180" s="31">
        <v>3246</v>
      </c>
      <c r="M180" s="31">
        <v>11.72326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541.5</v>
      </c>
      <c r="D181" s="36">
        <v>546.23333333333323</v>
      </c>
      <c r="E181" s="36">
        <v>535.41666666666652</v>
      </c>
      <c r="F181" s="36">
        <v>529.33333333333326</v>
      </c>
      <c r="G181" s="36">
        <v>518.51666666666654</v>
      </c>
      <c r="H181" s="36">
        <v>552.31666666666649</v>
      </c>
      <c r="I181" s="36">
        <v>563.13333333333333</v>
      </c>
      <c r="J181" s="36">
        <v>569.21666666666647</v>
      </c>
      <c r="K181" s="31">
        <v>557.04999999999995</v>
      </c>
      <c r="L181" s="31">
        <v>540.15</v>
      </c>
      <c r="M181" s="31">
        <v>14.004379999999999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2195.3000000000002</v>
      </c>
      <c r="D182" s="36">
        <v>2193.4333333333334</v>
      </c>
      <c r="E182" s="36">
        <v>2172.8666666666668</v>
      </c>
      <c r="F182" s="36">
        <v>2150.4333333333334</v>
      </c>
      <c r="G182" s="36">
        <v>2129.8666666666668</v>
      </c>
      <c r="H182" s="36">
        <v>2215.8666666666668</v>
      </c>
      <c r="I182" s="36">
        <v>2236.4333333333334</v>
      </c>
      <c r="J182" s="36">
        <v>2258.8666666666668</v>
      </c>
      <c r="K182" s="31">
        <v>2214</v>
      </c>
      <c r="L182" s="31">
        <v>2171</v>
      </c>
      <c r="M182" s="31">
        <v>2.73868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1088.5999999999999</v>
      </c>
      <c r="D183" s="36">
        <v>1092.1833333333332</v>
      </c>
      <c r="E183" s="36">
        <v>1064.7666666666664</v>
      </c>
      <c r="F183" s="36">
        <v>1040.9333333333332</v>
      </c>
      <c r="G183" s="36">
        <v>1013.5166666666664</v>
      </c>
      <c r="H183" s="36">
        <v>1116.0166666666664</v>
      </c>
      <c r="I183" s="36">
        <v>1143.4333333333329</v>
      </c>
      <c r="J183" s="36">
        <v>1167.2666666666664</v>
      </c>
      <c r="K183" s="31">
        <v>1119.5999999999999</v>
      </c>
      <c r="L183" s="31">
        <v>1068.3499999999999</v>
      </c>
      <c r="M183" s="31">
        <v>64.757859999999994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633.95000000000005</v>
      </c>
      <c r="D184" s="36">
        <v>634.63333333333333</v>
      </c>
      <c r="E184" s="36">
        <v>627.56666666666661</v>
      </c>
      <c r="F184" s="36">
        <v>621.18333333333328</v>
      </c>
      <c r="G184" s="36">
        <v>614.11666666666656</v>
      </c>
      <c r="H184" s="36">
        <v>641.01666666666665</v>
      </c>
      <c r="I184" s="36">
        <v>648.08333333333348</v>
      </c>
      <c r="J184" s="36">
        <v>654.4666666666667</v>
      </c>
      <c r="K184" s="31">
        <v>641.70000000000005</v>
      </c>
      <c r="L184" s="31">
        <v>628.25</v>
      </c>
      <c r="M184" s="31">
        <v>7.1461100000000002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680.3</v>
      </c>
      <c r="D185" s="36">
        <v>683.35</v>
      </c>
      <c r="E185" s="36">
        <v>674.45</v>
      </c>
      <c r="F185" s="36">
        <v>668.6</v>
      </c>
      <c r="G185" s="36">
        <v>659.7</v>
      </c>
      <c r="H185" s="36">
        <v>689.2</v>
      </c>
      <c r="I185" s="36">
        <v>698.09999999999991</v>
      </c>
      <c r="J185" s="36">
        <v>703.95</v>
      </c>
      <c r="K185" s="31">
        <v>692.25</v>
      </c>
      <c r="L185" s="31">
        <v>677.5</v>
      </c>
      <c r="M185" s="31">
        <v>5.5071099999999999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959.2</v>
      </c>
      <c r="D186" s="36">
        <v>958.65</v>
      </c>
      <c r="E186" s="36">
        <v>952.55</v>
      </c>
      <c r="F186" s="36">
        <v>945.9</v>
      </c>
      <c r="G186" s="36">
        <v>939.8</v>
      </c>
      <c r="H186" s="36">
        <v>965.3</v>
      </c>
      <c r="I186" s="36">
        <v>971.40000000000009</v>
      </c>
      <c r="J186" s="36">
        <v>978.05</v>
      </c>
      <c r="K186" s="31">
        <v>964.75</v>
      </c>
      <c r="L186" s="31">
        <v>952</v>
      </c>
      <c r="M186" s="31">
        <v>4.32972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1663.25</v>
      </c>
      <c r="D187" s="36">
        <v>1659.2833333333335</v>
      </c>
      <c r="E187" s="36">
        <v>1639.9666666666672</v>
      </c>
      <c r="F187" s="36">
        <v>1616.6833333333336</v>
      </c>
      <c r="G187" s="36">
        <v>1597.3666666666672</v>
      </c>
      <c r="H187" s="36">
        <v>1682.5666666666671</v>
      </c>
      <c r="I187" s="36">
        <v>1701.8833333333332</v>
      </c>
      <c r="J187" s="36">
        <v>1725.166666666667</v>
      </c>
      <c r="K187" s="31">
        <v>1678.6</v>
      </c>
      <c r="L187" s="31">
        <v>1636</v>
      </c>
      <c r="M187" s="31">
        <v>14.67544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900.5</v>
      </c>
      <c r="D188" s="36">
        <v>898.63333333333333</v>
      </c>
      <c r="E188" s="36">
        <v>893.86666666666667</v>
      </c>
      <c r="F188" s="36">
        <v>887.23333333333335</v>
      </c>
      <c r="G188" s="36">
        <v>882.4666666666667</v>
      </c>
      <c r="H188" s="36">
        <v>905.26666666666665</v>
      </c>
      <c r="I188" s="36">
        <v>910.0333333333333</v>
      </c>
      <c r="J188" s="36">
        <v>916.66666666666663</v>
      </c>
      <c r="K188" s="31">
        <v>903.4</v>
      </c>
      <c r="L188" s="31">
        <v>892</v>
      </c>
      <c r="M188" s="31">
        <v>10.825100000000001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7625.2</v>
      </c>
      <c r="D189" s="36">
        <v>7630.3833333333341</v>
      </c>
      <c r="E189" s="36">
        <v>7579.8166666666684</v>
      </c>
      <c r="F189" s="36">
        <v>7534.4333333333343</v>
      </c>
      <c r="G189" s="36">
        <v>7483.8666666666686</v>
      </c>
      <c r="H189" s="36">
        <v>7675.7666666666682</v>
      </c>
      <c r="I189" s="36">
        <v>7726.3333333333339</v>
      </c>
      <c r="J189" s="36">
        <v>7771.7166666666681</v>
      </c>
      <c r="K189" s="31">
        <v>7680.95</v>
      </c>
      <c r="L189" s="31">
        <v>7585</v>
      </c>
      <c r="M189" s="31">
        <v>0.61348000000000003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628.65</v>
      </c>
      <c r="D190" s="36">
        <v>632.65</v>
      </c>
      <c r="E190" s="36">
        <v>623.29999999999995</v>
      </c>
      <c r="F190" s="36">
        <v>617.94999999999993</v>
      </c>
      <c r="G190" s="36">
        <v>608.59999999999991</v>
      </c>
      <c r="H190" s="36">
        <v>638</v>
      </c>
      <c r="I190" s="36">
        <v>647.35000000000014</v>
      </c>
      <c r="J190" s="36">
        <v>652.70000000000005</v>
      </c>
      <c r="K190" s="31">
        <v>642</v>
      </c>
      <c r="L190" s="31">
        <v>627.29999999999995</v>
      </c>
      <c r="M190" s="31">
        <v>113.95766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239.35</v>
      </c>
      <c r="D191" s="36">
        <v>239.81666666666669</v>
      </c>
      <c r="E191" s="36">
        <v>237.78333333333339</v>
      </c>
      <c r="F191" s="36">
        <v>236.2166666666667</v>
      </c>
      <c r="G191" s="36">
        <v>234.18333333333339</v>
      </c>
      <c r="H191" s="36">
        <v>241.38333333333338</v>
      </c>
      <c r="I191" s="36">
        <v>243.41666666666669</v>
      </c>
      <c r="J191" s="36">
        <v>244.98333333333338</v>
      </c>
      <c r="K191" s="31">
        <v>241.85</v>
      </c>
      <c r="L191" s="31">
        <v>238.25</v>
      </c>
      <c r="M191" s="31">
        <v>62.668579999999999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118.75</v>
      </c>
      <c r="D192" s="36">
        <v>119.10000000000001</v>
      </c>
      <c r="E192" s="36">
        <v>118.05000000000001</v>
      </c>
      <c r="F192" s="36">
        <v>117.35000000000001</v>
      </c>
      <c r="G192" s="36">
        <v>116.30000000000001</v>
      </c>
      <c r="H192" s="36">
        <v>119.80000000000001</v>
      </c>
      <c r="I192" s="36">
        <v>120.85</v>
      </c>
      <c r="J192" s="36">
        <v>121.55000000000001</v>
      </c>
      <c r="K192" s="31">
        <v>120.15</v>
      </c>
      <c r="L192" s="31">
        <v>118.4</v>
      </c>
      <c r="M192" s="31">
        <v>223.1995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3368.75</v>
      </c>
      <c r="D193" s="36">
        <v>3372.6</v>
      </c>
      <c r="E193" s="36">
        <v>3346.2</v>
      </c>
      <c r="F193" s="36">
        <v>3323.65</v>
      </c>
      <c r="G193" s="36">
        <v>3297.25</v>
      </c>
      <c r="H193" s="36">
        <v>3395.1499999999996</v>
      </c>
      <c r="I193" s="36">
        <v>3421.55</v>
      </c>
      <c r="J193" s="36">
        <v>3444.0999999999995</v>
      </c>
      <c r="K193" s="31">
        <v>3399</v>
      </c>
      <c r="L193" s="31">
        <v>3350.05</v>
      </c>
      <c r="M193" s="31">
        <v>9.9981100000000005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1133.1500000000001</v>
      </c>
      <c r="D194" s="36">
        <v>1128.6166666666668</v>
      </c>
      <c r="E194" s="36">
        <v>1120.0833333333335</v>
      </c>
      <c r="F194" s="36">
        <v>1107.0166666666667</v>
      </c>
      <c r="G194" s="36">
        <v>1098.4833333333333</v>
      </c>
      <c r="H194" s="36">
        <v>1141.6833333333336</v>
      </c>
      <c r="I194" s="36">
        <v>1150.2166666666669</v>
      </c>
      <c r="J194" s="36">
        <v>1163.2833333333338</v>
      </c>
      <c r="K194" s="31">
        <v>1137.1500000000001</v>
      </c>
      <c r="L194" s="31">
        <v>1115.55</v>
      </c>
      <c r="M194" s="31">
        <v>11.947649999999999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3150.2</v>
      </c>
      <c r="D195" s="36">
        <v>3134.7833333333333</v>
      </c>
      <c r="E195" s="36">
        <v>3090.5666666666666</v>
      </c>
      <c r="F195" s="36">
        <v>3030.9333333333334</v>
      </c>
      <c r="G195" s="36">
        <v>2986.7166666666667</v>
      </c>
      <c r="H195" s="36">
        <v>3194.4166666666665</v>
      </c>
      <c r="I195" s="36">
        <v>3238.6333333333328</v>
      </c>
      <c r="J195" s="36">
        <v>3298.2666666666664</v>
      </c>
      <c r="K195" s="31">
        <v>3179</v>
      </c>
      <c r="L195" s="31">
        <v>3075.15</v>
      </c>
      <c r="M195" s="31">
        <v>2.16954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3189.65</v>
      </c>
      <c r="D196" s="36">
        <v>3161.1000000000004</v>
      </c>
      <c r="E196" s="36">
        <v>3116.4000000000005</v>
      </c>
      <c r="F196" s="36">
        <v>3043.15</v>
      </c>
      <c r="G196" s="36">
        <v>2998.4500000000003</v>
      </c>
      <c r="H196" s="36">
        <v>3234.3500000000008</v>
      </c>
      <c r="I196" s="36">
        <v>3279.0500000000006</v>
      </c>
      <c r="J196" s="36">
        <v>3352.3000000000011</v>
      </c>
      <c r="K196" s="31">
        <v>3205.8</v>
      </c>
      <c r="L196" s="31">
        <v>3087.85</v>
      </c>
      <c r="M196" s="31">
        <v>12.35478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1924.25</v>
      </c>
      <c r="D197" s="36">
        <v>1929.0166666666667</v>
      </c>
      <c r="E197" s="36">
        <v>1913.2333333333333</v>
      </c>
      <c r="F197" s="36">
        <v>1902.2166666666667</v>
      </c>
      <c r="G197" s="36">
        <v>1886.4333333333334</v>
      </c>
      <c r="H197" s="36">
        <v>1940.0333333333333</v>
      </c>
      <c r="I197" s="36">
        <v>1955.8166666666666</v>
      </c>
      <c r="J197" s="36">
        <v>1966.8333333333333</v>
      </c>
      <c r="K197" s="31">
        <v>1944.8</v>
      </c>
      <c r="L197" s="31">
        <v>1918</v>
      </c>
      <c r="M197" s="31">
        <v>1.84243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726.9</v>
      </c>
      <c r="D198" s="36">
        <v>726.13333333333333</v>
      </c>
      <c r="E198" s="36">
        <v>718.76666666666665</v>
      </c>
      <c r="F198" s="36">
        <v>710.63333333333333</v>
      </c>
      <c r="G198" s="36">
        <v>703.26666666666665</v>
      </c>
      <c r="H198" s="36">
        <v>734.26666666666665</v>
      </c>
      <c r="I198" s="36">
        <v>741.63333333333321</v>
      </c>
      <c r="J198" s="36">
        <v>749.76666666666665</v>
      </c>
      <c r="K198" s="31">
        <v>733.5</v>
      </c>
      <c r="L198" s="31">
        <v>718</v>
      </c>
      <c r="M198" s="31">
        <v>9.2182300000000001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2154.6999999999998</v>
      </c>
      <c r="D199" s="36">
        <v>2146.2666666666664</v>
      </c>
      <c r="E199" s="36">
        <v>2127.5333333333328</v>
      </c>
      <c r="F199" s="36">
        <v>2100.3666666666663</v>
      </c>
      <c r="G199" s="36">
        <v>2081.6333333333328</v>
      </c>
      <c r="H199" s="36">
        <v>2173.4333333333329</v>
      </c>
      <c r="I199" s="36">
        <v>2192.1666666666665</v>
      </c>
      <c r="J199" s="36">
        <v>2219.333333333333</v>
      </c>
      <c r="K199" s="31">
        <v>2165</v>
      </c>
      <c r="L199" s="31">
        <v>2119.1</v>
      </c>
      <c r="M199" s="31">
        <v>7.4979199999999997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34.9</v>
      </c>
      <c r="D200" s="36">
        <v>35.06666666666667</v>
      </c>
      <c r="E200" s="36">
        <v>34.533333333333339</v>
      </c>
      <c r="F200" s="36">
        <v>34.166666666666671</v>
      </c>
      <c r="G200" s="36">
        <v>33.63333333333334</v>
      </c>
      <c r="H200" s="36">
        <v>35.433333333333337</v>
      </c>
      <c r="I200" s="36">
        <v>35.966666666666669</v>
      </c>
      <c r="J200" s="36">
        <v>36.333333333333336</v>
      </c>
      <c r="K200" s="31">
        <v>35.6</v>
      </c>
      <c r="L200" s="31">
        <v>34.700000000000003</v>
      </c>
      <c r="M200" s="31">
        <v>59.55095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86.05</v>
      </c>
      <c r="D201" s="36">
        <v>86.5</v>
      </c>
      <c r="E201" s="36">
        <v>85.05</v>
      </c>
      <c r="F201" s="36">
        <v>84.05</v>
      </c>
      <c r="G201" s="36">
        <v>82.6</v>
      </c>
      <c r="H201" s="36">
        <v>87.5</v>
      </c>
      <c r="I201" s="36">
        <v>88.949999999999989</v>
      </c>
      <c r="J201" s="36">
        <v>89.95</v>
      </c>
      <c r="K201" s="31">
        <v>87.95</v>
      </c>
      <c r="L201" s="31">
        <v>85.5</v>
      </c>
      <c r="M201" s="31">
        <v>17.735849999999999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1590.8</v>
      </c>
      <c r="D202" s="36">
        <v>1603.4166666666667</v>
      </c>
      <c r="E202" s="36">
        <v>1572.8333333333335</v>
      </c>
      <c r="F202" s="36">
        <v>1554.8666666666668</v>
      </c>
      <c r="G202" s="36">
        <v>1524.2833333333335</v>
      </c>
      <c r="H202" s="36">
        <v>1621.3833333333334</v>
      </c>
      <c r="I202" s="36">
        <v>1651.9666666666669</v>
      </c>
      <c r="J202" s="36">
        <v>1669.9333333333334</v>
      </c>
      <c r="K202" s="31">
        <v>1634</v>
      </c>
      <c r="L202" s="31">
        <v>1585.45</v>
      </c>
      <c r="M202" s="31">
        <v>23.897559999999999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1615.15</v>
      </c>
      <c r="D203" s="36">
        <v>1616.45</v>
      </c>
      <c r="E203" s="36">
        <v>1601.7</v>
      </c>
      <c r="F203" s="36">
        <v>1588.25</v>
      </c>
      <c r="G203" s="36">
        <v>1573.5</v>
      </c>
      <c r="H203" s="36">
        <v>1629.9</v>
      </c>
      <c r="I203" s="36">
        <v>1644.65</v>
      </c>
      <c r="J203" s="36">
        <v>1658.1000000000001</v>
      </c>
      <c r="K203" s="31">
        <v>1631.2</v>
      </c>
      <c r="L203" s="31">
        <v>1603</v>
      </c>
      <c r="M203" s="31">
        <v>1.02136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8422.25</v>
      </c>
      <c r="D204" s="36">
        <v>8408.4833333333318</v>
      </c>
      <c r="E204" s="36">
        <v>8364.8666666666631</v>
      </c>
      <c r="F204" s="36">
        <v>8307.4833333333318</v>
      </c>
      <c r="G204" s="36">
        <v>8263.8666666666631</v>
      </c>
      <c r="H204" s="36">
        <v>8465.8666666666631</v>
      </c>
      <c r="I204" s="36">
        <v>8509.4833333333318</v>
      </c>
      <c r="J204" s="36">
        <v>8566.8666666666631</v>
      </c>
      <c r="K204" s="31">
        <v>8452.1</v>
      </c>
      <c r="L204" s="31">
        <v>8351.1</v>
      </c>
      <c r="M204" s="31">
        <v>2.1890800000000001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101.6</v>
      </c>
      <c r="D205" s="36">
        <v>102.08333333333333</v>
      </c>
      <c r="E205" s="36">
        <v>100.56666666666666</v>
      </c>
      <c r="F205" s="36">
        <v>99.533333333333331</v>
      </c>
      <c r="G205" s="36">
        <v>98.016666666666666</v>
      </c>
      <c r="H205" s="36">
        <v>103.11666666666666</v>
      </c>
      <c r="I205" s="36">
        <v>104.63333333333334</v>
      </c>
      <c r="J205" s="36">
        <v>105.66666666666666</v>
      </c>
      <c r="K205" s="31">
        <v>103.6</v>
      </c>
      <c r="L205" s="31">
        <v>101.05</v>
      </c>
      <c r="M205" s="31">
        <v>266.92147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540.5</v>
      </c>
      <c r="D206" s="36">
        <v>537.44999999999993</v>
      </c>
      <c r="E206" s="36">
        <v>531.19999999999982</v>
      </c>
      <c r="F206" s="36">
        <v>521.89999999999986</v>
      </c>
      <c r="G206" s="36">
        <v>515.64999999999975</v>
      </c>
      <c r="H206" s="36">
        <v>546.74999999999989</v>
      </c>
      <c r="I206" s="36">
        <v>553.00000000000011</v>
      </c>
      <c r="J206" s="36">
        <v>562.29999999999995</v>
      </c>
      <c r="K206" s="31">
        <v>543.70000000000005</v>
      </c>
      <c r="L206" s="31">
        <v>528.15</v>
      </c>
      <c r="M206" s="31">
        <v>52.1023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908.8</v>
      </c>
      <c r="D207" s="36">
        <v>912</v>
      </c>
      <c r="E207" s="36">
        <v>900.1</v>
      </c>
      <c r="F207" s="36">
        <v>891.4</v>
      </c>
      <c r="G207" s="36">
        <v>879.5</v>
      </c>
      <c r="H207" s="36">
        <v>920.7</v>
      </c>
      <c r="I207" s="36">
        <v>932.60000000000014</v>
      </c>
      <c r="J207" s="36">
        <v>941.30000000000007</v>
      </c>
      <c r="K207" s="31">
        <v>923.9</v>
      </c>
      <c r="L207" s="31">
        <v>903.3</v>
      </c>
      <c r="M207" s="31">
        <v>22.31765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216.6</v>
      </c>
      <c r="D208" s="36">
        <v>216.41666666666666</v>
      </c>
      <c r="E208" s="36">
        <v>214.63333333333333</v>
      </c>
      <c r="F208" s="36">
        <v>212.66666666666666</v>
      </c>
      <c r="G208" s="36">
        <v>210.88333333333333</v>
      </c>
      <c r="H208" s="36">
        <v>218.38333333333333</v>
      </c>
      <c r="I208" s="36">
        <v>220.16666666666669</v>
      </c>
      <c r="J208" s="36">
        <v>222.13333333333333</v>
      </c>
      <c r="K208" s="31">
        <v>218.2</v>
      </c>
      <c r="L208" s="31">
        <v>214.45</v>
      </c>
      <c r="M208" s="31">
        <v>32.332369999999997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837.5</v>
      </c>
      <c r="D209" s="36">
        <v>836.11666666666667</v>
      </c>
      <c r="E209" s="36">
        <v>830.98333333333335</v>
      </c>
      <c r="F209" s="36">
        <v>824.4666666666667</v>
      </c>
      <c r="G209" s="36">
        <v>819.33333333333337</v>
      </c>
      <c r="H209" s="36">
        <v>842.63333333333333</v>
      </c>
      <c r="I209" s="36">
        <v>847.76666666666677</v>
      </c>
      <c r="J209" s="36">
        <v>854.2833333333333</v>
      </c>
      <c r="K209" s="31">
        <v>841.25</v>
      </c>
      <c r="L209" s="31">
        <v>829.6</v>
      </c>
      <c r="M209" s="31">
        <v>4.4481400000000004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1642.2</v>
      </c>
      <c r="D210" s="36">
        <v>1635.4833333333336</v>
      </c>
      <c r="E210" s="36">
        <v>1616.1166666666672</v>
      </c>
      <c r="F210" s="36">
        <v>1590.0333333333338</v>
      </c>
      <c r="G210" s="36">
        <v>1570.6666666666674</v>
      </c>
      <c r="H210" s="36">
        <v>1661.5666666666671</v>
      </c>
      <c r="I210" s="36">
        <v>1680.9333333333334</v>
      </c>
      <c r="J210" s="36">
        <v>1707.0166666666669</v>
      </c>
      <c r="K210" s="31">
        <v>1654.85</v>
      </c>
      <c r="L210" s="31">
        <v>1609.4</v>
      </c>
      <c r="M210" s="31">
        <v>0.96655999999999997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381.8</v>
      </c>
      <c r="D211" s="36">
        <v>381.68333333333339</v>
      </c>
      <c r="E211" s="36">
        <v>379.26666666666677</v>
      </c>
      <c r="F211" s="36">
        <v>376.73333333333335</v>
      </c>
      <c r="G211" s="36">
        <v>374.31666666666672</v>
      </c>
      <c r="H211" s="36">
        <v>384.21666666666681</v>
      </c>
      <c r="I211" s="36">
        <v>386.63333333333344</v>
      </c>
      <c r="J211" s="36">
        <v>389.16666666666686</v>
      </c>
      <c r="K211" s="31">
        <v>384.1</v>
      </c>
      <c r="L211" s="31">
        <v>379.15</v>
      </c>
      <c r="M211" s="31">
        <v>30.767679999999999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15.95</v>
      </c>
      <c r="D212" s="36">
        <v>15.999999999999998</v>
      </c>
      <c r="E212" s="36">
        <v>15.849999999999998</v>
      </c>
      <c r="F212" s="36">
        <v>15.75</v>
      </c>
      <c r="G212" s="36">
        <v>15.6</v>
      </c>
      <c r="H212" s="36">
        <v>16.099999999999994</v>
      </c>
      <c r="I212" s="36">
        <v>16.25</v>
      </c>
      <c r="J212" s="36">
        <v>16.349999999999994</v>
      </c>
      <c r="K212" s="31">
        <v>16.149999999999999</v>
      </c>
      <c r="L212" s="31">
        <v>15.9</v>
      </c>
      <c r="M212" s="31">
        <v>524.55781000000002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259.2</v>
      </c>
      <c r="D213" s="36">
        <v>257.39999999999998</v>
      </c>
      <c r="E213" s="36">
        <v>249.44999999999993</v>
      </c>
      <c r="F213" s="36">
        <v>239.69999999999996</v>
      </c>
      <c r="G213" s="36">
        <v>231.74999999999991</v>
      </c>
      <c r="H213" s="36">
        <v>267.14999999999998</v>
      </c>
      <c r="I213" s="36">
        <v>275.10000000000002</v>
      </c>
      <c r="J213" s="36">
        <v>284.84999999999997</v>
      </c>
      <c r="K213" s="31">
        <v>265.35000000000002</v>
      </c>
      <c r="L213" s="31">
        <v>247.65</v>
      </c>
      <c r="M213" s="31">
        <v>146.10293999999999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105.1</v>
      </c>
      <c r="D214" s="36">
        <v>105.83333333333333</v>
      </c>
      <c r="E214" s="36">
        <v>103.51666666666665</v>
      </c>
      <c r="F214" s="36">
        <v>101.93333333333332</v>
      </c>
      <c r="G214" s="36">
        <v>99.616666666666646</v>
      </c>
      <c r="H214" s="36">
        <v>107.41666666666666</v>
      </c>
      <c r="I214" s="36">
        <v>109.73333333333335</v>
      </c>
      <c r="J214" s="36">
        <v>111.31666666666666</v>
      </c>
      <c r="K214" s="31">
        <v>108.15</v>
      </c>
      <c r="L214" s="31">
        <v>104.25</v>
      </c>
      <c r="M214" s="31">
        <v>493.82539000000003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573.54999999999995</v>
      </c>
      <c r="D215" s="36">
        <v>576.18333333333328</v>
      </c>
      <c r="E215" s="36">
        <v>569.36666666666656</v>
      </c>
      <c r="F215" s="36">
        <v>565.18333333333328</v>
      </c>
      <c r="G215" s="36">
        <v>558.36666666666656</v>
      </c>
      <c r="H215" s="36">
        <v>580.36666666666656</v>
      </c>
      <c r="I215" s="36">
        <v>587.18333333333339</v>
      </c>
      <c r="J215" s="36">
        <v>591.36666666666656</v>
      </c>
      <c r="K215" s="31">
        <v>583</v>
      </c>
      <c r="L215" s="31">
        <v>572</v>
      </c>
      <c r="M215" s="31">
        <v>8.7689400000000006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410"/>
      <c r="B1" s="411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45231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4" t="s">
        <v>16</v>
      </c>
      <c r="B9" s="406" t="s">
        <v>18</v>
      </c>
      <c r="C9" s="409" t="s">
        <v>20</v>
      </c>
      <c r="D9" s="409" t="s">
        <v>21</v>
      </c>
      <c r="E9" s="401" t="s">
        <v>22</v>
      </c>
      <c r="F9" s="402"/>
      <c r="G9" s="403"/>
      <c r="H9" s="401" t="s">
        <v>23</v>
      </c>
      <c r="I9" s="402"/>
      <c r="J9" s="403"/>
      <c r="K9" s="26"/>
      <c r="L9" s="27"/>
      <c r="M9" s="48"/>
      <c r="N9" s="1"/>
      <c r="O9" s="1"/>
    </row>
    <row r="10" spans="1:15" ht="42.75" customHeight="1">
      <c r="A10" s="405"/>
      <c r="B10" s="408"/>
      <c r="C10" s="408"/>
      <c r="D10" s="40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525.1</v>
      </c>
      <c r="D11" s="36">
        <v>524.5333333333333</v>
      </c>
      <c r="E11" s="36">
        <v>518.71666666666658</v>
      </c>
      <c r="F11" s="36">
        <v>512.33333333333326</v>
      </c>
      <c r="G11" s="36">
        <v>506.51666666666654</v>
      </c>
      <c r="H11" s="36">
        <v>530.91666666666663</v>
      </c>
      <c r="I11" s="36">
        <v>536.73333333333323</v>
      </c>
      <c r="J11" s="36">
        <v>543.11666666666667</v>
      </c>
      <c r="K11" s="31">
        <v>530.35</v>
      </c>
      <c r="L11" s="31">
        <v>518.15</v>
      </c>
      <c r="M11" s="31">
        <v>3.6988400000000001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29762.7</v>
      </c>
      <c r="D12" s="36">
        <v>29710.883333333331</v>
      </c>
      <c r="E12" s="36">
        <v>29551.816666666662</v>
      </c>
      <c r="F12" s="36">
        <v>29340.933333333331</v>
      </c>
      <c r="G12" s="36">
        <v>29181.866666666661</v>
      </c>
      <c r="H12" s="36">
        <v>29921.766666666663</v>
      </c>
      <c r="I12" s="36">
        <v>30080.833333333328</v>
      </c>
      <c r="J12" s="36">
        <v>30291.716666666664</v>
      </c>
      <c r="K12" s="31">
        <v>29869.95</v>
      </c>
      <c r="L12" s="31">
        <v>29500</v>
      </c>
      <c r="M12" s="31">
        <v>1.0449999999999999E-2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469.45</v>
      </c>
      <c r="D13" s="36">
        <v>469.41666666666669</v>
      </c>
      <c r="E13" s="36">
        <v>465.83333333333337</v>
      </c>
      <c r="F13" s="36">
        <v>462.2166666666667</v>
      </c>
      <c r="G13" s="36">
        <v>458.63333333333338</v>
      </c>
      <c r="H13" s="36">
        <v>473.03333333333336</v>
      </c>
      <c r="I13" s="36">
        <v>476.61666666666673</v>
      </c>
      <c r="J13" s="36">
        <v>480.23333333333335</v>
      </c>
      <c r="K13" s="31">
        <v>473</v>
      </c>
      <c r="L13" s="31">
        <v>465.8</v>
      </c>
      <c r="M13" s="31">
        <v>1.2522500000000001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454.45</v>
      </c>
      <c r="D14" s="36">
        <v>456.41666666666669</v>
      </c>
      <c r="E14" s="36">
        <v>451.13333333333338</v>
      </c>
      <c r="F14" s="36">
        <v>447.81666666666672</v>
      </c>
      <c r="G14" s="36">
        <v>442.53333333333342</v>
      </c>
      <c r="H14" s="36">
        <v>459.73333333333335</v>
      </c>
      <c r="I14" s="36">
        <v>465.01666666666665</v>
      </c>
      <c r="J14" s="36">
        <v>468.33333333333331</v>
      </c>
      <c r="K14" s="31">
        <v>461.7</v>
      </c>
      <c r="L14" s="31">
        <v>453.1</v>
      </c>
      <c r="M14" s="31">
        <v>5.6411600000000002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1407.8</v>
      </c>
      <c r="D15" s="36">
        <v>1423.6500000000003</v>
      </c>
      <c r="E15" s="36">
        <v>1387.3000000000006</v>
      </c>
      <c r="F15" s="36">
        <v>1366.8000000000004</v>
      </c>
      <c r="G15" s="36">
        <v>1330.4500000000007</v>
      </c>
      <c r="H15" s="36">
        <v>1444.1500000000005</v>
      </c>
      <c r="I15" s="36">
        <v>1480.5000000000005</v>
      </c>
      <c r="J15" s="36">
        <v>1501.0000000000005</v>
      </c>
      <c r="K15" s="31">
        <v>1460</v>
      </c>
      <c r="L15" s="31">
        <v>1403.15</v>
      </c>
      <c r="M15" s="31">
        <v>4.92788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4109.3</v>
      </c>
      <c r="D16" s="36">
        <v>4087.7166666666667</v>
      </c>
      <c r="E16" s="36">
        <v>4050.4333333333334</v>
      </c>
      <c r="F16" s="36">
        <v>3991.5666666666666</v>
      </c>
      <c r="G16" s="36">
        <v>3954.2833333333333</v>
      </c>
      <c r="H16" s="36">
        <v>4146.5833333333339</v>
      </c>
      <c r="I16" s="36">
        <v>4183.8666666666668</v>
      </c>
      <c r="J16" s="36">
        <v>4242.7333333333336</v>
      </c>
      <c r="K16" s="31">
        <v>4125</v>
      </c>
      <c r="L16" s="31">
        <v>4028.85</v>
      </c>
      <c r="M16" s="31">
        <v>2.0569700000000002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22413.65</v>
      </c>
      <c r="D17" s="36">
        <v>22462.850000000002</v>
      </c>
      <c r="E17" s="36">
        <v>22308.850000000006</v>
      </c>
      <c r="F17" s="36">
        <v>22204.050000000003</v>
      </c>
      <c r="G17" s="36">
        <v>22050.050000000007</v>
      </c>
      <c r="H17" s="36">
        <v>22567.650000000005</v>
      </c>
      <c r="I17" s="36">
        <v>22721.649999999998</v>
      </c>
      <c r="J17" s="36">
        <v>22826.450000000004</v>
      </c>
      <c r="K17" s="31">
        <v>22616.85</v>
      </c>
      <c r="L17" s="31">
        <v>22358.05</v>
      </c>
      <c r="M17" s="31">
        <v>5.2319999999999998E-2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1888.2</v>
      </c>
      <c r="D18" s="36">
        <v>1891.3166666666666</v>
      </c>
      <c r="E18" s="36">
        <v>1878.9333333333332</v>
      </c>
      <c r="F18" s="36">
        <v>1869.6666666666665</v>
      </c>
      <c r="G18" s="36">
        <v>1857.2833333333331</v>
      </c>
      <c r="H18" s="36">
        <v>1900.5833333333333</v>
      </c>
      <c r="I18" s="36">
        <v>1912.9666666666665</v>
      </c>
      <c r="J18" s="36">
        <v>1922.2333333333333</v>
      </c>
      <c r="K18" s="31">
        <v>1903.7</v>
      </c>
      <c r="L18" s="31">
        <v>1882.05</v>
      </c>
      <c r="M18" s="31">
        <v>1.17831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2294.65</v>
      </c>
      <c r="D19" s="36">
        <v>2296.8833333333332</v>
      </c>
      <c r="E19" s="36">
        <v>2273.7666666666664</v>
      </c>
      <c r="F19" s="36">
        <v>2252.8833333333332</v>
      </c>
      <c r="G19" s="36">
        <v>2229.7666666666664</v>
      </c>
      <c r="H19" s="36">
        <v>2317.7666666666664</v>
      </c>
      <c r="I19" s="36">
        <v>2340.8833333333332</v>
      </c>
      <c r="J19" s="36">
        <v>2361.7666666666664</v>
      </c>
      <c r="K19" s="31">
        <v>2320</v>
      </c>
      <c r="L19" s="31">
        <v>2276</v>
      </c>
      <c r="M19" s="31">
        <v>11.5528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911.65</v>
      </c>
      <c r="D20" s="36">
        <v>916.33333333333337</v>
      </c>
      <c r="E20" s="36">
        <v>899.31666666666672</v>
      </c>
      <c r="F20" s="36">
        <v>886.98333333333335</v>
      </c>
      <c r="G20" s="36">
        <v>869.9666666666667</v>
      </c>
      <c r="H20" s="36">
        <v>928.66666666666674</v>
      </c>
      <c r="I20" s="36">
        <v>945.68333333333339</v>
      </c>
      <c r="J20" s="36">
        <v>958.01666666666677</v>
      </c>
      <c r="K20" s="31">
        <v>933.35</v>
      </c>
      <c r="L20" s="31">
        <v>904</v>
      </c>
      <c r="M20" s="31">
        <v>7.1313599999999999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784.75</v>
      </c>
      <c r="D21" s="36">
        <v>786.11666666666667</v>
      </c>
      <c r="E21" s="36">
        <v>781.13333333333333</v>
      </c>
      <c r="F21" s="36">
        <v>777.51666666666665</v>
      </c>
      <c r="G21" s="36">
        <v>772.5333333333333</v>
      </c>
      <c r="H21" s="36">
        <v>789.73333333333335</v>
      </c>
      <c r="I21" s="36">
        <v>794.7166666666667</v>
      </c>
      <c r="J21" s="36">
        <v>798.33333333333337</v>
      </c>
      <c r="K21" s="31">
        <v>791.1</v>
      </c>
      <c r="L21" s="31">
        <v>782.5</v>
      </c>
      <c r="M21" s="31">
        <v>28.2576</v>
      </c>
      <c r="N21" s="1"/>
      <c r="O21" s="1"/>
    </row>
    <row r="22" spans="1:15" ht="12" customHeight="1">
      <c r="A22" s="33">
        <v>12</v>
      </c>
      <c r="B22" s="53" t="s">
        <v>843</v>
      </c>
      <c r="C22" s="31">
        <v>363.05</v>
      </c>
      <c r="D22" s="36">
        <v>363.43333333333339</v>
      </c>
      <c r="E22" s="36">
        <v>358.96666666666681</v>
      </c>
      <c r="F22" s="36">
        <v>354.88333333333344</v>
      </c>
      <c r="G22" s="36">
        <v>350.41666666666686</v>
      </c>
      <c r="H22" s="36">
        <v>367.51666666666677</v>
      </c>
      <c r="I22" s="36">
        <v>371.98333333333335</v>
      </c>
      <c r="J22" s="36">
        <v>376.06666666666672</v>
      </c>
      <c r="K22" s="31">
        <v>367.9</v>
      </c>
      <c r="L22" s="31">
        <v>359.35</v>
      </c>
      <c r="M22" s="31">
        <v>70.802710000000005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564.29999999999995</v>
      </c>
      <c r="D23" s="36">
        <v>566.58333333333337</v>
      </c>
      <c r="E23" s="36">
        <v>557.61666666666679</v>
      </c>
      <c r="F23" s="36">
        <v>550.93333333333339</v>
      </c>
      <c r="G23" s="36">
        <v>541.96666666666681</v>
      </c>
      <c r="H23" s="36">
        <v>573.26666666666677</v>
      </c>
      <c r="I23" s="36">
        <v>582.23333333333323</v>
      </c>
      <c r="J23" s="36">
        <v>588.91666666666674</v>
      </c>
      <c r="K23" s="31">
        <v>575.54999999999995</v>
      </c>
      <c r="L23" s="31">
        <v>559.9</v>
      </c>
      <c r="M23" s="31">
        <v>4.6537199999999999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326.60000000000002</v>
      </c>
      <c r="D24" s="36">
        <v>327.88333333333333</v>
      </c>
      <c r="E24" s="36">
        <v>323.81666666666666</v>
      </c>
      <c r="F24" s="36">
        <v>321.03333333333336</v>
      </c>
      <c r="G24" s="36">
        <v>316.9666666666667</v>
      </c>
      <c r="H24" s="36">
        <v>330.66666666666663</v>
      </c>
      <c r="I24" s="36">
        <v>334.73333333333323</v>
      </c>
      <c r="J24" s="36">
        <v>337.51666666666659</v>
      </c>
      <c r="K24" s="31">
        <v>331.95</v>
      </c>
      <c r="L24" s="31">
        <v>325.10000000000002</v>
      </c>
      <c r="M24" s="31">
        <v>5.2886499999999996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172.45</v>
      </c>
      <c r="D25" s="36">
        <v>173</v>
      </c>
      <c r="E25" s="36">
        <v>170.7</v>
      </c>
      <c r="F25" s="36">
        <v>168.95</v>
      </c>
      <c r="G25" s="36">
        <v>166.64999999999998</v>
      </c>
      <c r="H25" s="36">
        <v>174.75</v>
      </c>
      <c r="I25" s="36">
        <v>177.05</v>
      </c>
      <c r="J25" s="36">
        <v>178.8</v>
      </c>
      <c r="K25" s="31">
        <v>175.3</v>
      </c>
      <c r="L25" s="31">
        <v>171.25</v>
      </c>
      <c r="M25" s="31">
        <v>31.73997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214.75</v>
      </c>
      <c r="D26" s="36">
        <v>215.98333333333335</v>
      </c>
      <c r="E26" s="36">
        <v>212.81666666666669</v>
      </c>
      <c r="F26" s="36">
        <v>210.88333333333335</v>
      </c>
      <c r="G26" s="36">
        <v>207.7166666666667</v>
      </c>
      <c r="H26" s="36">
        <v>217.91666666666669</v>
      </c>
      <c r="I26" s="36">
        <v>221.08333333333331</v>
      </c>
      <c r="J26" s="36">
        <v>223.01666666666668</v>
      </c>
      <c r="K26" s="31">
        <v>219.15</v>
      </c>
      <c r="L26" s="31">
        <v>214.05</v>
      </c>
      <c r="M26" s="31">
        <v>30.192340000000002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292.39999999999998</v>
      </c>
      <c r="D27" s="36">
        <v>294.45</v>
      </c>
      <c r="E27" s="36">
        <v>288.95</v>
      </c>
      <c r="F27" s="36">
        <v>285.5</v>
      </c>
      <c r="G27" s="36">
        <v>280</v>
      </c>
      <c r="H27" s="36">
        <v>297.89999999999998</v>
      </c>
      <c r="I27" s="36">
        <v>303.39999999999998</v>
      </c>
      <c r="J27" s="36">
        <v>306.84999999999997</v>
      </c>
      <c r="K27" s="31">
        <v>299.95</v>
      </c>
      <c r="L27" s="31">
        <v>291</v>
      </c>
      <c r="M27" s="31">
        <v>2.2034099999999999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880.3</v>
      </c>
      <c r="D28" s="36">
        <v>891.75</v>
      </c>
      <c r="E28" s="36">
        <v>848.8</v>
      </c>
      <c r="F28" s="36">
        <v>817.3</v>
      </c>
      <c r="G28" s="36">
        <v>774.34999999999991</v>
      </c>
      <c r="H28" s="36">
        <v>923.25</v>
      </c>
      <c r="I28" s="36">
        <v>966.2</v>
      </c>
      <c r="J28" s="36">
        <v>997.7</v>
      </c>
      <c r="K28" s="31">
        <v>934.7</v>
      </c>
      <c r="L28" s="31">
        <v>860.25</v>
      </c>
      <c r="M28" s="31">
        <v>0.80005000000000004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1051.3499999999999</v>
      </c>
      <c r="D29" s="36">
        <v>1055.3166666666666</v>
      </c>
      <c r="E29" s="36">
        <v>1044.0333333333333</v>
      </c>
      <c r="F29" s="36">
        <v>1036.7166666666667</v>
      </c>
      <c r="G29" s="36">
        <v>1025.4333333333334</v>
      </c>
      <c r="H29" s="36">
        <v>1062.6333333333332</v>
      </c>
      <c r="I29" s="36">
        <v>1073.9166666666665</v>
      </c>
      <c r="J29" s="36">
        <v>1081.2333333333331</v>
      </c>
      <c r="K29" s="31">
        <v>1066.5999999999999</v>
      </c>
      <c r="L29" s="31">
        <v>1048</v>
      </c>
      <c r="M29" s="31">
        <v>0.64334999999999998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3515.55</v>
      </c>
      <c r="D30" s="36">
        <v>3512.1833333333329</v>
      </c>
      <c r="E30" s="36">
        <v>3464.3666666666659</v>
      </c>
      <c r="F30" s="36">
        <v>3413.1833333333329</v>
      </c>
      <c r="G30" s="36">
        <v>3365.3666666666659</v>
      </c>
      <c r="H30" s="36">
        <v>3563.3666666666659</v>
      </c>
      <c r="I30" s="36">
        <v>3611.1833333333325</v>
      </c>
      <c r="J30" s="36">
        <v>3662.3666666666659</v>
      </c>
      <c r="K30" s="31">
        <v>3560</v>
      </c>
      <c r="L30" s="31">
        <v>3461</v>
      </c>
      <c r="M30" s="31">
        <v>0.28978999999999999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1763.2</v>
      </c>
      <c r="D31" s="36">
        <v>1760.8166666666666</v>
      </c>
      <c r="E31" s="36">
        <v>1738.5833333333333</v>
      </c>
      <c r="F31" s="36">
        <v>1713.9666666666667</v>
      </c>
      <c r="G31" s="36">
        <v>1691.7333333333333</v>
      </c>
      <c r="H31" s="36">
        <v>1785.4333333333332</v>
      </c>
      <c r="I31" s="36">
        <v>1807.6666666666667</v>
      </c>
      <c r="J31" s="36">
        <v>1832.2833333333331</v>
      </c>
      <c r="K31" s="31">
        <v>1783.05</v>
      </c>
      <c r="L31" s="31">
        <v>1736.2</v>
      </c>
      <c r="M31" s="31">
        <v>3.6426500000000002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713.05</v>
      </c>
      <c r="D32" s="36">
        <v>719.5</v>
      </c>
      <c r="E32" s="36">
        <v>700.7</v>
      </c>
      <c r="F32" s="36">
        <v>688.35</v>
      </c>
      <c r="G32" s="36">
        <v>669.55000000000007</v>
      </c>
      <c r="H32" s="36">
        <v>731.85</v>
      </c>
      <c r="I32" s="36">
        <v>750.65</v>
      </c>
      <c r="J32" s="36">
        <v>763</v>
      </c>
      <c r="K32" s="31">
        <v>738.3</v>
      </c>
      <c r="L32" s="31">
        <v>707.15</v>
      </c>
      <c r="M32" s="31">
        <v>2.0759599999999998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3721.85</v>
      </c>
      <c r="D33" s="36">
        <v>3712.2666666666664</v>
      </c>
      <c r="E33" s="36">
        <v>3689.5333333333328</v>
      </c>
      <c r="F33" s="36">
        <v>3657.2166666666662</v>
      </c>
      <c r="G33" s="36">
        <v>3634.4833333333327</v>
      </c>
      <c r="H33" s="36">
        <v>3744.583333333333</v>
      </c>
      <c r="I33" s="36">
        <v>3767.3166666666666</v>
      </c>
      <c r="J33" s="36">
        <v>3799.6333333333332</v>
      </c>
      <c r="K33" s="31">
        <v>3735</v>
      </c>
      <c r="L33" s="31">
        <v>3679.95</v>
      </c>
      <c r="M33" s="31">
        <v>1.4071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2142.6</v>
      </c>
      <c r="D34" s="36">
        <v>2150.6333333333332</v>
      </c>
      <c r="E34" s="36">
        <v>2130.4666666666662</v>
      </c>
      <c r="F34" s="36">
        <v>2118.333333333333</v>
      </c>
      <c r="G34" s="36">
        <v>2098.1666666666661</v>
      </c>
      <c r="H34" s="36">
        <v>2162.7666666666664</v>
      </c>
      <c r="I34" s="36">
        <v>2182.9333333333334</v>
      </c>
      <c r="J34" s="36">
        <v>2195.0666666666666</v>
      </c>
      <c r="K34" s="31">
        <v>2170.8000000000002</v>
      </c>
      <c r="L34" s="31">
        <v>2138.5</v>
      </c>
      <c r="M34" s="31">
        <v>0.17780000000000001</v>
      </c>
      <c r="N34" s="1"/>
      <c r="O34" s="1"/>
    </row>
    <row r="35" spans="1:15" ht="12.75" customHeight="1">
      <c r="A35" s="33">
        <v>25</v>
      </c>
      <c r="B35" s="53" t="s">
        <v>1069</v>
      </c>
      <c r="C35" s="31">
        <v>613.20000000000005</v>
      </c>
      <c r="D35" s="36">
        <v>618.7166666666667</v>
      </c>
      <c r="E35" s="36">
        <v>603.48333333333335</v>
      </c>
      <c r="F35" s="36">
        <v>593.76666666666665</v>
      </c>
      <c r="G35" s="36">
        <v>578.5333333333333</v>
      </c>
      <c r="H35" s="36">
        <v>628.43333333333339</v>
      </c>
      <c r="I35" s="36">
        <v>643.66666666666674</v>
      </c>
      <c r="J35" s="36">
        <v>653.38333333333344</v>
      </c>
      <c r="K35" s="31">
        <v>633.95000000000005</v>
      </c>
      <c r="L35" s="31">
        <v>609</v>
      </c>
      <c r="M35" s="31">
        <v>4.2861700000000003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2934.2</v>
      </c>
      <c r="D36" s="36">
        <v>2951.9</v>
      </c>
      <c r="E36" s="36">
        <v>2895.55</v>
      </c>
      <c r="F36" s="36">
        <v>2856.9</v>
      </c>
      <c r="G36" s="36">
        <v>2800.55</v>
      </c>
      <c r="H36" s="36">
        <v>2990.55</v>
      </c>
      <c r="I36" s="36">
        <v>3046.8999999999996</v>
      </c>
      <c r="J36" s="36">
        <v>3085.55</v>
      </c>
      <c r="K36" s="31">
        <v>3008.25</v>
      </c>
      <c r="L36" s="31">
        <v>2913.25</v>
      </c>
      <c r="M36" s="31">
        <v>0.60789000000000004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424.45</v>
      </c>
      <c r="D37" s="36">
        <v>424.3</v>
      </c>
      <c r="E37" s="36">
        <v>421.15000000000003</v>
      </c>
      <c r="F37" s="36">
        <v>417.85</v>
      </c>
      <c r="G37" s="36">
        <v>414.70000000000005</v>
      </c>
      <c r="H37" s="36">
        <v>427.6</v>
      </c>
      <c r="I37" s="36">
        <v>430.75</v>
      </c>
      <c r="J37" s="36">
        <v>434.05</v>
      </c>
      <c r="K37" s="31">
        <v>427.45</v>
      </c>
      <c r="L37" s="31">
        <v>421</v>
      </c>
      <c r="M37" s="31">
        <v>10.78687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2581.9499999999998</v>
      </c>
      <c r="D38" s="36">
        <v>2571.0666666666671</v>
      </c>
      <c r="E38" s="36">
        <v>2542.983333333334</v>
      </c>
      <c r="F38" s="36">
        <v>2504.0166666666669</v>
      </c>
      <c r="G38" s="36">
        <v>2475.9333333333338</v>
      </c>
      <c r="H38" s="36">
        <v>2610.0333333333342</v>
      </c>
      <c r="I38" s="36">
        <v>2638.1166666666672</v>
      </c>
      <c r="J38" s="36">
        <v>2677.0833333333344</v>
      </c>
      <c r="K38" s="31">
        <v>2599.15</v>
      </c>
      <c r="L38" s="31">
        <v>2532.1</v>
      </c>
      <c r="M38" s="31">
        <v>8.0785400000000003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883.55</v>
      </c>
      <c r="D39" s="36">
        <v>881.30000000000007</v>
      </c>
      <c r="E39" s="36">
        <v>875.90000000000009</v>
      </c>
      <c r="F39" s="36">
        <v>868.25</v>
      </c>
      <c r="G39" s="36">
        <v>862.85</v>
      </c>
      <c r="H39" s="36">
        <v>888.95000000000016</v>
      </c>
      <c r="I39" s="36">
        <v>894.35</v>
      </c>
      <c r="J39" s="36">
        <v>902.00000000000023</v>
      </c>
      <c r="K39" s="31">
        <v>886.7</v>
      </c>
      <c r="L39" s="31">
        <v>873.65</v>
      </c>
      <c r="M39" s="31">
        <v>0.74770000000000003</v>
      </c>
      <c r="N39" s="1"/>
      <c r="O39" s="1"/>
    </row>
    <row r="40" spans="1:15" ht="12.75" customHeight="1">
      <c r="A40" s="33">
        <v>30</v>
      </c>
      <c r="B40" s="53" t="s">
        <v>845</v>
      </c>
      <c r="C40" s="31">
        <v>5179.45</v>
      </c>
      <c r="D40" s="36">
        <v>5163.5</v>
      </c>
      <c r="E40" s="36">
        <v>5071.55</v>
      </c>
      <c r="F40" s="36">
        <v>4963.6500000000005</v>
      </c>
      <c r="G40" s="36">
        <v>4871.7000000000007</v>
      </c>
      <c r="H40" s="36">
        <v>5271.4</v>
      </c>
      <c r="I40" s="36">
        <v>5363.35</v>
      </c>
      <c r="J40" s="36">
        <v>5471.2499999999991</v>
      </c>
      <c r="K40" s="31">
        <v>5255.45</v>
      </c>
      <c r="L40" s="31">
        <v>5055.6000000000004</v>
      </c>
      <c r="M40" s="31">
        <v>1.10921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1565.3</v>
      </c>
      <c r="D41" s="36">
        <v>1581.7666666666667</v>
      </c>
      <c r="E41" s="36">
        <v>1539.5333333333333</v>
      </c>
      <c r="F41" s="36">
        <v>1513.7666666666667</v>
      </c>
      <c r="G41" s="36">
        <v>1471.5333333333333</v>
      </c>
      <c r="H41" s="36">
        <v>1607.5333333333333</v>
      </c>
      <c r="I41" s="36">
        <v>1649.7666666666664</v>
      </c>
      <c r="J41" s="36">
        <v>1675.5333333333333</v>
      </c>
      <c r="K41" s="31">
        <v>1624</v>
      </c>
      <c r="L41" s="31">
        <v>1556</v>
      </c>
      <c r="M41" s="31">
        <v>11.943530000000001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4819.8999999999996</v>
      </c>
      <c r="D42" s="36">
        <v>4841.583333333333</v>
      </c>
      <c r="E42" s="36">
        <v>4783.5166666666664</v>
      </c>
      <c r="F42" s="36">
        <v>4747.1333333333332</v>
      </c>
      <c r="G42" s="36">
        <v>4689.0666666666666</v>
      </c>
      <c r="H42" s="36">
        <v>4877.9666666666662</v>
      </c>
      <c r="I42" s="36">
        <v>4936.0333333333338</v>
      </c>
      <c r="J42" s="36">
        <v>4972.4166666666661</v>
      </c>
      <c r="K42" s="31">
        <v>4899.6499999999996</v>
      </c>
      <c r="L42" s="31">
        <v>4805.2</v>
      </c>
      <c r="M42" s="31">
        <v>2.7665999999999999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381.3</v>
      </c>
      <c r="D43" s="36">
        <v>379.76666666666665</v>
      </c>
      <c r="E43" s="36">
        <v>376.7833333333333</v>
      </c>
      <c r="F43" s="36">
        <v>372.26666666666665</v>
      </c>
      <c r="G43" s="36">
        <v>369.2833333333333</v>
      </c>
      <c r="H43" s="36">
        <v>384.2833333333333</v>
      </c>
      <c r="I43" s="36">
        <v>387.26666666666665</v>
      </c>
      <c r="J43" s="36">
        <v>391.7833333333333</v>
      </c>
      <c r="K43" s="31">
        <v>382.75</v>
      </c>
      <c r="L43" s="31">
        <v>375.25</v>
      </c>
      <c r="M43" s="31">
        <v>10.493639999999999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288.75</v>
      </c>
      <c r="D44" s="36">
        <v>290.2</v>
      </c>
      <c r="E44" s="36">
        <v>285.95</v>
      </c>
      <c r="F44" s="36">
        <v>283.14999999999998</v>
      </c>
      <c r="G44" s="36">
        <v>278.89999999999998</v>
      </c>
      <c r="H44" s="36">
        <v>293</v>
      </c>
      <c r="I44" s="36">
        <v>297.25</v>
      </c>
      <c r="J44" s="36">
        <v>300.05</v>
      </c>
      <c r="K44" s="31">
        <v>294.45</v>
      </c>
      <c r="L44" s="31">
        <v>287.39999999999998</v>
      </c>
      <c r="M44" s="31">
        <v>3.54562</v>
      </c>
      <c r="N44" s="1"/>
      <c r="O44" s="1"/>
    </row>
    <row r="45" spans="1:15" ht="12.75" customHeight="1">
      <c r="A45" s="33">
        <v>35</v>
      </c>
      <c r="B45" s="53" t="s">
        <v>844</v>
      </c>
      <c r="C45" s="31">
        <v>572.75</v>
      </c>
      <c r="D45" s="36">
        <v>580.86666666666667</v>
      </c>
      <c r="E45" s="36">
        <v>561.88333333333333</v>
      </c>
      <c r="F45" s="36">
        <v>551.01666666666665</v>
      </c>
      <c r="G45" s="36">
        <v>532.0333333333333</v>
      </c>
      <c r="H45" s="36">
        <v>591.73333333333335</v>
      </c>
      <c r="I45" s="36">
        <v>610.7166666666667</v>
      </c>
      <c r="J45" s="36">
        <v>621.58333333333337</v>
      </c>
      <c r="K45" s="31">
        <v>599.85</v>
      </c>
      <c r="L45" s="31">
        <v>570</v>
      </c>
      <c r="M45" s="31">
        <v>3.6593599999999999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559.1</v>
      </c>
      <c r="D46" s="36">
        <v>561.01666666666677</v>
      </c>
      <c r="E46" s="36">
        <v>554.08333333333348</v>
      </c>
      <c r="F46" s="36">
        <v>549.06666666666672</v>
      </c>
      <c r="G46" s="36">
        <v>542.13333333333344</v>
      </c>
      <c r="H46" s="36">
        <v>566.03333333333353</v>
      </c>
      <c r="I46" s="36">
        <v>572.9666666666667</v>
      </c>
      <c r="J46" s="36">
        <v>577.98333333333358</v>
      </c>
      <c r="K46" s="31">
        <v>567.95000000000005</v>
      </c>
      <c r="L46" s="31">
        <v>556</v>
      </c>
      <c r="M46" s="31">
        <v>0.57633000000000001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167.7</v>
      </c>
      <c r="D47" s="36">
        <v>168.25</v>
      </c>
      <c r="E47" s="36">
        <v>166.45</v>
      </c>
      <c r="F47" s="36">
        <v>165.2</v>
      </c>
      <c r="G47" s="36">
        <v>163.39999999999998</v>
      </c>
      <c r="H47" s="36">
        <v>169.5</v>
      </c>
      <c r="I47" s="36">
        <v>171.3</v>
      </c>
      <c r="J47" s="36">
        <v>172.55</v>
      </c>
      <c r="K47" s="31">
        <v>170.05</v>
      </c>
      <c r="L47" s="31">
        <v>167</v>
      </c>
      <c r="M47" s="31">
        <v>79.008340000000004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2995.7</v>
      </c>
      <c r="D48" s="36">
        <v>2991.4833333333336</v>
      </c>
      <c r="E48" s="36">
        <v>2970.2166666666672</v>
      </c>
      <c r="F48" s="36">
        <v>2944.7333333333336</v>
      </c>
      <c r="G48" s="36">
        <v>2923.4666666666672</v>
      </c>
      <c r="H48" s="36">
        <v>3016.9666666666672</v>
      </c>
      <c r="I48" s="36">
        <v>3038.2333333333336</v>
      </c>
      <c r="J48" s="36">
        <v>3063.7166666666672</v>
      </c>
      <c r="K48" s="31">
        <v>3012.75</v>
      </c>
      <c r="L48" s="31">
        <v>2966</v>
      </c>
      <c r="M48" s="31">
        <v>11.523059999999999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329.65</v>
      </c>
      <c r="D49" s="36">
        <v>331.28333333333336</v>
      </c>
      <c r="E49" s="36">
        <v>326.76666666666671</v>
      </c>
      <c r="F49" s="36">
        <v>323.88333333333333</v>
      </c>
      <c r="G49" s="36">
        <v>319.36666666666667</v>
      </c>
      <c r="H49" s="36">
        <v>334.16666666666674</v>
      </c>
      <c r="I49" s="36">
        <v>338.68333333333339</v>
      </c>
      <c r="J49" s="36">
        <v>341.56666666666678</v>
      </c>
      <c r="K49" s="31">
        <v>335.8</v>
      </c>
      <c r="L49" s="31">
        <v>328.4</v>
      </c>
      <c r="M49" s="31">
        <v>1.0686500000000001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1850.75</v>
      </c>
      <c r="D50" s="36">
        <v>1842.3</v>
      </c>
      <c r="E50" s="36">
        <v>1829.6</v>
      </c>
      <c r="F50" s="36">
        <v>1808.45</v>
      </c>
      <c r="G50" s="36">
        <v>1795.75</v>
      </c>
      <c r="H50" s="36">
        <v>1863.4499999999998</v>
      </c>
      <c r="I50" s="36">
        <v>1876.15</v>
      </c>
      <c r="J50" s="36">
        <v>1897.2999999999997</v>
      </c>
      <c r="K50" s="31">
        <v>1855</v>
      </c>
      <c r="L50" s="31">
        <v>1821.15</v>
      </c>
      <c r="M50" s="31">
        <v>7.9211499999999999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6241.7</v>
      </c>
      <c r="D51" s="36">
        <v>6255.2333333333336</v>
      </c>
      <c r="E51" s="36">
        <v>6215.7666666666673</v>
      </c>
      <c r="F51" s="36">
        <v>6189.8333333333339</v>
      </c>
      <c r="G51" s="36">
        <v>6150.3666666666677</v>
      </c>
      <c r="H51" s="36">
        <v>6281.166666666667</v>
      </c>
      <c r="I51" s="36">
        <v>6320.6333333333341</v>
      </c>
      <c r="J51" s="36">
        <v>6346.5666666666666</v>
      </c>
      <c r="K51" s="31">
        <v>6294.7</v>
      </c>
      <c r="L51" s="31">
        <v>6229.3</v>
      </c>
      <c r="M51" s="31">
        <v>0.18575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669.1</v>
      </c>
      <c r="D52" s="36">
        <v>672.55000000000007</v>
      </c>
      <c r="E52" s="36">
        <v>659.40000000000009</v>
      </c>
      <c r="F52" s="36">
        <v>649.70000000000005</v>
      </c>
      <c r="G52" s="36">
        <v>636.55000000000007</v>
      </c>
      <c r="H52" s="36">
        <v>682.25000000000011</v>
      </c>
      <c r="I52" s="36">
        <v>695.4</v>
      </c>
      <c r="J52" s="36">
        <v>705.10000000000014</v>
      </c>
      <c r="K52" s="31">
        <v>685.7</v>
      </c>
      <c r="L52" s="31">
        <v>662.85</v>
      </c>
      <c r="M52" s="31">
        <v>25.98527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849.5</v>
      </c>
      <c r="D53" s="36">
        <v>855.5333333333333</v>
      </c>
      <c r="E53" s="36">
        <v>840.81666666666661</v>
      </c>
      <c r="F53" s="36">
        <v>832.13333333333333</v>
      </c>
      <c r="G53" s="36">
        <v>817.41666666666663</v>
      </c>
      <c r="H53" s="36">
        <v>864.21666666666658</v>
      </c>
      <c r="I53" s="36">
        <v>878.93333333333328</v>
      </c>
      <c r="J53" s="36">
        <v>887.61666666666656</v>
      </c>
      <c r="K53" s="31">
        <v>870.25</v>
      </c>
      <c r="L53" s="31">
        <v>846.85</v>
      </c>
      <c r="M53" s="31">
        <v>10.024649999999999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403.5</v>
      </c>
      <c r="D54" s="36">
        <v>403.05</v>
      </c>
      <c r="E54" s="36">
        <v>400.75</v>
      </c>
      <c r="F54" s="36">
        <v>398</v>
      </c>
      <c r="G54" s="36">
        <v>395.7</v>
      </c>
      <c r="H54" s="36">
        <v>405.8</v>
      </c>
      <c r="I54" s="36">
        <v>408.10000000000008</v>
      </c>
      <c r="J54" s="36">
        <v>410.85</v>
      </c>
      <c r="K54" s="31">
        <v>405.35</v>
      </c>
      <c r="L54" s="31">
        <v>400.3</v>
      </c>
      <c r="M54" s="31">
        <v>0.93950999999999996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3633.4</v>
      </c>
      <c r="D55" s="36">
        <v>3641.5499999999997</v>
      </c>
      <c r="E55" s="36">
        <v>3611.8499999999995</v>
      </c>
      <c r="F55" s="36">
        <v>3590.2999999999997</v>
      </c>
      <c r="G55" s="36">
        <v>3560.5999999999995</v>
      </c>
      <c r="H55" s="36">
        <v>3663.0999999999995</v>
      </c>
      <c r="I55" s="36">
        <v>3692.7999999999993</v>
      </c>
      <c r="J55" s="36">
        <v>3714.3499999999995</v>
      </c>
      <c r="K55" s="31">
        <v>3671.25</v>
      </c>
      <c r="L55" s="31">
        <v>3620</v>
      </c>
      <c r="M55" s="31">
        <v>8.2038600000000006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981.85</v>
      </c>
      <c r="D56" s="36">
        <v>985.94999999999993</v>
      </c>
      <c r="E56" s="36">
        <v>973.89999999999986</v>
      </c>
      <c r="F56" s="36">
        <v>965.94999999999993</v>
      </c>
      <c r="G56" s="36">
        <v>953.89999999999986</v>
      </c>
      <c r="H56" s="36">
        <v>993.89999999999986</v>
      </c>
      <c r="I56" s="36">
        <v>1005.9499999999998</v>
      </c>
      <c r="J56" s="36">
        <v>1013.8999999999999</v>
      </c>
      <c r="K56" s="31">
        <v>998</v>
      </c>
      <c r="L56" s="31">
        <v>978</v>
      </c>
      <c r="M56" s="31">
        <v>78.168049999999994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5314.05</v>
      </c>
      <c r="D57" s="36">
        <v>5324.2666666666673</v>
      </c>
      <c r="E57" s="36">
        <v>5282.383333333335</v>
      </c>
      <c r="F57" s="36">
        <v>5250.7166666666681</v>
      </c>
      <c r="G57" s="36">
        <v>5208.8333333333358</v>
      </c>
      <c r="H57" s="36">
        <v>5355.9333333333343</v>
      </c>
      <c r="I57" s="36">
        <v>5397.8166666666675</v>
      </c>
      <c r="J57" s="36">
        <v>5429.4833333333336</v>
      </c>
      <c r="K57" s="31">
        <v>5366.15</v>
      </c>
      <c r="L57" s="31">
        <v>5292.6</v>
      </c>
      <c r="M57" s="31">
        <v>4.0098700000000003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7492.65</v>
      </c>
      <c r="D58" s="36">
        <v>7510.95</v>
      </c>
      <c r="E58" s="36">
        <v>7442.2</v>
      </c>
      <c r="F58" s="36">
        <v>7391.75</v>
      </c>
      <c r="G58" s="36">
        <v>7323</v>
      </c>
      <c r="H58" s="36">
        <v>7561.4</v>
      </c>
      <c r="I58" s="36">
        <v>7630.15</v>
      </c>
      <c r="J58" s="36">
        <v>7680.5999999999995</v>
      </c>
      <c r="K58" s="31">
        <v>7579.7</v>
      </c>
      <c r="L58" s="31">
        <v>7460.5</v>
      </c>
      <c r="M58" s="31">
        <v>7.4941000000000004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1569.55</v>
      </c>
      <c r="D59" s="36">
        <v>1567.8</v>
      </c>
      <c r="E59" s="36">
        <v>1554.1499999999999</v>
      </c>
      <c r="F59" s="36">
        <v>1538.75</v>
      </c>
      <c r="G59" s="36">
        <v>1525.1</v>
      </c>
      <c r="H59" s="36">
        <v>1583.1999999999998</v>
      </c>
      <c r="I59" s="36">
        <v>1596.85</v>
      </c>
      <c r="J59" s="36">
        <v>1612.2499999999998</v>
      </c>
      <c r="K59" s="31">
        <v>1581.45</v>
      </c>
      <c r="L59" s="31">
        <v>1552.4</v>
      </c>
      <c r="M59" s="31">
        <v>15.92788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6926.45</v>
      </c>
      <c r="D60" s="36">
        <v>6893.9666666666662</v>
      </c>
      <c r="E60" s="36">
        <v>6838.0333333333328</v>
      </c>
      <c r="F60" s="36">
        <v>6749.6166666666668</v>
      </c>
      <c r="G60" s="36">
        <v>6693.6833333333334</v>
      </c>
      <c r="H60" s="36">
        <v>6982.3833333333323</v>
      </c>
      <c r="I60" s="36">
        <v>7038.3166666666648</v>
      </c>
      <c r="J60" s="36">
        <v>7126.7333333333318</v>
      </c>
      <c r="K60" s="31">
        <v>6949.9</v>
      </c>
      <c r="L60" s="31">
        <v>6805.55</v>
      </c>
      <c r="M60" s="31">
        <v>0.19889000000000001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2045.65</v>
      </c>
      <c r="D61" s="36">
        <v>2042.5666666666666</v>
      </c>
      <c r="E61" s="36">
        <v>2035.1333333333332</v>
      </c>
      <c r="F61" s="36">
        <v>2024.6166666666666</v>
      </c>
      <c r="G61" s="36">
        <v>2017.1833333333332</v>
      </c>
      <c r="H61" s="36">
        <v>2053.083333333333</v>
      </c>
      <c r="I61" s="36">
        <v>2060.5166666666664</v>
      </c>
      <c r="J61" s="36">
        <v>2071.0333333333333</v>
      </c>
      <c r="K61" s="31">
        <v>2050</v>
      </c>
      <c r="L61" s="31">
        <v>2032.05</v>
      </c>
      <c r="M61" s="31">
        <v>0.17838000000000001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2553.8000000000002</v>
      </c>
      <c r="D62" s="36">
        <v>2564.9</v>
      </c>
      <c r="E62" s="36">
        <v>2533.9500000000003</v>
      </c>
      <c r="F62" s="36">
        <v>2514.1000000000004</v>
      </c>
      <c r="G62" s="36">
        <v>2483.1500000000005</v>
      </c>
      <c r="H62" s="36">
        <v>2584.75</v>
      </c>
      <c r="I62" s="36">
        <v>2615.6999999999998</v>
      </c>
      <c r="J62" s="36">
        <v>2635.5499999999997</v>
      </c>
      <c r="K62" s="31">
        <v>2595.85</v>
      </c>
      <c r="L62" s="31">
        <v>2545.0500000000002</v>
      </c>
      <c r="M62" s="31">
        <v>1.90106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413.15</v>
      </c>
      <c r="D63" s="36">
        <v>413.76666666666665</v>
      </c>
      <c r="E63" s="36">
        <v>411.0333333333333</v>
      </c>
      <c r="F63" s="36">
        <v>408.91666666666663</v>
      </c>
      <c r="G63" s="36">
        <v>406.18333333333328</v>
      </c>
      <c r="H63" s="36">
        <v>415.88333333333333</v>
      </c>
      <c r="I63" s="36">
        <v>418.61666666666667</v>
      </c>
      <c r="J63" s="36">
        <v>420.73333333333335</v>
      </c>
      <c r="K63" s="31">
        <v>416.5</v>
      </c>
      <c r="L63" s="31">
        <v>411.65</v>
      </c>
      <c r="M63" s="31">
        <v>5.8633699999999997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214.15</v>
      </c>
      <c r="D64" s="36">
        <v>215.44999999999996</v>
      </c>
      <c r="E64" s="36">
        <v>212.39999999999992</v>
      </c>
      <c r="F64" s="36">
        <v>210.64999999999995</v>
      </c>
      <c r="G64" s="36">
        <v>207.59999999999991</v>
      </c>
      <c r="H64" s="36">
        <v>217.19999999999993</v>
      </c>
      <c r="I64" s="36">
        <v>220.24999999999994</v>
      </c>
      <c r="J64" s="36">
        <v>221.99999999999994</v>
      </c>
      <c r="K64" s="31">
        <v>218.5</v>
      </c>
      <c r="L64" s="31">
        <v>213.7</v>
      </c>
      <c r="M64" s="31">
        <v>45.475839999999998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196.2</v>
      </c>
      <c r="D65" s="36">
        <v>197.20000000000002</v>
      </c>
      <c r="E65" s="36">
        <v>194.65000000000003</v>
      </c>
      <c r="F65" s="36">
        <v>193.10000000000002</v>
      </c>
      <c r="G65" s="36">
        <v>190.55000000000004</v>
      </c>
      <c r="H65" s="36">
        <v>198.75000000000003</v>
      </c>
      <c r="I65" s="36">
        <v>201.30000000000004</v>
      </c>
      <c r="J65" s="36">
        <v>202.85000000000002</v>
      </c>
      <c r="K65" s="31">
        <v>199.75</v>
      </c>
      <c r="L65" s="31">
        <v>195.65</v>
      </c>
      <c r="M65" s="31">
        <v>90.745350000000002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95.85</v>
      </c>
      <c r="D66" s="36">
        <v>96.783333333333346</v>
      </c>
      <c r="E66" s="36">
        <v>94.466666666666697</v>
      </c>
      <c r="F66" s="36">
        <v>93.083333333333357</v>
      </c>
      <c r="G66" s="36">
        <v>90.766666666666708</v>
      </c>
      <c r="H66" s="36">
        <v>98.166666666666686</v>
      </c>
      <c r="I66" s="36">
        <v>100.48333333333332</v>
      </c>
      <c r="J66" s="36">
        <v>101.86666666666667</v>
      </c>
      <c r="K66" s="31">
        <v>99.1</v>
      </c>
      <c r="L66" s="31">
        <v>95.4</v>
      </c>
      <c r="M66" s="31">
        <v>132.79696999999999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41.75</v>
      </c>
      <c r="D67" s="36">
        <v>42.016666666666666</v>
      </c>
      <c r="E67" s="36">
        <v>41.283333333333331</v>
      </c>
      <c r="F67" s="36">
        <v>40.816666666666663</v>
      </c>
      <c r="G67" s="36">
        <v>40.083333333333329</v>
      </c>
      <c r="H67" s="36">
        <v>42.483333333333334</v>
      </c>
      <c r="I67" s="36">
        <v>43.216666666666669</v>
      </c>
      <c r="J67" s="36">
        <v>43.683333333333337</v>
      </c>
      <c r="K67" s="31">
        <v>42.75</v>
      </c>
      <c r="L67" s="31">
        <v>41.55</v>
      </c>
      <c r="M67" s="31">
        <v>222.98756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2524</v>
      </c>
      <c r="D68" s="36">
        <v>2519.3666666666668</v>
      </c>
      <c r="E68" s="36">
        <v>2485.7333333333336</v>
      </c>
      <c r="F68" s="36">
        <v>2447.4666666666667</v>
      </c>
      <c r="G68" s="36">
        <v>2413.8333333333335</v>
      </c>
      <c r="H68" s="36">
        <v>2557.6333333333337</v>
      </c>
      <c r="I68" s="36">
        <v>2591.2666666666669</v>
      </c>
      <c r="J68" s="36">
        <v>2629.5333333333338</v>
      </c>
      <c r="K68" s="31">
        <v>2553</v>
      </c>
      <c r="L68" s="31">
        <v>2481.1</v>
      </c>
      <c r="M68" s="31">
        <v>0.29566999999999999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1566.05</v>
      </c>
      <c r="D69" s="36">
        <v>1571.1666666666667</v>
      </c>
      <c r="E69" s="36">
        <v>1555.7833333333335</v>
      </c>
      <c r="F69" s="36">
        <v>1545.5166666666669</v>
      </c>
      <c r="G69" s="36">
        <v>1530.1333333333337</v>
      </c>
      <c r="H69" s="36">
        <v>1581.4333333333334</v>
      </c>
      <c r="I69" s="36">
        <v>1596.8166666666666</v>
      </c>
      <c r="J69" s="36">
        <v>1607.0833333333333</v>
      </c>
      <c r="K69" s="31">
        <v>1586.55</v>
      </c>
      <c r="L69" s="31">
        <v>1560.9</v>
      </c>
      <c r="M69" s="31">
        <v>0.65568000000000004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4920.75</v>
      </c>
      <c r="D70" s="36">
        <v>4924.0999999999995</v>
      </c>
      <c r="E70" s="36">
        <v>4899.1999999999989</v>
      </c>
      <c r="F70" s="36">
        <v>4877.6499999999996</v>
      </c>
      <c r="G70" s="36">
        <v>4852.7499999999991</v>
      </c>
      <c r="H70" s="36">
        <v>4945.6499999999987</v>
      </c>
      <c r="I70" s="36">
        <v>4970.5499999999984</v>
      </c>
      <c r="J70" s="36">
        <v>4992.0999999999985</v>
      </c>
      <c r="K70" s="31">
        <v>4949</v>
      </c>
      <c r="L70" s="31">
        <v>4902.55</v>
      </c>
      <c r="M70" s="31">
        <v>2.8410000000000001E-2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2020.75</v>
      </c>
      <c r="D71" s="36">
        <v>2042.2833333333335</v>
      </c>
      <c r="E71" s="36">
        <v>1985.5666666666671</v>
      </c>
      <c r="F71" s="36">
        <v>1950.3833333333334</v>
      </c>
      <c r="G71" s="36">
        <v>1893.666666666667</v>
      </c>
      <c r="H71" s="36">
        <v>2077.4666666666672</v>
      </c>
      <c r="I71" s="36">
        <v>2134.1833333333338</v>
      </c>
      <c r="J71" s="36">
        <v>2169.3666666666672</v>
      </c>
      <c r="K71" s="31">
        <v>2099</v>
      </c>
      <c r="L71" s="31">
        <v>2007.1</v>
      </c>
      <c r="M71" s="31">
        <v>2.1285400000000001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558.6</v>
      </c>
      <c r="D72" s="36">
        <v>556.61666666666667</v>
      </c>
      <c r="E72" s="36">
        <v>550.23333333333335</v>
      </c>
      <c r="F72" s="36">
        <v>541.86666666666667</v>
      </c>
      <c r="G72" s="36">
        <v>535.48333333333335</v>
      </c>
      <c r="H72" s="36">
        <v>564.98333333333335</v>
      </c>
      <c r="I72" s="36">
        <v>571.36666666666679</v>
      </c>
      <c r="J72" s="36">
        <v>579.73333333333335</v>
      </c>
      <c r="K72" s="31">
        <v>563</v>
      </c>
      <c r="L72" s="31">
        <v>548.25</v>
      </c>
      <c r="M72" s="31">
        <v>13.545170000000001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974.15</v>
      </c>
      <c r="D73" s="36">
        <v>971.4666666666667</v>
      </c>
      <c r="E73" s="36">
        <v>965.68333333333339</v>
      </c>
      <c r="F73" s="36">
        <v>957.2166666666667</v>
      </c>
      <c r="G73" s="36">
        <v>951.43333333333339</v>
      </c>
      <c r="H73" s="36">
        <v>979.93333333333339</v>
      </c>
      <c r="I73" s="36">
        <v>985.7166666666667</v>
      </c>
      <c r="J73" s="36">
        <v>994.18333333333339</v>
      </c>
      <c r="K73" s="31">
        <v>977.25</v>
      </c>
      <c r="L73" s="31">
        <v>963</v>
      </c>
      <c r="M73" s="31">
        <v>1.63344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133.25</v>
      </c>
      <c r="D74" s="36">
        <v>132.54999999999998</v>
      </c>
      <c r="E74" s="36">
        <v>131.44999999999996</v>
      </c>
      <c r="F74" s="36">
        <v>129.64999999999998</v>
      </c>
      <c r="G74" s="36">
        <v>128.54999999999995</v>
      </c>
      <c r="H74" s="36">
        <v>134.34999999999997</v>
      </c>
      <c r="I74" s="36">
        <v>135.44999999999999</v>
      </c>
      <c r="J74" s="36">
        <v>137.24999999999997</v>
      </c>
      <c r="K74" s="31">
        <v>133.65</v>
      </c>
      <c r="L74" s="31">
        <v>130.75</v>
      </c>
      <c r="M74" s="31">
        <v>80.987440000000007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1019.35</v>
      </c>
      <c r="D75" s="36">
        <v>1024.55</v>
      </c>
      <c r="E75" s="36">
        <v>1009.8</v>
      </c>
      <c r="F75" s="36">
        <v>1000.25</v>
      </c>
      <c r="G75" s="36">
        <v>985.5</v>
      </c>
      <c r="H75" s="36">
        <v>1034.0999999999999</v>
      </c>
      <c r="I75" s="36">
        <v>1048.8499999999999</v>
      </c>
      <c r="J75" s="36">
        <v>1058.3999999999999</v>
      </c>
      <c r="K75" s="31">
        <v>1039.3</v>
      </c>
      <c r="L75" s="31">
        <v>1015</v>
      </c>
      <c r="M75" s="31">
        <v>3.4610599999999998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120.85</v>
      </c>
      <c r="D76" s="36">
        <v>120.91666666666667</v>
      </c>
      <c r="E76" s="36">
        <v>119.43333333333334</v>
      </c>
      <c r="F76" s="36">
        <v>118.01666666666667</v>
      </c>
      <c r="G76" s="36">
        <v>116.53333333333333</v>
      </c>
      <c r="H76" s="36">
        <v>122.33333333333334</v>
      </c>
      <c r="I76" s="36">
        <v>123.81666666666666</v>
      </c>
      <c r="J76" s="36">
        <v>125.23333333333335</v>
      </c>
      <c r="K76" s="31">
        <v>122.4</v>
      </c>
      <c r="L76" s="31">
        <v>119.5</v>
      </c>
      <c r="M76" s="31">
        <v>135.04848999999999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349.25</v>
      </c>
      <c r="D77" s="36">
        <v>349.2833333333333</v>
      </c>
      <c r="E77" s="36">
        <v>344.61666666666662</v>
      </c>
      <c r="F77" s="36">
        <v>339.98333333333329</v>
      </c>
      <c r="G77" s="36">
        <v>335.31666666666661</v>
      </c>
      <c r="H77" s="36">
        <v>353.91666666666663</v>
      </c>
      <c r="I77" s="36">
        <v>358.58333333333337</v>
      </c>
      <c r="J77" s="36">
        <v>363.21666666666664</v>
      </c>
      <c r="K77" s="31">
        <v>353.95</v>
      </c>
      <c r="L77" s="31">
        <v>344.65</v>
      </c>
      <c r="M77" s="31">
        <v>53.365929999999999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914.4</v>
      </c>
      <c r="D78" s="36">
        <v>916.7833333333333</v>
      </c>
      <c r="E78" s="36">
        <v>910.01666666666665</v>
      </c>
      <c r="F78" s="36">
        <v>905.63333333333333</v>
      </c>
      <c r="G78" s="36">
        <v>898.86666666666667</v>
      </c>
      <c r="H78" s="36">
        <v>921.16666666666663</v>
      </c>
      <c r="I78" s="36">
        <v>927.93333333333328</v>
      </c>
      <c r="J78" s="36">
        <v>932.31666666666661</v>
      </c>
      <c r="K78" s="31">
        <v>923.55</v>
      </c>
      <c r="L78" s="31">
        <v>912.4</v>
      </c>
      <c r="M78" s="31">
        <v>56.975630000000002</v>
      </c>
      <c r="N78" s="1"/>
      <c r="O78" s="1"/>
    </row>
    <row r="79" spans="1:15" ht="12.75" customHeight="1">
      <c r="A79" s="33">
        <v>69</v>
      </c>
      <c r="B79" s="53" t="s">
        <v>846</v>
      </c>
      <c r="C79" s="31">
        <v>473.1</v>
      </c>
      <c r="D79" s="36">
        <v>474.38333333333338</v>
      </c>
      <c r="E79" s="36">
        <v>468.76666666666677</v>
      </c>
      <c r="F79" s="36">
        <v>464.43333333333339</v>
      </c>
      <c r="G79" s="36">
        <v>458.81666666666678</v>
      </c>
      <c r="H79" s="36">
        <v>478.71666666666675</v>
      </c>
      <c r="I79" s="36">
        <v>484.33333333333343</v>
      </c>
      <c r="J79" s="36">
        <v>488.66666666666674</v>
      </c>
      <c r="K79" s="31">
        <v>480</v>
      </c>
      <c r="L79" s="31">
        <v>470.05</v>
      </c>
      <c r="M79" s="31">
        <v>1.17103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219.65</v>
      </c>
      <c r="D80" s="36">
        <v>220.20000000000002</v>
      </c>
      <c r="E80" s="36">
        <v>216.95000000000005</v>
      </c>
      <c r="F80" s="36">
        <v>214.25000000000003</v>
      </c>
      <c r="G80" s="36">
        <v>211.00000000000006</v>
      </c>
      <c r="H80" s="36">
        <v>222.90000000000003</v>
      </c>
      <c r="I80" s="36">
        <v>226.14999999999998</v>
      </c>
      <c r="J80" s="36">
        <v>228.85000000000002</v>
      </c>
      <c r="K80" s="31">
        <v>223.45</v>
      </c>
      <c r="L80" s="31">
        <v>217.5</v>
      </c>
      <c r="M80" s="31">
        <v>19.65042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1273.2</v>
      </c>
      <c r="D81" s="36">
        <v>1259.3999999999999</v>
      </c>
      <c r="E81" s="36">
        <v>1234.7999999999997</v>
      </c>
      <c r="F81" s="36">
        <v>1196.3999999999999</v>
      </c>
      <c r="G81" s="36">
        <v>1171.7999999999997</v>
      </c>
      <c r="H81" s="36">
        <v>1297.7999999999997</v>
      </c>
      <c r="I81" s="36">
        <v>1322.3999999999996</v>
      </c>
      <c r="J81" s="36">
        <v>1360.7999999999997</v>
      </c>
      <c r="K81" s="31">
        <v>1284</v>
      </c>
      <c r="L81" s="31">
        <v>1221</v>
      </c>
      <c r="M81" s="31">
        <v>1.87907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547.65</v>
      </c>
      <c r="D82" s="36">
        <v>546.55000000000007</v>
      </c>
      <c r="E82" s="36">
        <v>541.10000000000014</v>
      </c>
      <c r="F82" s="36">
        <v>534.55000000000007</v>
      </c>
      <c r="G82" s="36">
        <v>529.10000000000014</v>
      </c>
      <c r="H82" s="36">
        <v>553.10000000000014</v>
      </c>
      <c r="I82" s="36">
        <v>558.55000000000018</v>
      </c>
      <c r="J82" s="36">
        <v>565.10000000000014</v>
      </c>
      <c r="K82" s="31">
        <v>552</v>
      </c>
      <c r="L82" s="31">
        <v>540</v>
      </c>
      <c r="M82" s="31">
        <v>13.69699</v>
      </c>
      <c r="N82" s="1"/>
      <c r="O82" s="1"/>
    </row>
    <row r="83" spans="1:15" ht="12.75" customHeight="1">
      <c r="A83" s="33">
        <v>73</v>
      </c>
      <c r="B83" s="53" t="s">
        <v>847</v>
      </c>
      <c r="C83" s="31">
        <v>261.75</v>
      </c>
      <c r="D83" s="36">
        <v>260.36666666666667</v>
      </c>
      <c r="E83" s="36">
        <v>256.98333333333335</v>
      </c>
      <c r="F83" s="36">
        <v>252.21666666666667</v>
      </c>
      <c r="G83" s="36">
        <v>248.83333333333334</v>
      </c>
      <c r="H83" s="36">
        <v>265.13333333333333</v>
      </c>
      <c r="I83" s="36">
        <v>268.51666666666665</v>
      </c>
      <c r="J83" s="36">
        <v>273.28333333333336</v>
      </c>
      <c r="K83" s="31">
        <v>263.75</v>
      </c>
      <c r="L83" s="31">
        <v>255.6</v>
      </c>
      <c r="M83" s="31">
        <v>26.464790000000001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6579.6</v>
      </c>
      <c r="D84" s="36">
        <v>6541.5166666666664</v>
      </c>
      <c r="E84" s="36">
        <v>6434.083333333333</v>
      </c>
      <c r="F84" s="36">
        <v>6288.5666666666666</v>
      </c>
      <c r="G84" s="36">
        <v>6181.1333333333332</v>
      </c>
      <c r="H84" s="36">
        <v>6687.0333333333328</v>
      </c>
      <c r="I84" s="36">
        <v>6794.4666666666672</v>
      </c>
      <c r="J84" s="36">
        <v>6939.9833333333327</v>
      </c>
      <c r="K84" s="31">
        <v>6648.95</v>
      </c>
      <c r="L84" s="31">
        <v>6396</v>
      </c>
      <c r="M84" s="31">
        <v>0.26318999999999998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884.65</v>
      </c>
      <c r="D85" s="36">
        <v>884.55000000000007</v>
      </c>
      <c r="E85" s="36">
        <v>814.10000000000014</v>
      </c>
      <c r="F85" s="36">
        <v>743.55000000000007</v>
      </c>
      <c r="G85" s="36">
        <v>673.10000000000014</v>
      </c>
      <c r="H85" s="36">
        <v>955.10000000000014</v>
      </c>
      <c r="I85" s="36">
        <v>1025.5500000000002</v>
      </c>
      <c r="J85" s="36">
        <v>1096.1000000000001</v>
      </c>
      <c r="K85" s="31">
        <v>955</v>
      </c>
      <c r="L85" s="31">
        <v>814</v>
      </c>
      <c r="M85" s="31">
        <v>30.411300000000001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1353.85</v>
      </c>
      <c r="D86" s="36">
        <v>1375.7166666666665</v>
      </c>
      <c r="E86" s="36">
        <v>1310.6833333333329</v>
      </c>
      <c r="F86" s="36">
        <v>1267.5166666666664</v>
      </c>
      <c r="G86" s="36">
        <v>1202.4833333333329</v>
      </c>
      <c r="H86" s="36">
        <v>1418.883333333333</v>
      </c>
      <c r="I86" s="36">
        <v>1483.9166666666663</v>
      </c>
      <c r="J86" s="36">
        <v>1527.083333333333</v>
      </c>
      <c r="K86" s="31">
        <v>1440.75</v>
      </c>
      <c r="L86" s="31">
        <v>1332.55</v>
      </c>
      <c r="M86" s="31">
        <v>2.5322200000000001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407.65</v>
      </c>
      <c r="D87" s="36">
        <v>408.93333333333339</v>
      </c>
      <c r="E87" s="36">
        <v>404.06666666666678</v>
      </c>
      <c r="F87" s="36">
        <v>400.48333333333341</v>
      </c>
      <c r="G87" s="36">
        <v>395.61666666666679</v>
      </c>
      <c r="H87" s="36">
        <v>412.51666666666677</v>
      </c>
      <c r="I87" s="36">
        <v>417.38333333333333</v>
      </c>
      <c r="J87" s="36">
        <v>420.96666666666675</v>
      </c>
      <c r="K87" s="31">
        <v>413.8</v>
      </c>
      <c r="L87" s="31">
        <v>405.35</v>
      </c>
      <c r="M87" s="31">
        <v>1.3079799999999999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19450.95</v>
      </c>
      <c r="D88" s="36">
        <v>19474.100000000002</v>
      </c>
      <c r="E88" s="36">
        <v>19339.350000000006</v>
      </c>
      <c r="F88" s="36">
        <v>19227.750000000004</v>
      </c>
      <c r="G88" s="36">
        <v>19093.000000000007</v>
      </c>
      <c r="H88" s="36">
        <v>19585.700000000004</v>
      </c>
      <c r="I88" s="36">
        <v>19720.449999999997</v>
      </c>
      <c r="J88" s="36">
        <v>19832.050000000003</v>
      </c>
      <c r="K88" s="31">
        <v>19608.849999999999</v>
      </c>
      <c r="L88" s="31">
        <v>19362.5</v>
      </c>
      <c r="M88" s="31">
        <v>8.3699999999999997E-2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615.45000000000005</v>
      </c>
      <c r="D89" s="36">
        <v>616.68333333333328</v>
      </c>
      <c r="E89" s="36">
        <v>607.81666666666661</v>
      </c>
      <c r="F89" s="36">
        <v>600.18333333333328</v>
      </c>
      <c r="G89" s="36">
        <v>591.31666666666661</v>
      </c>
      <c r="H89" s="36">
        <v>624.31666666666661</v>
      </c>
      <c r="I89" s="36">
        <v>633.18333333333317</v>
      </c>
      <c r="J89" s="36">
        <v>640.81666666666661</v>
      </c>
      <c r="K89" s="31">
        <v>625.54999999999995</v>
      </c>
      <c r="L89" s="31">
        <v>609.04999999999995</v>
      </c>
      <c r="M89" s="31">
        <v>4.2322199999999999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16.75</v>
      </c>
      <c r="D90" s="36">
        <v>16.599999999999998</v>
      </c>
      <c r="E90" s="36">
        <v>16.299999999999997</v>
      </c>
      <c r="F90" s="36">
        <v>15.849999999999998</v>
      </c>
      <c r="G90" s="36">
        <v>15.549999999999997</v>
      </c>
      <c r="H90" s="36">
        <v>17.049999999999997</v>
      </c>
      <c r="I90" s="36">
        <v>17.350000000000001</v>
      </c>
      <c r="J90" s="36">
        <v>17.799999999999997</v>
      </c>
      <c r="K90" s="31">
        <v>16.899999999999999</v>
      </c>
      <c r="L90" s="31">
        <v>16.149999999999999</v>
      </c>
      <c r="M90" s="31">
        <v>141.40252000000001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4426.5</v>
      </c>
      <c r="D91" s="36">
        <v>4436.05</v>
      </c>
      <c r="E91" s="36">
        <v>4392.3500000000004</v>
      </c>
      <c r="F91" s="36">
        <v>4358.2</v>
      </c>
      <c r="G91" s="36">
        <v>4314.5</v>
      </c>
      <c r="H91" s="36">
        <v>4470.2000000000007</v>
      </c>
      <c r="I91" s="36">
        <v>4513.8999999999996</v>
      </c>
      <c r="J91" s="36">
        <v>4548.0500000000011</v>
      </c>
      <c r="K91" s="31">
        <v>4479.75</v>
      </c>
      <c r="L91" s="31">
        <v>4401.8999999999996</v>
      </c>
      <c r="M91" s="31">
        <v>5.0462499999999997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1863</v>
      </c>
      <c r="D92" s="36">
        <v>1886.3333333333333</v>
      </c>
      <c r="E92" s="36">
        <v>1826.7666666666664</v>
      </c>
      <c r="F92" s="36">
        <v>1790.5333333333331</v>
      </c>
      <c r="G92" s="36">
        <v>1730.9666666666662</v>
      </c>
      <c r="H92" s="36">
        <v>1922.5666666666666</v>
      </c>
      <c r="I92" s="36">
        <v>1982.1333333333337</v>
      </c>
      <c r="J92" s="36">
        <v>2018.3666666666668</v>
      </c>
      <c r="K92" s="31">
        <v>1945.9</v>
      </c>
      <c r="L92" s="31">
        <v>1850.1</v>
      </c>
      <c r="M92" s="31">
        <v>20.927099999999999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2082.9</v>
      </c>
      <c r="D93" s="36">
        <v>2088.7833333333333</v>
      </c>
      <c r="E93" s="36">
        <v>2047.5666666666666</v>
      </c>
      <c r="F93" s="36">
        <v>2012.2333333333331</v>
      </c>
      <c r="G93" s="36">
        <v>1971.0166666666664</v>
      </c>
      <c r="H93" s="36">
        <v>2124.1166666666668</v>
      </c>
      <c r="I93" s="36">
        <v>2165.333333333333</v>
      </c>
      <c r="J93" s="36">
        <v>2200.666666666667</v>
      </c>
      <c r="K93" s="31">
        <v>2130</v>
      </c>
      <c r="L93" s="31">
        <v>2053.4499999999998</v>
      </c>
      <c r="M93" s="31">
        <v>1.36263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266.10000000000002</v>
      </c>
      <c r="D94" s="36">
        <v>266.89999999999998</v>
      </c>
      <c r="E94" s="36">
        <v>264.59999999999997</v>
      </c>
      <c r="F94" s="36">
        <v>263.09999999999997</v>
      </c>
      <c r="G94" s="36">
        <v>260.79999999999995</v>
      </c>
      <c r="H94" s="36">
        <v>268.39999999999998</v>
      </c>
      <c r="I94" s="36">
        <v>270.69999999999993</v>
      </c>
      <c r="J94" s="36">
        <v>272.2</v>
      </c>
      <c r="K94" s="31">
        <v>269.2</v>
      </c>
      <c r="L94" s="31">
        <v>265.39999999999998</v>
      </c>
      <c r="M94" s="31">
        <v>5.0822000000000003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763.45</v>
      </c>
      <c r="D95" s="36">
        <v>761.4666666666667</v>
      </c>
      <c r="E95" s="36">
        <v>754.73333333333335</v>
      </c>
      <c r="F95" s="36">
        <v>746.01666666666665</v>
      </c>
      <c r="G95" s="36">
        <v>739.2833333333333</v>
      </c>
      <c r="H95" s="36">
        <v>770.18333333333339</v>
      </c>
      <c r="I95" s="36">
        <v>776.91666666666674</v>
      </c>
      <c r="J95" s="36">
        <v>785.63333333333344</v>
      </c>
      <c r="K95" s="31">
        <v>768.2</v>
      </c>
      <c r="L95" s="31">
        <v>752.75</v>
      </c>
      <c r="M95" s="31">
        <v>5.3705699999999998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384.35</v>
      </c>
      <c r="D96" s="36">
        <v>386.0333333333333</v>
      </c>
      <c r="E96" s="36">
        <v>381.41666666666663</v>
      </c>
      <c r="F96" s="36">
        <v>378.48333333333335</v>
      </c>
      <c r="G96" s="36">
        <v>373.86666666666667</v>
      </c>
      <c r="H96" s="36">
        <v>388.96666666666658</v>
      </c>
      <c r="I96" s="36">
        <v>393.58333333333326</v>
      </c>
      <c r="J96" s="36">
        <v>396.51666666666654</v>
      </c>
      <c r="K96" s="31">
        <v>390.65</v>
      </c>
      <c r="L96" s="31">
        <v>383.1</v>
      </c>
      <c r="M96" s="31">
        <v>98.877870000000001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761</v>
      </c>
      <c r="D97" s="36">
        <v>763</v>
      </c>
      <c r="E97" s="36">
        <v>756.05</v>
      </c>
      <c r="F97" s="36">
        <v>751.09999999999991</v>
      </c>
      <c r="G97" s="36">
        <v>744.14999999999986</v>
      </c>
      <c r="H97" s="36">
        <v>767.95</v>
      </c>
      <c r="I97" s="36">
        <v>774.90000000000009</v>
      </c>
      <c r="J97" s="36">
        <v>779.85000000000014</v>
      </c>
      <c r="K97" s="31">
        <v>769.95</v>
      </c>
      <c r="L97" s="31">
        <v>758.05</v>
      </c>
      <c r="M97" s="31">
        <v>1.1468799999999999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1071.95</v>
      </c>
      <c r="D98" s="36">
        <v>1074.2833333333335</v>
      </c>
      <c r="E98" s="36">
        <v>1057.666666666667</v>
      </c>
      <c r="F98" s="36">
        <v>1043.3833333333334</v>
      </c>
      <c r="G98" s="36">
        <v>1026.7666666666669</v>
      </c>
      <c r="H98" s="36">
        <v>1088.5666666666671</v>
      </c>
      <c r="I98" s="36">
        <v>1105.1833333333334</v>
      </c>
      <c r="J98" s="36">
        <v>1119.4666666666672</v>
      </c>
      <c r="K98" s="31">
        <v>1090.9000000000001</v>
      </c>
      <c r="L98" s="31">
        <v>1060</v>
      </c>
      <c r="M98" s="31">
        <v>1.49316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136.15</v>
      </c>
      <c r="D99" s="36">
        <v>137.4</v>
      </c>
      <c r="E99" s="36">
        <v>134.20000000000002</v>
      </c>
      <c r="F99" s="36">
        <v>132.25</v>
      </c>
      <c r="G99" s="36">
        <v>129.05000000000001</v>
      </c>
      <c r="H99" s="36">
        <v>139.35000000000002</v>
      </c>
      <c r="I99" s="36">
        <v>142.55000000000001</v>
      </c>
      <c r="J99" s="36">
        <v>144.50000000000003</v>
      </c>
      <c r="K99" s="31">
        <v>140.6</v>
      </c>
      <c r="L99" s="31">
        <v>135.44999999999999</v>
      </c>
      <c r="M99" s="31">
        <v>9.0736799999999995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590.15</v>
      </c>
      <c r="D100" s="36">
        <v>598.75</v>
      </c>
      <c r="E100" s="36">
        <v>576.9</v>
      </c>
      <c r="F100" s="36">
        <v>563.65</v>
      </c>
      <c r="G100" s="36">
        <v>541.79999999999995</v>
      </c>
      <c r="H100" s="36">
        <v>612</v>
      </c>
      <c r="I100" s="36">
        <v>633.84999999999991</v>
      </c>
      <c r="J100" s="36">
        <v>647.1</v>
      </c>
      <c r="K100" s="31">
        <v>620.6</v>
      </c>
      <c r="L100" s="31">
        <v>585.5</v>
      </c>
      <c r="M100" s="31">
        <v>3.6875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2108.6</v>
      </c>
      <c r="D101" s="36">
        <v>2112.5333333333333</v>
      </c>
      <c r="E101" s="36">
        <v>2096.0666666666666</v>
      </c>
      <c r="F101" s="36">
        <v>2083.5333333333333</v>
      </c>
      <c r="G101" s="36">
        <v>2067.0666666666666</v>
      </c>
      <c r="H101" s="36">
        <v>2125.0666666666666</v>
      </c>
      <c r="I101" s="36">
        <v>2141.5333333333328</v>
      </c>
      <c r="J101" s="36">
        <v>2154.0666666666666</v>
      </c>
      <c r="K101" s="31">
        <v>2129</v>
      </c>
      <c r="L101" s="31">
        <v>2100</v>
      </c>
      <c r="M101" s="31">
        <v>1.4352199999999999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43.2</v>
      </c>
      <c r="D102" s="36">
        <v>43.683333333333337</v>
      </c>
      <c r="E102" s="36">
        <v>42.466666666666676</v>
      </c>
      <c r="F102" s="36">
        <v>41.733333333333341</v>
      </c>
      <c r="G102" s="36">
        <v>40.51666666666668</v>
      </c>
      <c r="H102" s="36">
        <v>44.416666666666671</v>
      </c>
      <c r="I102" s="36">
        <v>45.63333333333334</v>
      </c>
      <c r="J102" s="36">
        <v>46.366666666666667</v>
      </c>
      <c r="K102" s="31">
        <v>44.9</v>
      </c>
      <c r="L102" s="31">
        <v>42.95</v>
      </c>
      <c r="M102" s="31">
        <v>172.0095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1456.15</v>
      </c>
      <c r="D103" s="36">
        <v>1433.4666666666669</v>
      </c>
      <c r="E103" s="36">
        <v>1397.7333333333338</v>
      </c>
      <c r="F103" s="36">
        <v>1339.3166666666668</v>
      </c>
      <c r="G103" s="36">
        <v>1303.5833333333337</v>
      </c>
      <c r="H103" s="36">
        <v>1491.8833333333339</v>
      </c>
      <c r="I103" s="36">
        <v>1527.616666666667</v>
      </c>
      <c r="J103" s="36">
        <v>1586.033333333334</v>
      </c>
      <c r="K103" s="31">
        <v>1469.2</v>
      </c>
      <c r="L103" s="31">
        <v>1375.05</v>
      </c>
      <c r="M103" s="31">
        <v>83.130939999999995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618.9</v>
      </c>
      <c r="D104" s="36">
        <v>617.5333333333333</v>
      </c>
      <c r="E104" s="36">
        <v>611.66666666666663</v>
      </c>
      <c r="F104" s="36">
        <v>604.43333333333328</v>
      </c>
      <c r="G104" s="36">
        <v>598.56666666666661</v>
      </c>
      <c r="H104" s="36">
        <v>624.76666666666665</v>
      </c>
      <c r="I104" s="36">
        <v>630.63333333333344</v>
      </c>
      <c r="J104" s="36">
        <v>637.86666666666667</v>
      </c>
      <c r="K104" s="31">
        <v>623.4</v>
      </c>
      <c r="L104" s="31">
        <v>610.29999999999995</v>
      </c>
      <c r="M104" s="31">
        <v>0.81332000000000004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1082.8</v>
      </c>
      <c r="D105" s="36">
        <v>1085.4999999999998</v>
      </c>
      <c r="E105" s="36">
        <v>1070.8999999999996</v>
      </c>
      <c r="F105" s="36">
        <v>1058.9999999999998</v>
      </c>
      <c r="G105" s="36">
        <v>1044.3999999999996</v>
      </c>
      <c r="H105" s="36">
        <v>1097.3999999999996</v>
      </c>
      <c r="I105" s="36">
        <v>1111.9999999999995</v>
      </c>
      <c r="J105" s="36">
        <v>1123.8999999999996</v>
      </c>
      <c r="K105" s="31">
        <v>1100.0999999999999</v>
      </c>
      <c r="L105" s="31">
        <v>1073.5999999999999</v>
      </c>
      <c r="M105" s="31">
        <v>1.1476299999999999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8483.2999999999993</v>
      </c>
      <c r="D106" s="36">
        <v>8508.9</v>
      </c>
      <c r="E106" s="36">
        <v>8411.75</v>
      </c>
      <c r="F106" s="36">
        <v>8340.2000000000007</v>
      </c>
      <c r="G106" s="36">
        <v>8243.0500000000011</v>
      </c>
      <c r="H106" s="36">
        <v>8580.4499999999989</v>
      </c>
      <c r="I106" s="36">
        <v>8677.5999999999967</v>
      </c>
      <c r="J106" s="36">
        <v>8749.1499999999978</v>
      </c>
      <c r="K106" s="31">
        <v>8606.0499999999993</v>
      </c>
      <c r="L106" s="31">
        <v>8437.35</v>
      </c>
      <c r="M106" s="31">
        <v>7.0419999999999996E-2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84.75</v>
      </c>
      <c r="D107" s="36">
        <v>84.86666666666666</v>
      </c>
      <c r="E107" s="36">
        <v>83.98333333333332</v>
      </c>
      <c r="F107" s="36">
        <v>83.216666666666654</v>
      </c>
      <c r="G107" s="36">
        <v>82.333333333333314</v>
      </c>
      <c r="H107" s="36">
        <v>85.633333333333326</v>
      </c>
      <c r="I107" s="36">
        <v>86.51666666666668</v>
      </c>
      <c r="J107" s="36">
        <v>87.283333333333331</v>
      </c>
      <c r="K107" s="31">
        <v>85.75</v>
      </c>
      <c r="L107" s="31">
        <v>84.1</v>
      </c>
      <c r="M107" s="31">
        <v>13.04819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390.1</v>
      </c>
      <c r="D108" s="36">
        <v>392</v>
      </c>
      <c r="E108" s="36">
        <v>386.5</v>
      </c>
      <c r="F108" s="36">
        <v>382.9</v>
      </c>
      <c r="G108" s="36">
        <v>377.4</v>
      </c>
      <c r="H108" s="36">
        <v>395.6</v>
      </c>
      <c r="I108" s="36">
        <v>401.1</v>
      </c>
      <c r="J108" s="36">
        <v>404.70000000000005</v>
      </c>
      <c r="K108" s="31">
        <v>397.5</v>
      </c>
      <c r="L108" s="31">
        <v>388.4</v>
      </c>
      <c r="M108" s="31">
        <v>11.75211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547.65</v>
      </c>
      <c r="D109" s="36">
        <v>547.81666666666661</v>
      </c>
      <c r="E109" s="36">
        <v>536.68333333333317</v>
      </c>
      <c r="F109" s="36">
        <v>525.71666666666658</v>
      </c>
      <c r="G109" s="36">
        <v>514.58333333333314</v>
      </c>
      <c r="H109" s="36">
        <v>558.78333333333319</v>
      </c>
      <c r="I109" s="36">
        <v>569.91666666666663</v>
      </c>
      <c r="J109" s="36">
        <v>580.88333333333321</v>
      </c>
      <c r="K109" s="31">
        <v>558.95000000000005</v>
      </c>
      <c r="L109" s="31">
        <v>536.85</v>
      </c>
      <c r="M109" s="31">
        <v>0.97567999999999999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288.55</v>
      </c>
      <c r="D110" s="36">
        <v>287.51666666666671</v>
      </c>
      <c r="E110" s="36">
        <v>283.13333333333344</v>
      </c>
      <c r="F110" s="36">
        <v>277.71666666666675</v>
      </c>
      <c r="G110" s="36">
        <v>273.33333333333348</v>
      </c>
      <c r="H110" s="36">
        <v>292.93333333333339</v>
      </c>
      <c r="I110" s="36">
        <v>297.31666666666672</v>
      </c>
      <c r="J110" s="36">
        <v>302.73333333333335</v>
      </c>
      <c r="K110" s="31">
        <v>291.89999999999998</v>
      </c>
      <c r="L110" s="31">
        <v>282.10000000000002</v>
      </c>
      <c r="M110" s="31">
        <v>30.23658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444.15</v>
      </c>
      <c r="D111" s="36">
        <v>448.09999999999997</v>
      </c>
      <c r="E111" s="36">
        <v>438.04999999999995</v>
      </c>
      <c r="F111" s="36">
        <v>431.95</v>
      </c>
      <c r="G111" s="36">
        <v>421.9</v>
      </c>
      <c r="H111" s="36">
        <v>454.19999999999993</v>
      </c>
      <c r="I111" s="36">
        <v>464.25</v>
      </c>
      <c r="J111" s="36">
        <v>470.34999999999991</v>
      </c>
      <c r="K111" s="31">
        <v>458.15</v>
      </c>
      <c r="L111" s="31">
        <v>442</v>
      </c>
      <c r="M111" s="31">
        <v>0.83714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1138.2</v>
      </c>
      <c r="D112" s="36">
        <v>1143.3166666666666</v>
      </c>
      <c r="E112" s="36">
        <v>1117.8833333333332</v>
      </c>
      <c r="F112" s="36">
        <v>1097.5666666666666</v>
      </c>
      <c r="G112" s="36">
        <v>1072.1333333333332</v>
      </c>
      <c r="H112" s="36">
        <v>1163.6333333333332</v>
      </c>
      <c r="I112" s="36">
        <v>1189.0666666666666</v>
      </c>
      <c r="J112" s="36">
        <v>1209.3833333333332</v>
      </c>
      <c r="K112" s="31">
        <v>1168.75</v>
      </c>
      <c r="L112" s="31">
        <v>1123</v>
      </c>
      <c r="M112" s="31">
        <v>1.0396700000000001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1137.3</v>
      </c>
      <c r="D113" s="36">
        <v>1143.0166666666667</v>
      </c>
      <c r="E113" s="36">
        <v>1120.4833333333333</v>
      </c>
      <c r="F113" s="36">
        <v>1103.6666666666667</v>
      </c>
      <c r="G113" s="36">
        <v>1081.1333333333334</v>
      </c>
      <c r="H113" s="36">
        <v>1159.8333333333333</v>
      </c>
      <c r="I113" s="36">
        <v>1182.3666666666666</v>
      </c>
      <c r="J113" s="36">
        <v>1199.1833333333332</v>
      </c>
      <c r="K113" s="31">
        <v>1165.55</v>
      </c>
      <c r="L113" s="31">
        <v>1126.2</v>
      </c>
      <c r="M113" s="31">
        <v>15.0657</v>
      </c>
      <c r="N113" s="1"/>
      <c r="O113" s="1"/>
    </row>
    <row r="114" spans="1:15" ht="12.75" customHeight="1">
      <c r="A114" s="33">
        <v>104</v>
      </c>
      <c r="B114" s="53" t="s">
        <v>842</v>
      </c>
      <c r="C114" s="31">
        <v>460.15</v>
      </c>
      <c r="D114" s="36">
        <v>464.43333333333334</v>
      </c>
      <c r="E114" s="36">
        <v>454.9666666666667</v>
      </c>
      <c r="F114" s="36">
        <v>449.78333333333336</v>
      </c>
      <c r="G114" s="36">
        <v>440.31666666666672</v>
      </c>
      <c r="H114" s="36">
        <v>469.61666666666667</v>
      </c>
      <c r="I114" s="36">
        <v>479.08333333333326</v>
      </c>
      <c r="J114" s="36">
        <v>484.26666666666665</v>
      </c>
      <c r="K114" s="31">
        <v>473.9</v>
      </c>
      <c r="L114" s="31">
        <v>459.25</v>
      </c>
      <c r="M114" s="31">
        <v>4.93337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1200</v>
      </c>
      <c r="D115" s="36">
        <v>1199.0666666666666</v>
      </c>
      <c r="E115" s="36">
        <v>1192.0333333333333</v>
      </c>
      <c r="F115" s="36">
        <v>1184.0666666666666</v>
      </c>
      <c r="G115" s="36">
        <v>1177.0333333333333</v>
      </c>
      <c r="H115" s="36">
        <v>1207.0333333333333</v>
      </c>
      <c r="I115" s="36">
        <v>1214.0666666666666</v>
      </c>
      <c r="J115" s="36">
        <v>1222.0333333333333</v>
      </c>
      <c r="K115" s="31">
        <v>1206.0999999999999</v>
      </c>
      <c r="L115" s="31">
        <v>1191.0999999999999</v>
      </c>
      <c r="M115" s="31">
        <v>17.20955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138.1</v>
      </c>
      <c r="D116" s="36">
        <v>136.98333333333332</v>
      </c>
      <c r="E116" s="36">
        <v>135.01666666666665</v>
      </c>
      <c r="F116" s="36">
        <v>131.93333333333334</v>
      </c>
      <c r="G116" s="36">
        <v>129.96666666666667</v>
      </c>
      <c r="H116" s="36">
        <v>140.06666666666663</v>
      </c>
      <c r="I116" s="36">
        <v>142.03333333333327</v>
      </c>
      <c r="J116" s="36">
        <v>145.11666666666662</v>
      </c>
      <c r="K116" s="31">
        <v>138.94999999999999</v>
      </c>
      <c r="L116" s="31">
        <v>133.9</v>
      </c>
      <c r="M116" s="31">
        <v>90.324160000000006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1304.2</v>
      </c>
      <c r="D117" s="36">
        <v>1304.9833333333333</v>
      </c>
      <c r="E117" s="36">
        <v>1297.2666666666667</v>
      </c>
      <c r="F117" s="36">
        <v>1290.3333333333333</v>
      </c>
      <c r="G117" s="36">
        <v>1282.6166666666666</v>
      </c>
      <c r="H117" s="36">
        <v>1311.9166666666667</v>
      </c>
      <c r="I117" s="36">
        <v>1319.6333333333334</v>
      </c>
      <c r="J117" s="36">
        <v>1326.5666666666668</v>
      </c>
      <c r="K117" s="31">
        <v>1312.7</v>
      </c>
      <c r="L117" s="31">
        <v>1298.05</v>
      </c>
      <c r="M117" s="31">
        <v>0.54503999999999997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314.25</v>
      </c>
      <c r="D118" s="36">
        <v>313.93333333333334</v>
      </c>
      <c r="E118" s="36">
        <v>311.06666666666666</v>
      </c>
      <c r="F118" s="36">
        <v>307.88333333333333</v>
      </c>
      <c r="G118" s="36">
        <v>305.01666666666665</v>
      </c>
      <c r="H118" s="36">
        <v>317.11666666666667</v>
      </c>
      <c r="I118" s="36">
        <v>319.98333333333335</v>
      </c>
      <c r="J118" s="36">
        <v>323.16666666666669</v>
      </c>
      <c r="K118" s="31">
        <v>316.8</v>
      </c>
      <c r="L118" s="31">
        <v>310.75</v>
      </c>
      <c r="M118" s="31">
        <v>74.465860000000006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951.35</v>
      </c>
      <c r="D119" s="36">
        <v>956.66666666666663</v>
      </c>
      <c r="E119" s="36">
        <v>939.2833333333333</v>
      </c>
      <c r="F119" s="36">
        <v>927.2166666666667</v>
      </c>
      <c r="G119" s="36">
        <v>909.83333333333337</v>
      </c>
      <c r="H119" s="36">
        <v>968.73333333333323</v>
      </c>
      <c r="I119" s="36">
        <v>986.11666666666667</v>
      </c>
      <c r="J119" s="36">
        <v>998.18333333333317</v>
      </c>
      <c r="K119" s="31">
        <v>974.05</v>
      </c>
      <c r="L119" s="31">
        <v>944.6</v>
      </c>
      <c r="M119" s="31">
        <v>10.930020000000001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4984.25</v>
      </c>
      <c r="D120" s="36">
        <v>4988.9666666666672</v>
      </c>
      <c r="E120" s="36">
        <v>4947.9833333333345</v>
      </c>
      <c r="F120" s="36">
        <v>4911.7166666666672</v>
      </c>
      <c r="G120" s="36">
        <v>4870.7333333333345</v>
      </c>
      <c r="H120" s="36">
        <v>5025.2333333333345</v>
      </c>
      <c r="I120" s="36">
        <v>5066.2166666666681</v>
      </c>
      <c r="J120" s="36">
        <v>5102.4833333333345</v>
      </c>
      <c r="K120" s="31">
        <v>5029.95</v>
      </c>
      <c r="L120" s="31">
        <v>4952.7</v>
      </c>
      <c r="M120" s="31">
        <v>2.2423299999999999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2113.8000000000002</v>
      </c>
      <c r="D121" s="36">
        <v>2097.0833333333335</v>
      </c>
      <c r="E121" s="36">
        <v>2066.7166666666672</v>
      </c>
      <c r="F121" s="36">
        <v>2019.6333333333337</v>
      </c>
      <c r="G121" s="36">
        <v>1989.2666666666673</v>
      </c>
      <c r="H121" s="36">
        <v>2144.166666666667</v>
      </c>
      <c r="I121" s="36">
        <v>2174.5333333333328</v>
      </c>
      <c r="J121" s="36">
        <v>2221.6166666666668</v>
      </c>
      <c r="K121" s="31">
        <v>2127.4499999999998</v>
      </c>
      <c r="L121" s="31">
        <v>2050</v>
      </c>
      <c r="M121" s="31">
        <v>6.3894500000000001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2246.9</v>
      </c>
      <c r="D122" s="36">
        <v>2260.2833333333333</v>
      </c>
      <c r="E122" s="36">
        <v>2226.6166666666668</v>
      </c>
      <c r="F122" s="36">
        <v>2206.3333333333335</v>
      </c>
      <c r="G122" s="36">
        <v>2172.666666666667</v>
      </c>
      <c r="H122" s="36">
        <v>2280.5666666666666</v>
      </c>
      <c r="I122" s="36">
        <v>2314.2333333333336</v>
      </c>
      <c r="J122" s="36">
        <v>2334.5166666666664</v>
      </c>
      <c r="K122" s="31">
        <v>2293.9499999999998</v>
      </c>
      <c r="L122" s="31">
        <v>2240</v>
      </c>
      <c r="M122" s="31">
        <v>1.39337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688.2</v>
      </c>
      <c r="D123" s="36">
        <v>688.73333333333346</v>
      </c>
      <c r="E123" s="36">
        <v>682.8666666666669</v>
      </c>
      <c r="F123" s="36">
        <v>677.53333333333342</v>
      </c>
      <c r="G123" s="36">
        <v>671.66666666666686</v>
      </c>
      <c r="H123" s="36">
        <v>694.06666666666695</v>
      </c>
      <c r="I123" s="36">
        <v>699.93333333333351</v>
      </c>
      <c r="J123" s="36">
        <v>705.26666666666699</v>
      </c>
      <c r="K123" s="31">
        <v>694.6</v>
      </c>
      <c r="L123" s="31">
        <v>683.4</v>
      </c>
      <c r="M123" s="31">
        <v>5.6859400000000004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1043</v>
      </c>
      <c r="D124" s="36">
        <v>1045.9666666666667</v>
      </c>
      <c r="E124" s="36">
        <v>1031.9333333333334</v>
      </c>
      <c r="F124" s="36">
        <v>1020.8666666666668</v>
      </c>
      <c r="G124" s="36">
        <v>1006.8333333333335</v>
      </c>
      <c r="H124" s="36">
        <v>1057.0333333333333</v>
      </c>
      <c r="I124" s="36">
        <v>1071.0666666666666</v>
      </c>
      <c r="J124" s="36">
        <v>1082.1333333333332</v>
      </c>
      <c r="K124" s="31">
        <v>1060</v>
      </c>
      <c r="L124" s="31">
        <v>1034.9000000000001</v>
      </c>
      <c r="M124" s="31">
        <v>3.6305499999999999</v>
      </c>
      <c r="N124" s="1"/>
      <c r="O124" s="1"/>
    </row>
    <row r="125" spans="1:15" ht="12.75" customHeight="1">
      <c r="A125" s="33">
        <v>115</v>
      </c>
      <c r="B125" s="53" t="s">
        <v>848</v>
      </c>
      <c r="C125" s="31">
        <v>4868.8</v>
      </c>
      <c r="D125" s="36">
        <v>4893.2666666666664</v>
      </c>
      <c r="E125" s="36">
        <v>4800.5333333333328</v>
      </c>
      <c r="F125" s="36">
        <v>4732.2666666666664</v>
      </c>
      <c r="G125" s="36">
        <v>4639.5333333333328</v>
      </c>
      <c r="H125" s="36">
        <v>4961.5333333333328</v>
      </c>
      <c r="I125" s="36">
        <v>5054.2666666666664</v>
      </c>
      <c r="J125" s="36">
        <v>5122.5333333333328</v>
      </c>
      <c r="K125" s="31">
        <v>4986</v>
      </c>
      <c r="L125" s="31">
        <v>4825</v>
      </c>
      <c r="M125" s="31">
        <v>0.72899000000000003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1597.2</v>
      </c>
      <c r="D126" s="36">
        <v>1603.7</v>
      </c>
      <c r="E126" s="36">
        <v>1570.5</v>
      </c>
      <c r="F126" s="36">
        <v>1543.8</v>
      </c>
      <c r="G126" s="36">
        <v>1510.6</v>
      </c>
      <c r="H126" s="36">
        <v>1630.4</v>
      </c>
      <c r="I126" s="36">
        <v>1663.6000000000004</v>
      </c>
      <c r="J126" s="36">
        <v>1690.3000000000002</v>
      </c>
      <c r="K126" s="31">
        <v>1636.9</v>
      </c>
      <c r="L126" s="31">
        <v>1577</v>
      </c>
      <c r="M126" s="31">
        <v>2.9698799999999999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4097.05</v>
      </c>
      <c r="D127" s="36">
        <v>4075</v>
      </c>
      <c r="E127" s="36">
        <v>4005</v>
      </c>
      <c r="F127" s="36">
        <v>3912.95</v>
      </c>
      <c r="G127" s="36">
        <v>3842.95</v>
      </c>
      <c r="H127" s="36">
        <v>4167.05</v>
      </c>
      <c r="I127" s="36">
        <v>4237.05</v>
      </c>
      <c r="J127" s="36">
        <v>4329.1000000000004</v>
      </c>
      <c r="K127" s="31">
        <v>4145</v>
      </c>
      <c r="L127" s="31">
        <v>3982.95</v>
      </c>
      <c r="M127" s="31">
        <v>0.56879999999999997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282</v>
      </c>
      <c r="D128" s="36">
        <v>282.25</v>
      </c>
      <c r="E128" s="36">
        <v>279.25</v>
      </c>
      <c r="F128" s="36">
        <v>276.5</v>
      </c>
      <c r="G128" s="36">
        <v>273.5</v>
      </c>
      <c r="H128" s="36">
        <v>285</v>
      </c>
      <c r="I128" s="36">
        <v>288</v>
      </c>
      <c r="J128" s="36">
        <v>290.75</v>
      </c>
      <c r="K128" s="31">
        <v>285.25</v>
      </c>
      <c r="L128" s="31">
        <v>279.5</v>
      </c>
      <c r="M128" s="31">
        <v>24.71218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330.4</v>
      </c>
      <c r="D129" s="36">
        <v>331.38333333333333</v>
      </c>
      <c r="E129" s="36">
        <v>326.66666666666663</v>
      </c>
      <c r="F129" s="36">
        <v>322.93333333333328</v>
      </c>
      <c r="G129" s="36">
        <v>318.21666666666658</v>
      </c>
      <c r="H129" s="36">
        <v>335.11666666666667</v>
      </c>
      <c r="I129" s="36">
        <v>339.83333333333337</v>
      </c>
      <c r="J129" s="36">
        <v>343.56666666666672</v>
      </c>
      <c r="K129" s="31">
        <v>336.1</v>
      </c>
      <c r="L129" s="31">
        <v>327.64999999999998</v>
      </c>
      <c r="M129" s="31">
        <v>3.0089100000000002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1676.55</v>
      </c>
      <c r="D130" s="36">
        <v>1677.05</v>
      </c>
      <c r="E130" s="36">
        <v>1665.1</v>
      </c>
      <c r="F130" s="36">
        <v>1653.6499999999999</v>
      </c>
      <c r="G130" s="36">
        <v>1641.6999999999998</v>
      </c>
      <c r="H130" s="36">
        <v>1688.5</v>
      </c>
      <c r="I130" s="36">
        <v>1700.4500000000003</v>
      </c>
      <c r="J130" s="36">
        <v>1711.9</v>
      </c>
      <c r="K130" s="31">
        <v>1689</v>
      </c>
      <c r="L130" s="31">
        <v>1665.6</v>
      </c>
      <c r="M130" s="31">
        <v>4.5914700000000002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1588.45</v>
      </c>
      <c r="D131" s="36">
        <v>1588.3333333333333</v>
      </c>
      <c r="E131" s="36">
        <v>1572.4166666666665</v>
      </c>
      <c r="F131" s="36">
        <v>1556.3833333333332</v>
      </c>
      <c r="G131" s="36">
        <v>1540.4666666666665</v>
      </c>
      <c r="H131" s="36">
        <v>1604.3666666666666</v>
      </c>
      <c r="I131" s="36">
        <v>1620.2833333333331</v>
      </c>
      <c r="J131" s="36">
        <v>1636.3166666666666</v>
      </c>
      <c r="K131" s="31">
        <v>1604.25</v>
      </c>
      <c r="L131" s="31">
        <v>1572.3</v>
      </c>
      <c r="M131" s="31">
        <v>3.7883599999999999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528.9</v>
      </c>
      <c r="D132" s="36">
        <v>527.4</v>
      </c>
      <c r="E132" s="36">
        <v>523.75</v>
      </c>
      <c r="F132" s="36">
        <v>518.6</v>
      </c>
      <c r="G132" s="36">
        <v>514.95000000000005</v>
      </c>
      <c r="H132" s="36">
        <v>532.54999999999995</v>
      </c>
      <c r="I132" s="36">
        <v>536.19999999999982</v>
      </c>
      <c r="J132" s="36">
        <v>541.34999999999991</v>
      </c>
      <c r="K132" s="31">
        <v>531.04999999999995</v>
      </c>
      <c r="L132" s="31">
        <v>522.25</v>
      </c>
      <c r="M132" s="31">
        <v>16.871200000000002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2104.25</v>
      </c>
      <c r="D133" s="36">
        <v>2088.0333333333333</v>
      </c>
      <c r="E133" s="36">
        <v>2066.2666666666664</v>
      </c>
      <c r="F133" s="36">
        <v>2028.2833333333333</v>
      </c>
      <c r="G133" s="36">
        <v>2006.5166666666664</v>
      </c>
      <c r="H133" s="36">
        <v>2126.0166666666664</v>
      </c>
      <c r="I133" s="36">
        <v>2147.7833333333338</v>
      </c>
      <c r="J133" s="36">
        <v>2185.7666666666664</v>
      </c>
      <c r="K133" s="31">
        <v>2109.8000000000002</v>
      </c>
      <c r="L133" s="31">
        <v>2050.0500000000002</v>
      </c>
      <c r="M133" s="31">
        <v>4.8121999999999998</v>
      </c>
      <c r="N133" s="1"/>
      <c r="O133" s="1"/>
    </row>
    <row r="134" spans="1:15" ht="12.75" customHeight="1">
      <c r="A134" s="33">
        <v>124</v>
      </c>
      <c r="B134" s="53" t="s">
        <v>849</v>
      </c>
      <c r="C134" s="31">
        <v>1867.4</v>
      </c>
      <c r="D134" s="36">
        <v>1883.3333333333333</v>
      </c>
      <c r="E134" s="36">
        <v>1838.1666666666665</v>
      </c>
      <c r="F134" s="36">
        <v>1808.9333333333332</v>
      </c>
      <c r="G134" s="36">
        <v>1763.7666666666664</v>
      </c>
      <c r="H134" s="36">
        <v>1912.5666666666666</v>
      </c>
      <c r="I134" s="36">
        <v>1957.7333333333331</v>
      </c>
      <c r="J134" s="36">
        <v>1986.9666666666667</v>
      </c>
      <c r="K134" s="31">
        <v>1928.5</v>
      </c>
      <c r="L134" s="31">
        <v>1854.1</v>
      </c>
      <c r="M134" s="31">
        <v>0.78539999999999999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926.5</v>
      </c>
      <c r="D135" s="36">
        <v>933.2833333333333</v>
      </c>
      <c r="E135" s="36">
        <v>908.21666666666658</v>
      </c>
      <c r="F135" s="36">
        <v>889.93333333333328</v>
      </c>
      <c r="G135" s="36">
        <v>864.86666666666656</v>
      </c>
      <c r="H135" s="36">
        <v>951.56666666666661</v>
      </c>
      <c r="I135" s="36">
        <v>976.63333333333321</v>
      </c>
      <c r="J135" s="36">
        <v>994.91666666666663</v>
      </c>
      <c r="K135" s="31">
        <v>958.35</v>
      </c>
      <c r="L135" s="31">
        <v>915</v>
      </c>
      <c r="M135" s="31">
        <v>1.99129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642.45000000000005</v>
      </c>
      <c r="D136" s="36">
        <v>643.35</v>
      </c>
      <c r="E136" s="36">
        <v>635.1</v>
      </c>
      <c r="F136" s="36">
        <v>627.75</v>
      </c>
      <c r="G136" s="36">
        <v>619.5</v>
      </c>
      <c r="H136" s="36">
        <v>650.70000000000005</v>
      </c>
      <c r="I136" s="36">
        <v>658.95</v>
      </c>
      <c r="J136" s="36">
        <v>666.30000000000007</v>
      </c>
      <c r="K136" s="31">
        <v>651.6</v>
      </c>
      <c r="L136" s="31">
        <v>636</v>
      </c>
      <c r="M136" s="31">
        <v>4.5331700000000001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1986.75</v>
      </c>
      <c r="D137" s="36">
        <v>1994.55</v>
      </c>
      <c r="E137" s="36">
        <v>1975.1999999999998</v>
      </c>
      <c r="F137" s="36">
        <v>1963.6499999999999</v>
      </c>
      <c r="G137" s="36">
        <v>1944.2999999999997</v>
      </c>
      <c r="H137" s="36">
        <v>2006.1</v>
      </c>
      <c r="I137" s="36">
        <v>2025.4499999999998</v>
      </c>
      <c r="J137" s="36">
        <v>2037</v>
      </c>
      <c r="K137" s="31">
        <v>2013.9</v>
      </c>
      <c r="L137" s="31">
        <v>1983</v>
      </c>
      <c r="M137" s="31">
        <v>1.0316799999999999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413.35</v>
      </c>
      <c r="D138" s="36">
        <v>418.0333333333333</v>
      </c>
      <c r="E138" s="36">
        <v>405.56666666666661</v>
      </c>
      <c r="F138" s="36">
        <v>397.7833333333333</v>
      </c>
      <c r="G138" s="36">
        <v>385.31666666666661</v>
      </c>
      <c r="H138" s="36">
        <v>425.81666666666661</v>
      </c>
      <c r="I138" s="36">
        <v>438.2833333333333</v>
      </c>
      <c r="J138" s="36">
        <v>446.06666666666661</v>
      </c>
      <c r="K138" s="31">
        <v>430.5</v>
      </c>
      <c r="L138" s="31">
        <v>410.25</v>
      </c>
      <c r="M138" s="31">
        <v>8.9408999999999992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127.85</v>
      </c>
      <c r="D139" s="36">
        <v>128.01666666666665</v>
      </c>
      <c r="E139" s="36">
        <v>126.43333333333331</v>
      </c>
      <c r="F139" s="36">
        <v>125.01666666666665</v>
      </c>
      <c r="G139" s="36">
        <v>123.43333333333331</v>
      </c>
      <c r="H139" s="36">
        <v>129.43333333333331</v>
      </c>
      <c r="I139" s="36">
        <v>131.01666666666668</v>
      </c>
      <c r="J139" s="36">
        <v>132.43333333333331</v>
      </c>
      <c r="K139" s="31">
        <v>129.6</v>
      </c>
      <c r="L139" s="31">
        <v>126.6</v>
      </c>
      <c r="M139" s="31">
        <v>28.353470000000002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179.8</v>
      </c>
      <c r="D140" s="36">
        <v>181.08333333333334</v>
      </c>
      <c r="E140" s="36">
        <v>177.51666666666668</v>
      </c>
      <c r="F140" s="36">
        <v>175.23333333333335</v>
      </c>
      <c r="G140" s="36">
        <v>171.66666666666669</v>
      </c>
      <c r="H140" s="36">
        <v>183.36666666666667</v>
      </c>
      <c r="I140" s="36">
        <v>186.93333333333334</v>
      </c>
      <c r="J140" s="36">
        <v>189.21666666666667</v>
      </c>
      <c r="K140" s="31">
        <v>184.65</v>
      </c>
      <c r="L140" s="31">
        <v>178.8</v>
      </c>
      <c r="M140" s="31">
        <v>14.9411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3388.35</v>
      </c>
      <c r="D141" s="36">
        <v>3394.5333333333328</v>
      </c>
      <c r="E141" s="36">
        <v>3366.1166666666659</v>
      </c>
      <c r="F141" s="36">
        <v>3343.8833333333332</v>
      </c>
      <c r="G141" s="36">
        <v>3315.4666666666662</v>
      </c>
      <c r="H141" s="36">
        <v>3416.7666666666655</v>
      </c>
      <c r="I141" s="36">
        <v>3445.1833333333325</v>
      </c>
      <c r="J141" s="36">
        <v>3467.4166666666652</v>
      </c>
      <c r="K141" s="31">
        <v>3422.95</v>
      </c>
      <c r="L141" s="31">
        <v>3372.3</v>
      </c>
      <c r="M141" s="31">
        <v>2.2054299999999998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5101.6000000000004</v>
      </c>
      <c r="D142" s="36">
        <v>5144.45</v>
      </c>
      <c r="E142" s="36">
        <v>5046.5</v>
      </c>
      <c r="F142" s="36">
        <v>4991.4000000000005</v>
      </c>
      <c r="G142" s="36">
        <v>4893.4500000000007</v>
      </c>
      <c r="H142" s="36">
        <v>5199.5499999999993</v>
      </c>
      <c r="I142" s="36">
        <v>5297.4999999999982</v>
      </c>
      <c r="J142" s="36">
        <v>5352.5999999999985</v>
      </c>
      <c r="K142" s="31">
        <v>5242.3999999999996</v>
      </c>
      <c r="L142" s="31">
        <v>5089.3500000000004</v>
      </c>
      <c r="M142" s="31">
        <v>4.8703900000000004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563.5</v>
      </c>
      <c r="D143" s="36">
        <v>563.91666666666663</v>
      </c>
      <c r="E143" s="36">
        <v>557.2833333333333</v>
      </c>
      <c r="F143" s="36">
        <v>551.06666666666672</v>
      </c>
      <c r="G143" s="36">
        <v>544.43333333333339</v>
      </c>
      <c r="H143" s="36">
        <v>570.13333333333321</v>
      </c>
      <c r="I143" s="36">
        <v>576.76666666666665</v>
      </c>
      <c r="J143" s="36">
        <v>582.98333333333312</v>
      </c>
      <c r="K143" s="31">
        <v>570.54999999999995</v>
      </c>
      <c r="L143" s="31">
        <v>557.70000000000005</v>
      </c>
      <c r="M143" s="31">
        <v>107.12514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2419.1999999999998</v>
      </c>
      <c r="D144" s="36">
        <v>2406.1166666666668</v>
      </c>
      <c r="E144" s="36">
        <v>2383.0833333333335</v>
      </c>
      <c r="F144" s="36">
        <v>2346.9666666666667</v>
      </c>
      <c r="G144" s="36">
        <v>2323.9333333333334</v>
      </c>
      <c r="H144" s="36">
        <v>2442.2333333333336</v>
      </c>
      <c r="I144" s="36">
        <v>2465.2666666666664</v>
      </c>
      <c r="J144" s="36">
        <v>2501.3833333333337</v>
      </c>
      <c r="K144" s="31">
        <v>2429.15</v>
      </c>
      <c r="L144" s="31">
        <v>2370</v>
      </c>
      <c r="M144" s="31">
        <v>1.8745700000000001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5367.55</v>
      </c>
      <c r="D145" s="36">
        <v>5387.2</v>
      </c>
      <c r="E145" s="36">
        <v>5333.45</v>
      </c>
      <c r="F145" s="36">
        <v>5299.35</v>
      </c>
      <c r="G145" s="36">
        <v>5245.6</v>
      </c>
      <c r="H145" s="36">
        <v>5421.2999999999993</v>
      </c>
      <c r="I145" s="36">
        <v>5475.0499999999993</v>
      </c>
      <c r="J145" s="36">
        <v>5509.1499999999987</v>
      </c>
      <c r="K145" s="31">
        <v>5440.95</v>
      </c>
      <c r="L145" s="31">
        <v>5353.1</v>
      </c>
      <c r="M145" s="31">
        <v>3.7681399999999998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461.55</v>
      </c>
      <c r="D146" s="36">
        <v>464.36666666666662</v>
      </c>
      <c r="E146" s="36">
        <v>455.73333333333323</v>
      </c>
      <c r="F146" s="36">
        <v>449.91666666666663</v>
      </c>
      <c r="G146" s="36">
        <v>441.28333333333325</v>
      </c>
      <c r="H146" s="36">
        <v>470.18333333333322</v>
      </c>
      <c r="I146" s="36">
        <v>478.81666666666655</v>
      </c>
      <c r="J146" s="36">
        <v>484.63333333333321</v>
      </c>
      <c r="K146" s="31">
        <v>473</v>
      </c>
      <c r="L146" s="31">
        <v>458.55</v>
      </c>
      <c r="M146" s="31">
        <v>4.0365599999999997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39.549999999999997</v>
      </c>
      <c r="D147" s="36">
        <v>39.666666666666664</v>
      </c>
      <c r="E147" s="36">
        <v>39.333333333333329</v>
      </c>
      <c r="F147" s="36">
        <v>39.116666666666667</v>
      </c>
      <c r="G147" s="36">
        <v>38.783333333333331</v>
      </c>
      <c r="H147" s="36">
        <v>39.883333333333326</v>
      </c>
      <c r="I147" s="36">
        <v>40.216666666666654</v>
      </c>
      <c r="J147" s="36">
        <v>40.433333333333323</v>
      </c>
      <c r="K147" s="31">
        <v>40</v>
      </c>
      <c r="L147" s="31">
        <v>39.450000000000003</v>
      </c>
      <c r="M147" s="31">
        <v>31.85829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1958</v>
      </c>
      <c r="D148" s="36">
        <v>1964.8833333333332</v>
      </c>
      <c r="E148" s="36">
        <v>1935.3166666666664</v>
      </c>
      <c r="F148" s="36">
        <v>1912.6333333333332</v>
      </c>
      <c r="G148" s="36">
        <v>1883.0666666666664</v>
      </c>
      <c r="H148" s="36">
        <v>1987.5666666666664</v>
      </c>
      <c r="I148" s="36">
        <v>2017.133333333333</v>
      </c>
      <c r="J148" s="36">
        <v>2039.8166666666664</v>
      </c>
      <c r="K148" s="31">
        <v>1994.45</v>
      </c>
      <c r="L148" s="31">
        <v>1942.2</v>
      </c>
      <c r="M148" s="31">
        <v>1.58002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3295.55</v>
      </c>
      <c r="D149" s="36">
        <v>3316.5833333333335</v>
      </c>
      <c r="E149" s="36">
        <v>3266.166666666667</v>
      </c>
      <c r="F149" s="36">
        <v>3236.7833333333333</v>
      </c>
      <c r="G149" s="36">
        <v>3186.3666666666668</v>
      </c>
      <c r="H149" s="36">
        <v>3345.9666666666672</v>
      </c>
      <c r="I149" s="36">
        <v>3396.3833333333341</v>
      </c>
      <c r="J149" s="36">
        <v>3425.7666666666673</v>
      </c>
      <c r="K149" s="31">
        <v>3367</v>
      </c>
      <c r="L149" s="31">
        <v>3287.2</v>
      </c>
      <c r="M149" s="31">
        <v>4.0934600000000003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224.95</v>
      </c>
      <c r="D150" s="36">
        <v>226.81666666666669</v>
      </c>
      <c r="E150" s="36">
        <v>222.18333333333339</v>
      </c>
      <c r="F150" s="36">
        <v>219.41666666666671</v>
      </c>
      <c r="G150" s="36">
        <v>214.78333333333342</v>
      </c>
      <c r="H150" s="36">
        <v>229.58333333333337</v>
      </c>
      <c r="I150" s="36">
        <v>234.21666666666664</v>
      </c>
      <c r="J150" s="36">
        <v>236.98333333333335</v>
      </c>
      <c r="K150" s="31">
        <v>231.45</v>
      </c>
      <c r="L150" s="31">
        <v>224.05</v>
      </c>
      <c r="M150" s="31">
        <v>7.8452400000000004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505.35</v>
      </c>
      <c r="D151" s="36">
        <v>508.18333333333339</v>
      </c>
      <c r="E151" s="36">
        <v>500.16666666666674</v>
      </c>
      <c r="F151" s="36">
        <v>494.98333333333335</v>
      </c>
      <c r="G151" s="36">
        <v>486.9666666666667</v>
      </c>
      <c r="H151" s="36">
        <v>513.36666666666679</v>
      </c>
      <c r="I151" s="36">
        <v>521.38333333333344</v>
      </c>
      <c r="J151" s="36">
        <v>526.56666666666683</v>
      </c>
      <c r="K151" s="31">
        <v>516.20000000000005</v>
      </c>
      <c r="L151" s="31">
        <v>503</v>
      </c>
      <c r="M151" s="31">
        <v>6.5335400000000003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509.9</v>
      </c>
      <c r="D152" s="36">
        <v>511.41666666666669</v>
      </c>
      <c r="E152" s="36">
        <v>506.38333333333333</v>
      </c>
      <c r="F152" s="36">
        <v>502.86666666666662</v>
      </c>
      <c r="G152" s="36">
        <v>497.83333333333326</v>
      </c>
      <c r="H152" s="36">
        <v>514.93333333333339</v>
      </c>
      <c r="I152" s="36">
        <v>519.96666666666681</v>
      </c>
      <c r="J152" s="36">
        <v>523.48333333333346</v>
      </c>
      <c r="K152" s="31">
        <v>516.45000000000005</v>
      </c>
      <c r="L152" s="31">
        <v>507.9</v>
      </c>
      <c r="M152" s="31">
        <v>2.7212299999999998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1596.35</v>
      </c>
      <c r="D153" s="36">
        <v>1593.9166666666667</v>
      </c>
      <c r="E153" s="36">
        <v>1576.2833333333335</v>
      </c>
      <c r="F153" s="36">
        <v>1556.2166666666667</v>
      </c>
      <c r="G153" s="36">
        <v>1538.5833333333335</v>
      </c>
      <c r="H153" s="36">
        <v>1613.9833333333336</v>
      </c>
      <c r="I153" s="36">
        <v>1631.6166666666668</v>
      </c>
      <c r="J153" s="36">
        <v>1651.6833333333336</v>
      </c>
      <c r="K153" s="31">
        <v>1611.55</v>
      </c>
      <c r="L153" s="31">
        <v>1573.85</v>
      </c>
      <c r="M153" s="31">
        <v>2.8885700000000001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123.7</v>
      </c>
      <c r="D154" s="36">
        <v>125.01666666666667</v>
      </c>
      <c r="E154" s="36">
        <v>120.48333333333332</v>
      </c>
      <c r="F154" s="36">
        <v>117.26666666666665</v>
      </c>
      <c r="G154" s="36">
        <v>112.73333333333331</v>
      </c>
      <c r="H154" s="36">
        <v>128.23333333333335</v>
      </c>
      <c r="I154" s="36">
        <v>132.76666666666665</v>
      </c>
      <c r="J154" s="36">
        <v>135.98333333333335</v>
      </c>
      <c r="K154" s="31">
        <v>129.55000000000001</v>
      </c>
      <c r="L154" s="31">
        <v>121.8</v>
      </c>
      <c r="M154" s="31">
        <v>38.754919999999998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180.55</v>
      </c>
      <c r="D155" s="36">
        <v>181.08333333333334</v>
      </c>
      <c r="E155" s="36">
        <v>179.4666666666667</v>
      </c>
      <c r="F155" s="36">
        <v>178.38333333333335</v>
      </c>
      <c r="G155" s="36">
        <v>176.76666666666671</v>
      </c>
      <c r="H155" s="36">
        <v>182.16666666666669</v>
      </c>
      <c r="I155" s="36">
        <v>183.7833333333333</v>
      </c>
      <c r="J155" s="36">
        <v>184.86666666666667</v>
      </c>
      <c r="K155" s="31">
        <v>182.7</v>
      </c>
      <c r="L155" s="31">
        <v>180</v>
      </c>
      <c r="M155" s="31">
        <v>2.7325300000000001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92.75</v>
      </c>
      <c r="D156" s="36">
        <v>92.816666666666677</v>
      </c>
      <c r="E156" s="36">
        <v>91.583333333333357</v>
      </c>
      <c r="F156" s="36">
        <v>90.416666666666686</v>
      </c>
      <c r="G156" s="36">
        <v>89.183333333333366</v>
      </c>
      <c r="H156" s="36">
        <v>93.983333333333348</v>
      </c>
      <c r="I156" s="36">
        <v>95.216666666666669</v>
      </c>
      <c r="J156" s="36">
        <v>96.38333333333334</v>
      </c>
      <c r="K156" s="31">
        <v>94.05</v>
      </c>
      <c r="L156" s="31">
        <v>91.65</v>
      </c>
      <c r="M156" s="31">
        <v>36.368090000000002</v>
      </c>
      <c r="N156" s="1"/>
      <c r="O156" s="1"/>
    </row>
    <row r="157" spans="1:15" ht="12.75" customHeight="1">
      <c r="A157" s="33">
        <v>147</v>
      </c>
      <c r="B157" s="53" t="s">
        <v>850</v>
      </c>
      <c r="C157" s="31">
        <v>859.5</v>
      </c>
      <c r="D157" s="36">
        <v>859.5333333333333</v>
      </c>
      <c r="E157" s="36">
        <v>850.06666666666661</v>
      </c>
      <c r="F157" s="36">
        <v>840.63333333333333</v>
      </c>
      <c r="G157" s="36">
        <v>831.16666666666663</v>
      </c>
      <c r="H157" s="36">
        <v>868.96666666666658</v>
      </c>
      <c r="I157" s="36">
        <v>878.43333333333328</v>
      </c>
      <c r="J157" s="36">
        <v>887.86666666666656</v>
      </c>
      <c r="K157" s="31">
        <v>869</v>
      </c>
      <c r="L157" s="31">
        <v>850.1</v>
      </c>
      <c r="M157" s="31">
        <v>0.41525000000000001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3132.5</v>
      </c>
      <c r="D158" s="36">
        <v>3151.2166666666667</v>
      </c>
      <c r="E158" s="36">
        <v>3107.2833333333333</v>
      </c>
      <c r="F158" s="36">
        <v>3082.0666666666666</v>
      </c>
      <c r="G158" s="36">
        <v>3038.1333333333332</v>
      </c>
      <c r="H158" s="36">
        <v>3176.4333333333334</v>
      </c>
      <c r="I158" s="36">
        <v>3220.3666666666668</v>
      </c>
      <c r="J158" s="36">
        <v>3245.5833333333335</v>
      </c>
      <c r="K158" s="31">
        <v>3195.15</v>
      </c>
      <c r="L158" s="31">
        <v>3126</v>
      </c>
      <c r="M158" s="31">
        <v>1.3572900000000001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255.4</v>
      </c>
      <c r="D159" s="36">
        <v>256.11666666666667</v>
      </c>
      <c r="E159" s="36">
        <v>253.28333333333336</v>
      </c>
      <c r="F159" s="36">
        <v>251.16666666666669</v>
      </c>
      <c r="G159" s="36">
        <v>248.33333333333337</v>
      </c>
      <c r="H159" s="36">
        <v>258.23333333333335</v>
      </c>
      <c r="I159" s="36">
        <v>261.06666666666661</v>
      </c>
      <c r="J159" s="36">
        <v>263.18333333333334</v>
      </c>
      <c r="K159" s="31">
        <v>258.95</v>
      </c>
      <c r="L159" s="31">
        <v>254</v>
      </c>
      <c r="M159" s="31">
        <v>13.20716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362.3</v>
      </c>
      <c r="D160" s="36">
        <v>363.11666666666673</v>
      </c>
      <c r="E160" s="36">
        <v>359.38333333333344</v>
      </c>
      <c r="F160" s="36">
        <v>356.4666666666667</v>
      </c>
      <c r="G160" s="36">
        <v>352.73333333333341</v>
      </c>
      <c r="H160" s="36">
        <v>366.03333333333347</v>
      </c>
      <c r="I160" s="36">
        <v>369.76666666666671</v>
      </c>
      <c r="J160" s="36">
        <v>372.68333333333351</v>
      </c>
      <c r="K160" s="31">
        <v>366.85</v>
      </c>
      <c r="L160" s="31">
        <v>360.2</v>
      </c>
      <c r="M160" s="31">
        <v>0.35449999999999998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140.65</v>
      </c>
      <c r="D161" s="36">
        <v>140.69999999999999</v>
      </c>
      <c r="E161" s="36">
        <v>139.64999999999998</v>
      </c>
      <c r="F161" s="36">
        <v>138.64999999999998</v>
      </c>
      <c r="G161" s="36">
        <v>137.59999999999997</v>
      </c>
      <c r="H161" s="36">
        <v>141.69999999999999</v>
      </c>
      <c r="I161" s="36">
        <v>142.75</v>
      </c>
      <c r="J161" s="36">
        <v>143.75</v>
      </c>
      <c r="K161" s="31">
        <v>141.75</v>
      </c>
      <c r="L161" s="31">
        <v>139.69999999999999</v>
      </c>
      <c r="M161" s="31">
        <v>66.927520000000001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756.05</v>
      </c>
      <c r="D162" s="36">
        <v>732.7833333333333</v>
      </c>
      <c r="E162" s="36">
        <v>709.51666666666665</v>
      </c>
      <c r="F162" s="36">
        <v>662.98333333333335</v>
      </c>
      <c r="G162" s="36">
        <v>639.7166666666667</v>
      </c>
      <c r="H162" s="36">
        <v>779.31666666666661</v>
      </c>
      <c r="I162" s="36">
        <v>802.58333333333326</v>
      </c>
      <c r="J162" s="36">
        <v>849.11666666666656</v>
      </c>
      <c r="K162" s="31">
        <v>756.05</v>
      </c>
      <c r="L162" s="31">
        <v>686.25</v>
      </c>
      <c r="M162" s="31">
        <v>41.083410000000001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4419.7</v>
      </c>
      <c r="D163" s="36">
        <v>4444.2333333333336</v>
      </c>
      <c r="E163" s="36">
        <v>4380.4666666666672</v>
      </c>
      <c r="F163" s="36">
        <v>4341.2333333333336</v>
      </c>
      <c r="G163" s="36">
        <v>4277.4666666666672</v>
      </c>
      <c r="H163" s="36">
        <v>4483.4666666666672</v>
      </c>
      <c r="I163" s="36">
        <v>4547.2333333333336</v>
      </c>
      <c r="J163" s="36">
        <v>4586.4666666666672</v>
      </c>
      <c r="K163" s="31">
        <v>4508</v>
      </c>
      <c r="L163" s="31">
        <v>4405</v>
      </c>
      <c r="M163" s="31">
        <v>0.69286999999999999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896.55</v>
      </c>
      <c r="D164" s="36">
        <v>909.58333333333337</v>
      </c>
      <c r="E164" s="36">
        <v>878.9666666666667</v>
      </c>
      <c r="F164" s="36">
        <v>861.38333333333333</v>
      </c>
      <c r="G164" s="36">
        <v>830.76666666666665</v>
      </c>
      <c r="H164" s="36">
        <v>927.16666666666674</v>
      </c>
      <c r="I164" s="36">
        <v>957.7833333333333</v>
      </c>
      <c r="J164" s="36">
        <v>975.36666666666679</v>
      </c>
      <c r="K164" s="31">
        <v>940.2</v>
      </c>
      <c r="L164" s="31">
        <v>892</v>
      </c>
      <c r="M164" s="31">
        <v>7.2637600000000004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192.05</v>
      </c>
      <c r="D165" s="36">
        <v>193.11666666666667</v>
      </c>
      <c r="E165" s="36">
        <v>189.43333333333334</v>
      </c>
      <c r="F165" s="36">
        <v>186.81666666666666</v>
      </c>
      <c r="G165" s="36">
        <v>183.13333333333333</v>
      </c>
      <c r="H165" s="36">
        <v>195.73333333333335</v>
      </c>
      <c r="I165" s="36">
        <v>199.41666666666669</v>
      </c>
      <c r="J165" s="36">
        <v>202.03333333333336</v>
      </c>
      <c r="K165" s="31">
        <v>196.8</v>
      </c>
      <c r="L165" s="31">
        <v>190.5</v>
      </c>
      <c r="M165" s="31">
        <v>3.9174799999999999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156.05000000000001</v>
      </c>
      <c r="D166" s="36">
        <v>156.60000000000002</v>
      </c>
      <c r="E166" s="36">
        <v>154.55000000000004</v>
      </c>
      <c r="F166" s="36">
        <v>153.05000000000001</v>
      </c>
      <c r="G166" s="36">
        <v>151.00000000000003</v>
      </c>
      <c r="H166" s="36">
        <v>158.10000000000005</v>
      </c>
      <c r="I166" s="36">
        <v>160.15</v>
      </c>
      <c r="J166" s="36">
        <v>161.65000000000006</v>
      </c>
      <c r="K166" s="31">
        <v>158.65</v>
      </c>
      <c r="L166" s="31">
        <v>155.1</v>
      </c>
      <c r="M166" s="31">
        <v>7.0805499999999997</v>
      </c>
      <c r="N166" s="1"/>
      <c r="O166" s="1"/>
    </row>
    <row r="167" spans="1:15" ht="12.75" customHeight="1">
      <c r="A167" s="33">
        <v>157</v>
      </c>
      <c r="B167" s="53" t="s">
        <v>851</v>
      </c>
      <c r="C167" s="31">
        <v>738.9</v>
      </c>
      <c r="D167" s="36">
        <v>739.95000000000016</v>
      </c>
      <c r="E167" s="36">
        <v>729.90000000000032</v>
      </c>
      <c r="F167" s="36">
        <v>720.9000000000002</v>
      </c>
      <c r="G167" s="36">
        <v>710.85000000000036</v>
      </c>
      <c r="H167" s="36">
        <v>748.95000000000027</v>
      </c>
      <c r="I167" s="36">
        <v>759.00000000000023</v>
      </c>
      <c r="J167" s="36">
        <v>768.00000000000023</v>
      </c>
      <c r="K167" s="31">
        <v>750</v>
      </c>
      <c r="L167" s="31">
        <v>730.95</v>
      </c>
      <c r="M167" s="31">
        <v>3.5833699999999999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322.95</v>
      </c>
      <c r="D168" s="36">
        <v>323.89999999999998</v>
      </c>
      <c r="E168" s="36">
        <v>319.19999999999993</v>
      </c>
      <c r="F168" s="36">
        <v>315.44999999999993</v>
      </c>
      <c r="G168" s="36">
        <v>310.74999999999989</v>
      </c>
      <c r="H168" s="36">
        <v>327.64999999999998</v>
      </c>
      <c r="I168" s="36">
        <v>332.35</v>
      </c>
      <c r="J168" s="36">
        <v>336.1</v>
      </c>
      <c r="K168" s="31">
        <v>328.6</v>
      </c>
      <c r="L168" s="31">
        <v>320.14999999999998</v>
      </c>
      <c r="M168" s="31">
        <v>3.7426599999999999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139.35</v>
      </c>
      <c r="D169" s="36">
        <v>139.65</v>
      </c>
      <c r="E169" s="36">
        <v>137.80000000000001</v>
      </c>
      <c r="F169" s="36">
        <v>136.25</v>
      </c>
      <c r="G169" s="36">
        <v>134.4</v>
      </c>
      <c r="H169" s="36">
        <v>141.20000000000002</v>
      </c>
      <c r="I169" s="36">
        <v>143.04999999999998</v>
      </c>
      <c r="J169" s="36">
        <v>144.60000000000002</v>
      </c>
      <c r="K169" s="31">
        <v>141.5</v>
      </c>
      <c r="L169" s="31">
        <v>138.1</v>
      </c>
      <c r="M169" s="31">
        <v>9.4030900000000006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1120.1500000000001</v>
      </c>
      <c r="D170" s="36">
        <v>1125.3500000000001</v>
      </c>
      <c r="E170" s="36">
        <v>1111.8000000000002</v>
      </c>
      <c r="F170" s="36">
        <v>1103.45</v>
      </c>
      <c r="G170" s="36">
        <v>1089.9000000000001</v>
      </c>
      <c r="H170" s="36">
        <v>1133.7000000000003</v>
      </c>
      <c r="I170" s="36">
        <v>1147.25</v>
      </c>
      <c r="J170" s="36">
        <v>1155.6000000000004</v>
      </c>
      <c r="K170" s="31">
        <v>1138.9000000000001</v>
      </c>
      <c r="L170" s="31">
        <v>1117</v>
      </c>
      <c r="M170" s="31">
        <v>8.5699999999999998E-2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119.5</v>
      </c>
      <c r="D171" s="36">
        <v>119.01666666666667</v>
      </c>
      <c r="E171" s="36">
        <v>116.63333333333333</v>
      </c>
      <c r="F171" s="36">
        <v>113.76666666666667</v>
      </c>
      <c r="G171" s="36">
        <v>111.38333333333333</v>
      </c>
      <c r="H171" s="36">
        <v>121.88333333333333</v>
      </c>
      <c r="I171" s="36">
        <v>124.26666666666668</v>
      </c>
      <c r="J171" s="36">
        <v>127.13333333333333</v>
      </c>
      <c r="K171" s="31">
        <v>121.4</v>
      </c>
      <c r="L171" s="31">
        <v>116.15</v>
      </c>
      <c r="M171" s="31">
        <v>332.12394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2729.75</v>
      </c>
      <c r="D172" s="36">
        <v>2719.9166666666665</v>
      </c>
      <c r="E172" s="36">
        <v>2609.833333333333</v>
      </c>
      <c r="F172" s="36">
        <v>2489.9166666666665</v>
      </c>
      <c r="G172" s="36">
        <v>2379.833333333333</v>
      </c>
      <c r="H172" s="36">
        <v>2839.833333333333</v>
      </c>
      <c r="I172" s="36">
        <v>2949.9166666666661</v>
      </c>
      <c r="J172" s="36">
        <v>3069.833333333333</v>
      </c>
      <c r="K172" s="31">
        <v>2830</v>
      </c>
      <c r="L172" s="31">
        <v>2600</v>
      </c>
      <c r="M172" s="31">
        <v>1.85907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3161.75</v>
      </c>
      <c r="D173" s="36">
        <v>3173.7833333333328</v>
      </c>
      <c r="E173" s="36">
        <v>3126.4166666666656</v>
      </c>
      <c r="F173" s="36">
        <v>3091.0833333333326</v>
      </c>
      <c r="G173" s="36">
        <v>3043.7166666666653</v>
      </c>
      <c r="H173" s="36">
        <v>3209.1166666666659</v>
      </c>
      <c r="I173" s="36">
        <v>3256.4833333333327</v>
      </c>
      <c r="J173" s="36">
        <v>3291.8166666666662</v>
      </c>
      <c r="K173" s="31">
        <v>3221.15</v>
      </c>
      <c r="L173" s="31">
        <v>3138.45</v>
      </c>
      <c r="M173" s="31">
        <v>0.20635999999999999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228.05</v>
      </c>
      <c r="D174" s="36">
        <v>228.81666666666669</v>
      </c>
      <c r="E174" s="36">
        <v>224.73333333333338</v>
      </c>
      <c r="F174" s="36">
        <v>221.41666666666669</v>
      </c>
      <c r="G174" s="36">
        <v>217.33333333333337</v>
      </c>
      <c r="H174" s="36">
        <v>232.13333333333338</v>
      </c>
      <c r="I174" s="36">
        <v>236.2166666666667</v>
      </c>
      <c r="J174" s="36">
        <v>239.53333333333339</v>
      </c>
      <c r="K174" s="31">
        <v>232.9</v>
      </c>
      <c r="L174" s="31">
        <v>225.5</v>
      </c>
      <c r="M174" s="31">
        <v>9.8594799999999996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1546</v>
      </c>
      <c r="D175" s="36">
        <v>1548.7333333333333</v>
      </c>
      <c r="E175" s="36">
        <v>1532.7166666666667</v>
      </c>
      <c r="F175" s="36">
        <v>1519.4333333333334</v>
      </c>
      <c r="G175" s="36">
        <v>1503.4166666666667</v>
      </c>
      <c r="H175" s="36">
        <v>1562.0166666666667</v>
      </c>
      <c r="I175" s="36">
        <v>1578.0333333333335</v>
      </c>
      <c r="J175" s="36">
        <v>1591.3166666666666</v>
      </c>
      <c r="K175" s="31">
        <v>1564.75</v>
      </c>
      <c r="L175" s="31">
        <v>1535.45</v>
      </c>
      <c r="M175" s="31">
        <v>1.2744200000000001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1423.35</v>
      </c>
      <c r="D176" s="36">
        <v>1424.5999999999997</v>
      </c>
      <c r="E176" s="36">
        <v>1414.3999999999994</v>
      </c>
      <c r="F176" s="36">
        <v>1405.4499999999998</v>
      </c>
      <c r="G176" s="36">
        <v>1395.2499999999995</v>
      </c>
      <c r="H176" s="36">
        <v>1433.5499999999993</v>
      </c>
      <c r="I176" s="36">
        <v>1443.7499999999995</v>
      </c>
      <c r="J176" s="36">
        <v>1452.6999999999991</v>
      </c>
      <c r="K176" s="31">
        <v>1434.8</v>
      </c>
      <c r="L176" s="31">
        <v>1415.65</v>
      </c>
      <c r="M176" s="31">
        <v>0.30612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747.75</v>
      </c>
      <c r="D177" s="36">
        <v>751.19999999999993</v>
      </c>
      <c r="E177" s="36">
        <v>740.54999999999984</v>
      </c>
      <c r="F177" s="36">
        <v>733.34999999999991</v>
      </c>
      <c r="G177" s="36">
        <v>722.69999999999982</v>
      </c>
      <c r="H177" s="36">
        <v>758.39999999999986</v>
      </c>
      <c r="I177" s="36">
        <v>769.05</v>
      </c>
      <c r="J177" s="36">
        <v>776.24999999999989</v>
      </c>
      <c r="K177" s="31">
        <v>761.85</v>
      </c>
      <c r="L177" s="31">
        <v>744</v>
      </c>
      <c r="M177" s="31">
        <v>3.6101299999999998</v>
      </c>
      <c r="N177" s="1"/>
      <c r="O177" s="1"/>
    </row>
    <row r="178" spans="1:15" ht="12.75" customHeight="1">
      <c r="A178" s="33">
        <v>168</v>
      </c>
      <c r="B178" s="53" t="s">
        <v>856</v>
      </c>
      <c r="C178" s="31">
        <v>784.6</v>
      </c>
      <c r="D178" s="36">
        <v>774.19999999999993</v>
      </c>
      <c r="E178" s="36">
        <v>758.39999999999986</v>
      </c>
      <c r="F178" s="36">
        <v>732.19999999999993</v>
      </c>
      <c r="G178" s="36">
        <v>716.39999999999986</v>
      </c>
      <c r="H178" s="36">
        <v>800.39999999999986</v>
      </c>
      <c r="I178" s="36">
        <v>816.19999999999982</v>
      </c>
      <c r="J178" s="36">
        <v>842.39999999999986</v>
      </c>
      <c r="K178" s="31">
        <v>790</v>
      </c>
      <c r="L178" s="31">
        <v>748</v>
      </c>
      <c r="M178" s="31">
        <v>2.5016799999999999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1735.05</v>
      </c>
      <c r="D179" s="36">
        <v>1741.9833333333333</v>
      </c>
      <c r="E179" s="36">
        <v>1719.0666666666666</v>
      </c>
      <c r="F179" s="36">
        <v>1703.0833333333333</v>
      </c>
      <c r="G179" s="36">
        <v>1680.1666666666665</v>
      </c>
      <c r="H179" s="36">
        <v>1757.9666666666667</v>
      </c>
      <c r="I179" s="36">
        <v>1780.8833333333332</v>
      </c>
      <c r="J179" s="36">
        <v>1796.8666666666668</v>
      </c>
      <c r="K179" s="31">
        <v>1764.9</v>
      </c>
      <c r="L179" s="31">
        <v>1726</v>
      </c>
      <c r="M179" s="31">
        <v>0.40708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54.6</v>
      </c>
      <c r="D180" s="36">
        <v>54.916666666666664</v>
      </c>
      <c r="E180" s="36">
        <v>54.133333333333326</v>
      </c>
      <c r="F180" s="36">
        <v>53.666666666666664</v>
      </c>
      <c r="G180" s="36">
        <v>52.883333333333326</v>
      </c>
      <c r="H180" s="36">
        <v>55.383333333333326</v>
      </c>
      <c r="I180" s="36">
        <v>56.166666666666671</v>
      </c>
      <c r="J180" s="36">
        <v>56.633333333333326</v>
      </c>
      <c r="K180" s="31">
        <v>55.7</v>
      </c>
      <c r="L180" s="31">
        <v>54.45</v>
      </c>
      <c r="M180" s="31">
        <v>52.479750000000003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1239.3</v>
      </c>
      <c r="D181" s="36">
        <v>1246.7</v>
      </c>
      <c r="E181" s="36">
        <v>1220.1000000000001</v>
      </c>
      <c r="F181" s="36">
        <v>1200.9000000000001</v>
      </c>
      <c r="G181" s="36">
        <v>1174.3000000000002</v>
      </c>
      <c r="H181" s="36">
        <v>1265.9000000000001</v>
      </c>
      <c r="I181" s="36">
        <v>1292.5</v>
      </c>
      <c r="J181" s="36">
        <v>1311.7</v>
      </c>
      <c r="K181" s="31">
        <v>1273.3</v>
      </c>
      <c r="L181" s="31">
        <v>1227.5</v>
      </c>
      <c r="M181" s="31">
        <v>1.2154100000000001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2264</v>
      </c>
      <c r="D182" s="36">
        <v>2277.5166666666669</v>
      </c>
      <c r="E182" s="36">
        <v>2230.0333333333338</v>
      </c>
      <c r="F182" s="36">
        <v>2196.0666666666671</v>
      </c>
      <c r="G182" s="36">
        <v>2148.5833333333339</v>
      </c>
      <c r="H182" s="36">
        <v>2311.4833333333336</v>
      </c>
      <c r="I182" s="36">
        <v>2358.9666666666662</v>
      </c>
      <c r="J182" s="36">
        <v>2392.9333333333334</v>
      </c>
      <c r="K182" s="31">
        <v>2325</v>
      </c>
      <c r="L182" s="31">
        <v>2243.5500000000002</v>
      </c>
      <c r="M182" s="31">
        <v>0.81108000000000002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464.45</v>
      </c>
      <c r="D183" s="36">
        <v>466.73333333333335</v>
      </c>
      <c r="E183" s="36">
        <v>460.9666666666667</v>
      </c>
      <c r="F183" s="36">
        <v>457.48333333333335</v>
      </c>
      <c r="G183" s="36">
        <v>451.7166666666667</v>
      </c>
      <c r="H183" s="36">
        <v>470.2166666666667</v>
      </c>
      <c r="I183" s="36">
        <v>475.98333333333335</v>
      </c>
      <c r="J183" s="36">
        <v>479.4666666666667</v>
      </c>
      <c r="K183" s="31">
        <v>472.5</v>
      </c>
      <c r="L183" s="31">
        <v>463.25</v>
      </c>
      <c r="M183" s="31">
        <v>0.71814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991.85</v>
      </c>
      <c r="D184" s="36">
        <v>989.53333333333342</v>
      </c>
      <c r="E184" s="36">
        <v>981.26666666666688</v>
      </c>
      <c r="F184" s="36">
        <v>970.68333333333351</v>
      </c>
      <c r="G184" s="36">
        <v>962.41666666666697</v>
      </c>
      <c r="H184" s="36">
        <v>1000.1166666666668</v>
      </c>
      <c r="I184" s="36">
        <v>1008.3833333333334</v>
      </c>
      <c r="J184" s="36">
        <v>1018.9666666666667</v>
      </c>
      <c r="K184" s="31">
        <v>997.8</v>
      </c>
      <c r="L184" s="31">
        <v>978.95</v>
      </c>
      <c r="M184" s="31">
        <v>5.0212300000000001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628.75</v>
      </c>
      <c r="D185" s="36">
        <v>636.16666666666663</v>
      </c>
      <c r="E185" s="36">
        <v>617.33333333333326</v>
      </c>
      <c r="F185" s="36">
        <v>605.91666666666663</v>
      </c>
      <c r="G185" s="36">
        <v>587.08333333333326</v>
      </c>
      <c r="H185" s="36">
        <v>647.58333333333326</v>
      </c>
      <c r="I185" s="36">
        <v>666.41666666666652</v>
      </c>
      <c r="J185" s="36">
        <v>677.83333333333326</v>
      </c>
      <c r="K185" s="31">
        <v>655</v>
      </c>
      <c r="L185" s="31">
        <v>624.75</v>
      </c>
      <c r="M185" s="31">
        <v>7.1288999999999998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1659.65</v>
      </c>
      <c r="D186" s="36">
        <v>1654.2166666666665</v>
      </c>
      <c r="E186" s="36">
        <v>1640.4333333333329</v>
      </c>
      <c r="F186" s="36">
        <v>1621.2166666666665</v>
      </c>
      <c r="G186" s="36">
        <v>1607.4333333333329</v>
      </c>
      <c r="H186" s="36">
        <v>1673.4333333333329</v>
      </c>
      <c r="I186" s="36">
        <v>1687.2166666666662</v>
      </c>
      <c r="J186" s="36">
        <v>1706.4333333333329</v>
      </c>
      <c r="K186" s="31">
        <v>1668</v>
      </c>
      <c r="L186" s="31">
        <v>1635</v>
      </c>
      <c r="M186" s="31">
        <v>6.1600299999999999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325.89999999999998</v>
      </c>
      <c r="D187" s="36">
        <v>324.81666666666666</v>
      </c>
      <c r="E187" s="36">
        <v>322.18333333333334</v>
      </c>
      <c r="F187" s="36">
        <v>318.4666666666667</v>
      </c>
      <c r="G187" s="36">
        <v>315.83333333333337</v>
      </c>
      <c r="H187" s="36">
        <v>328.5333333333333</v>
      </c>
      <c r="I187" s="36">
        <v>331.16666666666663</v>
      </c>
      <c r="J187" s="36">
        <v>334.88333333333327</v>
      </c>
      <c r="K187" s="31">
        <v>327.45</v>
      </c>
      <c r="L187" s="31">
        <v>321.10000000000002</v>
      </c>
      <c r="M187" s="31">
        <v>4.6162400000000003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466.6</v>
      </c>
      <c r="D188" s="36">
        <v>467.61666666666662</v>
      </c>
      <c r="E188" s="36">
        <v>460.33333333333326</v>
      </c>
      <c r="F188" s="36">
        <v>454.06666666666666</v>
      </c>
      <c r="G188" s="36">
        <v>446.7833333333333</v>
      </c>
      <c r="H188" s="36">
        <v>473.88333333333321</v>
      </c>
      <c r="I188" s="36">
        <v>481.16666666666663</v>
      </c>
      <c r="J188" s="36">
        <v>487.43333333333317</v>
      </c>
      <c r="K188" s="31">
        <v>474.9</v>
      </c>
      <c r="L188" s="31">
        <v>461.35</v>
      </c>
      <c r="M188" s="31">
        <v>8.7537000000000003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1886.7</v>
      </c>
      <c r="D189" s="36">
        <v>1881.2166666666665</v>
      </c>
      <c r="E189" s="36">
        <v>1870.4833333333329</v>
      </c>
      <c r="F189" s="36">
        <v>1854.2666666666664</v>
      </c>
      <c r="G189" s="36">
        <v>1843.5333333333328</v>
      </c>
      <c r="H189" s="36">
        <v>1897.4333333333329</v>
      </c>
      <c r="I189" s="36">
        <v>1908.1666666666665</v>
      </c>
      <c r="J189" s="36">
        <v>1924.383333333333</v>
      </c>
      <c r="K189" s="31">
        <v>1891.95</v>
      </c>
      <c r="L189" s="31">
        <v>1865</v>
      </c>
      <c r="M189" s="31">
        <v>2.90022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794.25</v>
      </c>
      <c r="D190" s="36">
        <v>792.61666666666667</v>
      </c>
      <c r="E190" s="36">
        <v>783.63333333333333</v>
      </c>
      <c r="F190" s="36">
        <v>773.01666666666665</v>
      </c>
      <c r="G190" s="36">
        <v>764.0333333333333</v>
      </c>
      <c r="H190" s="36">
        <v>803.23333333333335</v>
      </c>
      <c r="I190" s="36">
        <v>812.2166666666667</v>
      </c>
      <c r="J190" s="36">
        <v>822.83333333333337</v>
      </c>
      <c r="K190" s="31">
        <v>801.6</v>
      </c>
      <c r="L190" s="31">
        <v>782</v>
      </c>
      <c r="M190" s="31">
        <v>2.5727500000000001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354.05</v>
      </c>
      <c r="D191" s="36">
        <v>355.9666666666667</v>
      </c>
      <c r="E191" s="36">
        <v>350.68333333333339</v>
      </c>
      <c r="F191" s="36">
        <v>347.31666666666672</v>
      </c>
      <c r="G191" s="36">
        <v>342.03333333333342</v>
      </c>
      <c r="H191" s="36">
        <v>359.33333333333337</v>
      </c>
      <c r="I191" s="36">
        <v>364.61666666666667</v>
      </c>
      <c r="J191" s="36">
        <v>367.98333333333335</v>
      </c>
      <c r="K191" s="31">
        <v>361.25</v>
      </c>
      <c r="L191" s="31">
        <v>352.6</v>
      </c>
      <c r="M191" s="31">
        <v>0.73272999999999999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2144.4</v>
      </c>
      <c r="D192" s="36">
        <v>2137.7666666666669</v>
      </c>
      <c r="E192" s="36">
        <v>2120.6333333333337</v>
      </c>
      <c r="F192" s="36">
        <v>2096.8666666666668</v>
      </c>
      <c r="G192" s="36">
        <v>2079.7333333333336</v>
      </c>
      <c r="H192" s="36">
        <v>2161.5333333333338</v>
      </c>
      <c r="I192" s="36">
        <v>2178.666666666667</v>
      </c>
      <c r="J192" s="36">
        <v>2202.4333333333338</v>
      </c>
      <c r="K192" s="31">
        <v>2154.9</v>
      </c>
      <c r="L192" s="31">
        <v>2114</v>
      </c>
      <c r="M192" s="31">
        <v>0.50487000000000004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718.5</v>
      </c>
      <c r="D193" s="36">
        <v>721.26666666666677</v>
      </c>
      <c r="E193" s="36">
        <v>709.73333333333358</v>
      </c>
      <c r="F193" s="36">
        <v>700.96666666666681</v>
      </c>
      <c r="G193" s="36">
        <v>689.43333333333362</v>
      </c>
      <c r="H193" s="36">
        <v>730.03333333333353</v>
      </c>
      <c r="I193" s="36">
        <v>741.56666666666661</v>
      </c>
      <c r="J193" s="36">
        <v>750.33333333333348</v>
      </c>
      <c r="K193" s="31">
        <v>732.8</v>
      </c>
      <c r="L193" s="31">
        <v>712.5</v>
      </c>
      <c r="M193" s="31">
        <v>0.76039999999999996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325.10000000000002</v>
      </c>
      <c r="D194" s="36">
        <v>332.15</v>
      </c>
      <c r="E194" s="36">
        <v>314.09999999999997</v>
      </c>
      <c r="F194" s="36">
        <v>303.09999999999997</v>
      </c>
      <c r="G194" s="36">
        <v>285.04999999999995</v>
      </c>
      <c r="H194" s="36">
        <v>343.15</v>
      </c>
      <c r="I194" s="36">
        <v>361.19999999999993</v>
      </c>
      <c r="J194" s="36">
        <v>372.2</v>
      </c>
      <c r="K194" s="31">
        <v>350.2</v>
      </c>
      <c r="L194" s="31">
        <v>321.14999999999998</v>
      </c>
      <c r="M194" s="31">
        <v>9.1939700000000002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2773.6</v>
      </c>
      <c r="D195" s="36">
        <v>2763.5333333333333</v>
      </c>
      <c r="E195" s="36">
        <v>2728.0666666666666</v>
      </c>
      <c r="F195" s="36">
        <v>2682.5333333333333</v>
      </c>
      <c r="G195" s="36">
        <v>2647.0666666666666</v>
      </c>
      <c r="H195" s="36">
        <v>2809.0666666666666</v>
      </c>
      <c r="I195" s="36">
        <v>2844.5333333333328</v>
      </c>
      <c r="J195" s="36">
        <v>2890.0666666666666</v>
      </c>
      <c r="K195" s="31">
        <v>2799</v>
      </c>
      <c r="L195" s="31">
        <v>2718</v>
      </c>
      <c r="M195" s="31">
        <v>0.65786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409.05</v>
      </c>
      <c r="D196" s="36">
        <v>408.81666666666666</v>
      </c>
      <c r="E196" s="36">
        <v>404.33333333333331</v>
      </c>
      <c r="F196" s="36">
        <v>399.61666666666667</v>
      </c>
      <c r="G196" s="36">
        <v>395.13333333333333</v>
      </c>
      <c r="H196" s="36">
        <v>413.5333333333333</v>
      </c>
      <c r="I196" s="36">
        <v>418.01666666666665</v>
      </c>
      <c r="J196" s="36">
        <v>422.73333333333329</v>
      </c>
      <c r="K196" s="31">
        <v>413.3</v>
      </c>
      <c r="L196" s="31">
        <v>404.1</v>
      </c>
      <c r="M196" s="31">
        <v>8.69665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691.45</v>
      </c>
      <c r="D197" s="36">
        <v>695.56666666666661</v>
      </c>
      <c r="E197" s="36">
        <v>684.13333333333321</v>
      </c>
      <c r="F197" s="36">
        <v>676.81666666666661</v>
      </c>
      <c r="G197" s="36">
        <v>665.38333333333321</v>
      </c>
      <c r="H197" s="36">
        <v>702.88333333333321</v>
      </c>
      <c r="I197" s="36">
        <v>714.31666666666661</v>
      </c>
      <c r="J197" s="36">
        <v>721.63333333333321</v>
      </c>
      <c r="K197" s="31">
        <v>707</v>
      </c>
      <c r="L197" s="31">
        <v>688.25</v>
      </c>
      <c r="M197" s="31">
        <v>33.075220000000002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121.85</v>
      </c>
      <c r="D198" s="36">
        <v>122.71666666666665</v>
      </c>
      <c r="E198" s="36">
        <v>120.48333333333331</v>
      </c>
      <c r="F198" s="36">
        <v>119.11666666666665</v>
      </c>
      <c r="G198" s="36">
        <v>116.8833333333333</v>
      </c>
      <c r="H198" s="36">
        <v>124.08333333333331</v>
      </c>
      <c r="I198" s="36">
        <v>126.31666666666666</v>
      </c>
      <c r="J198" s="36">
        <v>127.68333333333332</v>
      </c>
      <c r="K198" s="31">
        <v>124.95</v>
      </c>
      <c r="L198" s="31">
        <v>121.35</v>
      </c>
      <c r="M198" s="31">
        <v>9.8030899999999992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200.2</v>
      </c>
      <c r="D199" s="36">
        <v>202.18333333333331</v>
      </c>
      <c r="E199" s="36">
        <v>197.01666666666662</v>
      </c>
      <c r="F199" s="36">
        <v>193.83333333333331</v>
      </c>
      <c r="G199" s="36">
        <v>188.66666666666663</v>
      </c>
      <c r="H199" s="36">
        <v>205.36666666666662</v>
      </c>
      <c r="I199" s="36">
        <v>210.5333333333333</v>
      </c>
      <c r="J199" s="36">
        <v>213.71666666666661</v>
      </c>
      <c r="K199" s="31">
        <v>207.35</v>
      </c>
      <c r="L199" s="31">
        <v>199</v>
      </c>
      <c r="M199" s="31">
        <v>73.086269999999999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267.5</v>
      </c>
      <c r="D200" s="36">
        <v>270.53333333333336</v>
      </c>
      <c r="E200" s="36">
        <v>263.06666666666672</v>
      </c>
      <c r="F200" s="36">
        <v>258.63333333333338</v>
      </c>
      <c r="G200" s="36">
        <v>251.16666666666674</v>
      </c>
      <c r="H200" s="36">
        <v>274.9666666666667</v>
      </c>
      <c r="I200" s="36">
        <v>282.43333333333328</v>
      </c>
      <c r="J200" s="36">
        <v>286.86666666666667</v>
      </c>
      <c r="K200" s="31">
        <v>278</v>
      </c>
      <c r="L200" s="31">
        <v>266.10000000000002</v>
      </c>
      <c r="M200" s="31">
        <v>9.9375599999999995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1632.25</v>
      </c>
      <c r="D201" s="36">
        <v>1620.0166666666667</v>
      </c>
      <c r="E201" s="36">
        <v>1587.2333333333333</v>
      </c>
      <c r="F201" s="36">
        <v>1542.2166666666667</v>
      </c>
      <c r="G201" s="36">
        <v>1509.4333333333334</v>
      </c>
      <c r="H201" s="36">
        <v>1665.0333333333333</v>
      </c>
      <c r="I201" s="36">
        <v>1697.8166666666666</v>
      </c>
      <c r="J201" s="36">
        <v>1742.8333333333333</v>
      </c>
      <c r="K201" s="31">
        <v>1652.8</v>
      </c>
      <c r="L201" s="31">
        <v>1575</v>
      </c>
      <c r="M201" s="31">
        <v>3.4230499999999999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819.3</v>
      </c>
      <c r="D202" s="36">
        <v>824.44999999999993</v>
      </c>
      <c r="E202" s="36">
        <v>812.89999999999986</v>
      </c>
      <c r="F202" s="36">
        <v>806.49999999999989</v>
      </c>
      <c r="G202" s="36">
        <v>794.94999999999982</v>
      </c>
      <c r="H202" s="36">
        <v>830.84999999999991</v>
      </c>
      <c r="I202" s="36">
        <v>842.39999999999986</v>
      </c>
      <c r="J202" s="36">
        <v>848.8</v>
      </c>
      <c r="K202" s="31">
        <v>836</v>
      </c>
      <c r="L202" s="31">
        <v>818.05</v>
      </c>
      <c r="M202" s="31">
        <v>1.59935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1246.1500000000001</v>
      </c>
      <c r="D203" s="36">
        <v>1256.5</v>
      </c>
      <c r="E203" s="36">
        <v>1233.3499999999999</v>
      </c>
      <c r="F203" s="36">
        <v>1220.55</v>
      </c>
      <c r="G203" s="36">
        <v>1197.3999999999999</v>
      </c>
      <c r="H203" s="36">
        <v>1269.3</v>
      </c>
      <c r="I203" s="36">
        <v>1292.45</v>
      </c>
      <c r="J203" s="36">
        <v>1305.25</v>
      </c>
      <c r="K203" s="31">
        <v>1279.6500000000001</v>
      </c>
      <c r="L203" s="31">
        <v>1243.7</v>
      </c>
      <c r="M203" s="31">
        <v>11.91513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1276</v>
      </c>
      <c r="D204" s="36">
        <v>1270.8500000000001</v>
      </c>
      <c r="E204" s="36">
        <v>1261.8500000000004</v>
      </c>
      <c r="F204" s="36">
        <v>1247.7000000000003</v>
      </c>
      <c r="G204" s="36">
        <v>1238.7000000000005</v>
      </c>
      <c r="H204" s="36">
        <v>1285.0000000000002</v>
      </c>
      <c r="I204" s="36">
        <v>1293.9999999999998</v>
      </c>
      <c r="J204" s="36">
        <v>1308.1500000000001</v>
      </c>
      <c r="K204" s="31">
        <v>1279.8499999999999</v>
      </c>
      <c r="L204" s="31">
        <v>1256.7</v>
      </c>
      <c r="M204" s="31">
        <v>25.258700000000001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2734</v>
      </c>
      <c r="D205" s="36">
        <v>2737.2999999999997</v>
      </c>
      <c r="E205" s="36">
        <v>2705.5999999999995</v>
      </c>
      <c r="F205" s="36">
        <v>2677.2</v>
      </c>
      <c r="G205" s="36">
        <v>2645.4999999999995</v>
      </c>
      <c r="H205" s="36">
        <v>2765.6999999999994</v>
      </c>
      <c r="I205" s="36">
        <v>2797.3999999999992</v>
      </c>
      <c r="J205" s="36">
        <v>2825.7999999999993</v>
      </c>
      <c r="K205" s="31">
        <v>2769</v>
      </c>
      <c r="L205" s="31">
        <v>2708.9</v>
      </c>
      <c r="M205" s="31">
        <v>7.4657799999999996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1476.5</v>
      </c>
      <c r="D206" s="36">
        <v>1484.8333333333333</v>
      </c>
      <c r="E206" s="36">
        <v>1465.6666666666665</v>
      </c>
      <c r="F206" s="36">
        <v>1454.8333333333333</v>
      </c>
      <c r="G206" s="36">
        <v>1435.6666666666665</v>
      </c>
      <c r="H206" s="36">
        <v>1495.6666666666665</v>
      </c>
      <c r="I206" s="36">
        <v>1514.833333333333</v>
      </c>
      <c r="J206" s="36">
        <v>1525.6666666666665</v>
      </c>
      <c r="K206" s="31">
        <v>1504</v>
      </c>
      <c r="L206" s="31">
        <v>1474</v>
      </c>
      <c r="M206" s="31">
        <v>163.17411999999999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618.35</v>
      </c>
      <c r="D207" s="36">
        <v>614.6</v>
      </c>
      <c r="E207" s="36">
        <v>608.20000000000005</v>
      </c>
      <c r="F207" s="36">
        <v>598.05000000000007</v>
      </c>
      <c r="G207" s="36">
        <v>591.65000000000009</v>
      </c>
      <c r="H207" s="36">
        <v>624.75</v>
      </c>
      <c r="I207" s="36">
        <v>631.14999999999986</v>
      </c>
      <c r="J207" s="36">
        <v>641.29999999999995</v>
      </c>
      <c r="K207" s="31">
        <v>621</v>
      </c>
      <c r="L207" s="31">
        <v>604.45000000000005</v>
      </c>
      <c r="M207" s="31">
        <v>26.612839999999998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3088.35</v>
      </c>
      <c r="D208" s="36">
        <v>3102.7000000000003</v>
      </c>
      <c r="E208" s="36">
        <v>3065.8000000000006</v>
      </c>
      <c r="F208" s="36">
        <v>3043.2500000000005</v>
      </c>
      <c r="G208" s="36">
        <v>3006.3500000000008</v>
      </c>
      <c r="H208" s="36">
        <v>3125.2500000000005</v>
      </c>
      <c r="I208" s="36">
        <v>3162.15</v>
      </c>
      <c r="J208" s="36">
        <v>3184.7000000000003</v>
      </c>
      <c r="K208" s="31">
        <v>3139.6</v>
      </c>
      <c r="L208" s="31">
        <v>3080.15</v>
      </c>
      <c r="M208" s="31">
        <v>2.0713200000000001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65.2</v>
      </c>
      <c r="D209" s="36">
        <v>65.516666666666666</v>
      </c>
      <c r="E209" s="36">
        <v>64.683333333333337</v>
      </c>
      <c r="F209" s="36">
        <v>64.166666666666671</v>
      </c>
      <c r="G209" s="36">
        <v>63.333333333333343</v>
      </c>
      <c r="H209" s="36">
        <v>66.033333333333331</v>
      </c>
      <c r="I209" s="36">
        <v>66.866666666666674</v>
      </c>
      <c r="J209" s="36">
        <v>67.383333333333326</v>
      </c>
      <c r="K209" s="31">
        <v>66.349999999999994</v>
      </c>
      <c r="L209" s="31">
        <v>65</v>
      </c>
      <c r="M209" s="31">
        <v>42.324669999999998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274.35000000000002</v>
      </c>
      <c r="D210" s="36">
        <v>274.9666666666667</v>
      </c>
      <c r="E210" s="36">
        <v>271.43333333333339</v>
      </c>
      <c r="F210" s="36">
        <v>268.51666666666671</v>
      </c>
      <c r="G210" s="36">
        <v>264.98333333333341</v>
      </c>
      <c r="H210" s="36">
        <v>277.88333333333338</v>
      </c>
      <c r="I210" s="36">
        <v>281.41666666666669</v>
      </c>
      <c r="J210" s="36">
        <v>284.33333333333337</v>
      </c>
      <c r="K210" s="31">
        <v>278.5</v>
      </c>
      <c r="L210" s="31">
        <v>272.05</v>
      </c>
      <c r="M210" s="31">
        <v>0.84338999999999997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459.5</v>
      </c>
      <c r="D211" s="36">
        <v>459.25</v>
      </c>
      <c r="E211" s="36">
        <v>453.5</v>
      </c>
      <c r="F211" s="36">
        <v>447.5</v>
      </c>
      <c r="G211" s="36">
        <v>441.75</v>
      </c>
      <c r="H211" s="36">
        <v>465.25</v>
      </c>
      <c r="I211" s="36">
        <v>471</v>
      </c>
      <c r="J211" s="36">
        <v>477</v>
      </c>
      <c r="K211" s="31">
        <v>465</v>
      </c>
      <c r="L211" s="31">
        <v>453.25</v>
      </c>
      <c r="M211" s="31">
        <v>52.360599999999998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932.9</v>
      </c>
      <c r="D212" s="36">
        <v>941.11666666666667</v>
      </c>
      <c r="E212" s="36">
        <v>922.7833333333333</v>
      </c>
      <c r="F212" s="36">
        <v>912.66666666666663</v>
      </c>
      <c r="G212" s="36">
        <v>894.33333333333326</v>
      </c>
      <c r="H212" s="36">
        <v>951.23333333333335</v>
      </c>
      <c r="I212" s="36">
        <v>969.56666666666661</v>
      </c>
      <c r="J212" s="36">
        <v>979.68333333333339</v>
      </c>
      <c r="K212" s="31">
        <v>959.45</v>
      </c>
      <c r="L212" s="31">
        <v>931</v>
      </c>
      <c r="M212" s="31">
        <v>0.21113999999999999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1823.05</v>
      </c>
      <c r="D213" s="36">
        <v>1829.9000000000003</v>
      </c>
      <c r="E213" s="36">
        <v>1811.8000000000006</v>
      </c>
      <c r="F213" s="36">
        <v>1800.5500000000004</v>
      </c>
      <c r="G213" s="36">
        <v>1782.4500000000007</v>
      </c>
      <c r="H213" s="36">
        <v>1841.1500000000005</v>
      </c>
      <c r="I213" s="36">
        <v>1859.2500000000005</v>
      </c>
      <c r="J213" s="36">
        <v>1870.5000000000005</v>
      </c>
      <c r="K213" s="31">
        <v>1848</v>
      </c>
      <c r="L213" s="31">
        <v>1818.65</v>
      </c>
      <c r="M213" s="31">
        <v>6.9119799999999998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143.19999999999999</v>
      </c>
      <c r="D214" s="36">
        <v>144.08333333333334</v>
      </c>
      <c r="E214" s="36">
        <v>141.7166666666667</v>
      </c>
      <c r="F214" s="36">
        <v>140.23333333333335</v>
      </c>
      <c r="G214" s="36">
        <v>137.8666666666667</v>
      </c>
      <c r="H214" s="36">
        <v>145.56666666666669</v>
      </c>
      <c r="I214" s="36">
        <v>147.93333333333331</v>
      </c>
      <c r="J214" s="36">
        <v>149.41666666666669</v>
      </c>
      <c r="K214" s="31">
        <v>146.44999999999999</v>
      </c>
      <c r="L214" s="31">
        <v>142.6</v>
      </c>
      <c r="M214" s="31">
        <v>29.773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247.7</v>
      </c>
      <c r="D215" s="36">
        <v>247.41666666666666</v>
      </c>
      <c r="E215" s="36">
        <v>245.48333333333332</v>
      </c>
      <c r="F215" s="36">
        <v>243.26666666666665</v>
      </c>
      <c r="G215" s="36">
        <v>241.33333333333331</v>
      </c>
      <c r="H215" s="36">
        <v>249.63333333333333</v>
      </c>
      <c r="I215" s="36">
        <v>251.56666666666666</v>
      </c>
      <c r="J215" s="36">
        <v>253.78333333333333</v>
      </c>
      <c r="K215" s="31">
        <v>249.35</v>
      </c>
      <c r="L215" s="31">
        <v>245.2</v>
      </c>
      <c r="M215" s="31">
        <v>20.723890000000001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2484</v>
      </c>
      <c r="D216" s="36">
        <v>2481.2666666666669</v>
      </c>
      <c r="E216" s="36">
        <v>2470.5333333333338</v>
      </c>
      <c r="F216" s="36">
        <v>2457.0666666666671</v>
      </c>
      <c r="G216" s="36">
        <v>2446.3333333333339</v>
      </c>
      <c r="H216" s="36">
        <v>2494.7333333333336</v>
      </c>
      <c r="I216" s="36">
        <v>2505.4666666666662</v>
      </c>
      <c r="J216" s="36">
        <v>2518.9333333333334</v>
      </c>
      <c r="K216" s="31">
        <v>2492</v>
      </c>
      <c r="L216" s="31">
        <v>2467.8000000000002</v>
      </c>
      <c r="M216" s="31">
        <v>9.2041400000000007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295.55</v>
      </c>
      <c r="D217" s="36">
        <v>295.23333333333335</v>
      </c>
      <c r="E217" s="36">
        <v>293.41666666666669</v>
      </c>
      <c r="F217" s="36">
        <v>291.28333333333336</v>
      </c>
      <c r="G217" s="36">
        <v>289.4666666666667</v>
      </c>
      <c r="H217" s="36">
        <v>297.36666666666667</v>
      </c>
      <c r="I217" s="36">
        <v>299.18333333333328</v>
      </c>
      <c r="J217" s="36">
        <v>301.31666666666666</v>
      </c>
      <c r="K217" s="31">
        <v>297.05</v>
      </c>
      <c r="L217" s="31">
        <v>293.10000000000002</v>
      </c>
      <c r="M217" s="31">
        <v>2.2805399999999998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4143.1000000000004</v>
      </c>
      <c r="D218" s="36">
        <v>4164.7166666666672</v>
      </c>
      <c r="E218" s="36">
        <v>4108.3833333333341</v>
      </c>
      <c r="F218" s="36">
        <v>4073.666666666667</v>
      </c>
      <c r="G218" s="36">
        <v>4017.3333333333339</v>
      </c>
      <c r="H218" s="36">
        <v>4199.4333333333343</v>
      </c>
      <c r="I218" s="36">
        <v>4255.7666666666664</v>
      </c>
      <c r="J218" s="36">
        <v>4290.4833333333345</v>
      </c>
      <c r="K218" s="31">
        <v>4221.05</v>
      </c>
      <c r="L218" s="31">
        <v>4130</v>
      </c>
      <c r="M218" s="31">
        <v>0.125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524.29999999999995</v>
      </c>
      <c r="D219" s="36">
        <v>528.33333333333337</v>
      </c>
      <c r="E219" s="36">
        <v>515.4666666666667</v>
      </c>
      <c r="F219" s="36">
        <v>506.63333333333333</v>
      </c>
      <c r="G219" s="36">
        <v>493.76666666666665</v>
      </c>
      <c r="H219" s="36">
        <v>537.16666666666674</v>
      </c>
      <c r="I219" s="36">
        <v>550.0333333333333</v>
      </c>
      <c r="J219" s="36">
        <v>558.86666666666679</v>
      </c>
      <c r="K219" s="31">
        <v>541.20000000000005</v>
      </c>
      <c r="L219" s="31">
        <v>519.5</v>
      </c>
      <c r="M219" s="31">
        <v>0.52788000000000002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902.25</v>
      </c>
      <c r="D220" s="36">
        <v>914.75</v>
      </c>
      <c r="E220" s="36">
        <v>881.5</v>
      </c>
      <c r="F220" s="36">
        <v>860.75</v>
      </c>
      <c r="G220" s="36">
        <v>827.5</v>
      </c>
      <c r="H220" s="36">
        <v>935.5</v>
      </c>
      <c r="I220" s="36">
        <v>968.75</v>
      </c>
      <c r="J220" s="36">
        <v>989.5</v>
      </c>
      <c r="K220" s="31">
        <v>948</v>
      </c>
      <c r="L220" s="31">
        <v>894</v>
      </c>
      <c r="M220" s="31">
        <v>3.1093600000000001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35997.5</v>
      </c>
      <c r="D221" s="36">
        <v>36050.65</v>
      </c>
      <c r="E221" s="36">
        <v>35866.9</v>
      </c>
      <c r="F221" s="36">
        <v>35736.300000000003</v>
      </c>
      <c r="G221" s="36">
        <v>35552.550000000003</v>
      </c>
      <c r="H221" s="36">
        <v>36181.25</v>
      </c>
      <c r="I221" s="36">
        <v>36365</v>
      </c>
      <c r="J221" s="36">
        <v>36495.599999999999</v>
      </c>
      <c r="K221" s="31">
        <v>36234.400000000001</v>
      </c>
      <c r="L221" s="31">
        <v>35920.050000000003</v>
      </c>
      <c r="M221" s="31">
        <v>2.4039999999999999E-2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75.25</v>
      </c>
      <c r="D222" s="36">
        <v>75.600000000000009</v>
      </c>
      <c r="E222" s="36">
        <v>74.350000000000023</v>
      </c>
      <c r="F222" s="36">
        <v>73.450000000000017</v>
      </c>
      <c r="G222" s="36">
        <v>72.200000000000031</v>
      </c>
      <c r="H222" s="36">
        <v>76.500000000000014</v>
      </c>
      <c r="I222" s="36">
        <v>77.749999999999986</v>
      </c>
      <c r="J222" s="36">
        <v>78.650000000000006</v>
      </c>
      <c r="K222" s="31">
        <v>76.849999999999994</v>
      </c>
      <c r="L222" s="31">
        <v>74.7</v>
      </c>
      <c r="M222" s="31">
        <v>78.504859999999994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915.35</v>
      </c>
      <c r="D223" s="36">
        <v>920.15</v>
      </c>
      <c r="E223" s="36">
        <v>909.3</v>
      </c>
      <c r="F223" s="36">
        <v>903.25</v>
      </c>
      <c r="G223" s="36">
        <v>892.4</v>
      </c>
      <c r="H223" s="36">
        <v>926.19999999999993</v>
      </c>
      <c r="I223" s="36">
        <v>937.05000000000007</v>
      </c>
      <c r="J223" s="36">
        <v>943.09999999999991</v>
      </c>
      <c r="K223" s="31">
        <v>931</v>
      </c>
      <c r="L223" s="31">
        <v>914.1</v>
      </c>
      <c r="M223" s="31">
        <v>172.11107000000001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1373.8</v>
      </c>
      <c r="D224" s="36">
        <v>1370.2</v>
      </c>
      <c r="E224" s="36">
        <v>1355.6000000000001</v>
      </c>
      <c r="F224" s="36">
        <v>1337.4</v>
      </c>
      <c r="G224" s="36">
        <v>1322.8000000000002</v>
      </c>
      <c r="H224" s="36">
        <v>1388.4</v>
      </c>
      <c r="I224" s="36">
        <v>1403</v>
      </c>
      <c r="J224" s="36">
        <v>1421.2</v>
      </c>
      <c r="K224" s="31">
        <v>1384.8</v>
      </c>
      <c r="L224" s="31">
        <v>1352</v>
      </c>
      <c r="M224" s="31">
        <v>5.1954599999999997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525.25</v>
      </c>
      <c r="D225" s="36">
        <v>525.36666666666667</v>
      </c>
      <c r="E225" s="36">
        <v>520.7833333333333</v>
      </c>
      <c r="F225" s="36">
        <v>516.31666666666661</v>
      </c>
      <c r="G225" s="36">
        <v>511.73333333333323</v>
      </c>
      <c r="H225" s="36">
        <v>529.83333333333337</v>
      </c>
      <c r="I225" s="36">
        <v>534.41666666666663</v>
      </c>
      <c r="J225" s="36">
        <v>538.88333333333344</v>
      </c>
      <c r="K225" s="31">
        <v>529.95000000000005</v>
      </c>
      <c r="L225" s="31">
        <v>520.9</v>
      </c>
      <c r="M225" s="31">
        <v>13.752079999999999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639.1</v>
      </c>
      <c r="D226" s="36">
        <v>637.69999999999993</v>
      </c>
      <c r="E226" s="36">
        <v>633.39999999999986</v>
      </c>
      <c r="F226" s="36">
        <v>627.69999999999993</v>
      </c>
      <c r="G226" s="36">
        <v>623.39999999999986</v>
      </c>
      <c r="H226" s="36">
        <v>643.39999999999986</v>
      </c>
      <c r="I226" s="36">
        <v>647.69999999999982</v>
      </c>
      <c r="J226" s="36">
        <v>653.39999999999986</v>
      </c>
      <c r="K226" s="31">
        <v>642</v>
      </c>
      <c r="L226" s="31">
        <v>632</v>
      </c>
      <c r="M226" s="31">
        <v>0.8841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61.85</v>
      </c>
      <c r="D227" s="36">
        <v>62.033333333333331</v>
      </c>
      <c r="E227" s="36">
        <v>61.416666666666664</v>
      </c>
      <c r="F227" s="36">
        <v>60.983333333333334</v>
      </c>
      <c r="G227" s="36">
        <v>60.366666666666667</v>
      </c>
      <c r="H227" s="36">
        <v>62.466666666666661</v>
      </c>
      <c r="I227" s="36">
        <v>63.083333333333336</v>
      </c>
      <c r="J227" s="36">
        <v>63.516666666666659</v>
      </c>
      <c r="K227" s="31">
        <v>62.65</v>
      </c>
      <c r="L227" s="31">
        <v>61.6</v>
      </c>
      <c r="M227" s="31">
        <v>68.095089999999999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82.7</v>
      </c>
      <c r="D228" s="36">
        <v>83.066666666666663</v>
      </c>
      <c r="E228" s="36">
        <v>81.833333333333329</v>
      </c>
      <c r="F228" s="36">
        <v>80.966666666666669</v>
      </c>
      <c r="G228" s="36">
        <v>79.733333333333334</v>
      </c>
      <c r="H228" s="36">
        <v>83.933333333333323</v>
      </c>
      <c r="I228" s="36">
        <v>85.166666666666671</v>
      </c>
      <c r="J228" s="36">
        <v>86.033333333333317</v>
      </c>
      <c r="K228" s="31">
        <v>84.3</v>
      </c>
      <c r="L228" s="31">
        <v>82.2</v>
      </c>
      <c r="M228" s="31">
        <v>294.93792000000002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114.5</v>
      </c>
      <c r="D229" s="36">
        <v>115.13333333333333</v>
      </c>
      <c r="E229" s="36">
        <v>113.61666666666665</v>
      </c>
      <c r="F229" s="36">
        <v>112.73333333333332</v>
      </c>
      <c r="G229" s="36">
        <v>111.21666666666664</v>
      </c>
      <c r="H229" s="36">
        <v>116.01666666666665</v>
      </c>
      <c r="I229" s="36">
        <v>117.53333333333333</v>
      </c>
      <c r="J229" s="36">
        <v>118.41666666666666</v>
      </c>
      <c r="K229" s="31">
        <v>116.65</v>
      </c>
      <c r="L229" s="31">
        <v>114.25</v>
      </c>
      <c r="M229" s="31">
        <v>67.490889999999993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875.1</v>
      </c>
      <c r="D230" s="36">
        <v>880.16666666666663</v>
      </c>
      <c r="E230" s="36">
        <v>862.93333333333328</v>
      </c>
      <c r="F230" s="36">
        <v>850.76666666666665</v>
      </c>
      <c r="G230" s="36">
        <v>833.5333333333333</v>
      </c>
      <c r="H230" s="36">
        <v>892.33333333333326</v>
      </c>
      <c r="I230" s="36">
        <v>909.56666666666661</v>
      </c>
      <c r="J230" s="36">
        <v>921.73333333333323</v>
      </c>
      <c r="K230" s="31">
        <v>897.4</v>
      </c>
      <c r="L230" s="31">
        <v>868</v>
      </c>
      <c r="M230" s="31">
        <v>8.3849999999999994E-2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619.70000000000005</v>
      </c>
      <c r="D231" s="36">
        <v>615.11666666666667</v>
      </c>
      <c r="E231" s="36">
        <v>606.88333333333333</v>
      </c>
      <c r="F231" s="36">
        <v>594.06666666666661</v>
      </c>
      <c r="G231" s="36">
        <v>585.83333333333326</v>
      </c>
      <c r="H231" s="36">
        <v>627.93333333333339</v>
      </c>
      <c r="I231" s="36">
        <v>636.16666666666674</v>
      </c>
      <c r="J231" s="36">
        <v>648.98333333333346</v>
      </c>
      <c r="K231" s="31">
        <v>623.35</v>
      </c>
      <c r="L231" s="31">
        <v>602.29999999999995</v>
      </c>
      <c r="M231" s="31">
        <v>4.7233400000000003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209.25</v>
      </c>
      <c r="D232" s="36">
        <v>210</v>
      </c>
      <c r="E232" s="36">
        <v>207.3</v>
      </c>
      <c r="F232" s="36">
        <v>205.35000000000002</v>
      </c>
      <c r="G232" s="36">
        <v>202.65000000000003</v>
      </c>
      <c r="H232" s="36">
        <v>211.95</v>
      </c>
      <c r="I232" s="36">
        <v>214.64999999999998</v>
      </c>
      <c r="J232" s="36">
        <v>216.59999999999997</v>
      </c>
      <c r="K232" s="31">
        <v>212.7</v>
      </c>
      <c r="L232" s="31">
        <v>208.05</v>
      </c>
      <c r="M232" s="31">
        <v>14.61895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161.9</v>
      </c>
      <c r="D233" s="36">
        <v>161.71666666666667</v>
      </c>
      <c r="E233" s="36">
        <v>158.53333333333333</v>
      </c>
      <c r="F233" s="36">
        <v>155.16666666666666</v>
      </c>
      <c r="G233" s="36">
        <v>151.98333333333332</v>
      </c>
      <c r="H233" s="36">
        <v>165.08333333333334</v>
      </c>
      <c r="I233" s="36">
        <v>168.26666666666668</v>
      </c>
      <c r="J233" s="36">
        <v>171.63333333333335</v>
      </c>
      <c r="K233" s="31">
        <v>164.9</v>
      </c>
      <c r="L233" s="31">
        <v>158.35</v>
      </c>
      <c r="M233" s="31">
        <v>91.79813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73.2</v>
      </c>
      <c r="D234" s="36">
        <v>74.05</v>
      </c>
      <c r="E234" s="36">
        <v>71.599999999999994</v>
      </c>
      <c r="F234" s="36">
        <v>70</v>
      </c>
      <c r="G234" s="36">
        <v>67.55</v>
      </c>
      <c r="H234" s="36">
        <v>75.649999999999991</v>
      </c>
      <c r="I234" s="36">
        <v>78.100000000000009</v>
      </c>
      <c r="J234" s="36">
        <v>79.699999999999989</v>
      </c>
      <c r="K234" s="31">
        <v>76.5</v>
      </c>
      <c r="L234" s="31">
        <v>72.45</v>
      </c>
      <c r="M234" s="31">
        <v>89.791960000000003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2649.6</v>
      </c>
      <c r="D235" s="36">
        <v>2635.3666666666668</v>
      </c>
      <c r="E235" s="36">
        <v>2610.7333333333336</v>
      </c>
      <c r="F235" s="36">
        <v>2571.8666666666668</v>
      </c>
      <c r="G235" s="36">
        <v>2547.2333333333336</v>
      </c>
      <c r="H235" s="36">
        <v>2674.2333333333336</v>
      </c>
      <c r="I235" s="36">
        <v>2698.8666666666668</v>
      </c>
      <c r="J235" s="36">
        <v>2737.7333333333336</v>
      </c>
      <c r="K235" s="31">
        <v>2660</v>
      </c>
      <c r="L235" s="31">
        <v>2596.5</v>
      </c>
      <c r="M235" s="31">
        <v>1.7627699999999999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420.05</v>
      </c>
      <c r="D236" s="36">
        <v>418.56666666666661</v>
      </c>
      <c r="E236" s="36">
        <v>414.63333333333321</v>
      </c>
      <c r="F236" s="36">
        <v>409.21666666666658</v>
      </c>
      <c r="G236" s="36">
        <v>405.28333333333319</v>
      </c>
      <c r="H236" s="36">
        <v>423.98333333333323</v>
      </c>
      <c r="I236" s="36">
        <v>427.91666666666663</v>
      </c>
      <c r="J236" s="36">
        <v>433.33333333333326</v>
      </c>
      <c r="K236" s="31">
        <v>422.5</v>
      </c>
      <c r="L236" s="31">
        <v>413.15</v>
      </c>
      <c r="M236" s="31">
        <v>12.02664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125.85</v>
      </c>
      <c r="D237" s="36">
        <v>125.63333333333333</v>
      </c>
      <c r="E237" s="36">
        <v>124.81666666666665</v>
      </c>
      <c r="F237" s="36">
        <v>123.78333333333332</v>
      </c>
      <c r="G237" s="36">
        <v>122.96666666666664</v>
      </c>
      <c r="H237" s="36">
        <v>126.66666666666666</v>
      </c>
      <c r="I237" s="36">
        <v>127.48333333333332</v>
      </c>
      <c r="J237" s="36">
        <v>128.51666666666665</v>
      </c>
      <c r="K237" s="31">
        <v>126.45</v>
      </c>
      <c r="L237" s="31">
        <v>124.6</v>
      </c>
      <c r="M237" s="31">
        <v>43.575279999999999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383.4</v>
      </c>
      <c r="D238" s="36">
        <v>383.13333333333338</v>
      </c>
      <c r="E238" s="36">
        <v>380.36666666666679</v>
      </c>
      <c r="F238" s="36">
        <v>377.33333333333343</v>
      </c>
      <c r="G238" s="36">
        <v>374.56666666666683</v>
      </c>
      <c r="H238" s="36">
        <v>386.16666666666674</v>
      </c>
      <c r="I238" s="36">
        <v>388.93333333333328</v>
      </c>
      <c r="J238" s="36">
        <v>391.9666666666667</v>
      </c>
      <c r="K238" s="31">
        <v>385.9</v>
      </c>
      <c r="L238" s="31">
        <v>380.1</v>
      </c>
      <c r="M238" s="31">
        <v>23.00685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89.7</v>
      </c>
      <c r="D239" s="36">
        <v>89.116666666666674</v>
      </c>
      <c r="E239" s="36">
        <v>88.233333333333348</v>
      </c>
      <c r="F239" s="36">
        <v>86.76666666666668</v>
      </c>
      <c r="G239" s="36">
        <v>85.883333333333354</v>
      </c>
      <c r="H239" s="36">
        <v>90.583333333333343</v>
      </c>
      <c r="I239" s="36">
        <v>91.466666666666669</v>
      </c>
      <c r="J239" s="36">
        <v>92.933333333333337</v>
      </c>
      <c r="K239" s="31">
        <v>90</v>
      </c>
      <c r="L239" s="31">
        <v>87.65</v>
      </c>
      <c r="M239" s="31">
        <v>290.25468999999998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39.299999999999997</v>
      </c>
      <c r="D240" s="36">
        <v>39.733333333333327</v>
      </c>
      <c r="E240" s="36">
        <v>38.566666666666656</v>
      </c>
      <c r="F240" s="36">
        <v>37.833333333333329</v>
      </c>
      <c r="G240" s="36">
        <v>36.666666666666657</v>
      </c>
      <c r="H240" s="36">
        <v>40.466666666666654</v>
      </c>
      <c r="I240" s="36">
        <v>41.633333333333326</v>
      </c>
      <c r="J240" s="36">
        <v>42.366666666666653</v>
      </c>
      <c r="K240" s="31">
        <v>40.9</v>
      </c>
      <c r="L240" s="31">
        <v>39</v>
      </c>
      <c r="M240" s="31">
        <v>521.54488000000003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665.35</v>
      </c>
      <c r="D241" s="36">
        <v>665.73333333333335</v>
      </c>
      <c r="E241" s="36">
        <v>662.56666666666672</v>
      </c>
      <c r="F241" s="36">
        <v>659.78333333333342</v>
      </c>
      <c r="G241" s="36">
        <v>656.61666666666679</v>
      </c>
      <c r="H241" s="36">
        <v>668.51666666666665</v>
      </c>
      <c r="I241" s="36">
        <v>671.68333333333317</v>
      </c>
      <c r="J241" s="36">
        <v>674.46666666666658</v>
      </c>
      <c r="K241" s="31">
        <v>668.9</v>
      </c>
      <c r="L241" s="31">
        <v>662.95</v>
      </c>
      <c r="M241" s="31">
        <v>6.0322800000000001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72.599999999999994</v>
      </c>
      <c r="D242" s="36">
        <v>73.033333333333331</v>
      </c>
      <c r="E242" s="36">
        <v>71.666666666666657</v>
      </c>
      <c r="F242" s="36">
        <v>70.73333333333332</v>
      </c>
      <c r="G242" s="36">
        <v>69.366666666666646</v>
      </c>
      <c r="H242" s="36">
        <v>73.966666666666669</v>
      </c>
      <c r="I242" s="36">
        <v>75.333333333333343</v>
      </c>
      <c r="J242" s="36">
        <v>76.26666666666668</v>
      </c>
      <c r="K242" s="31">
        <v>74.400000000000006</v>
      </c>
      <c r="L242" s="31">
        <v>72.099999999999994</v>
      </c>
      <c r="M242" s="31">
        <v>446.1472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1400</v>
      </c>
      <c r="D243" s="36">
        <v>1403.6666666666667</v>
      </c>
      <c r="E243" s="36">
        <v>1386.3333333333335</v>
      </c>
      <c r="F243" s="36">
        <v>1372.6666666666667</v>
      </c>
      <c r="G243" s="36">
        <v>1355.3333333333335</v>
      </c>
      <c r="H243" s="36">
        <v>1417.3333333333335</v>
      </c>
      <c r="I243" s="36">
        <v>1434.666666666667</v>
      </c>
      <c r="J243" s="36">
        <v>1448.3333333333335</v>
      </c>
      <c r="K243" s="31">
        <v>1421</v>
      </c>
      <c r="L243" s="31">
        <v>1390</v>
      </c>
      <c r="M243" s="31">
        <v>0.57440000000000002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382.35</v>
      </c>
      <c r="D244" s="36">
        <v>383.76666666666671</v>
      </c>
      <c r="E244" s="36">
        <v>380.23333333333341</v>
      </c>
      <c r="F244" s="36">
        <v>378.11666666666667</v>
      </c>
      <c r="G244" s="36">
        <v>374.58333333333337</v>
      </c>
      <c r="H244" s="36">
        <v>385.88333333333344</v>
      </c>
      <c r="I244" s="36">
        <v>389.41666666666674</v>
      </c>
      <c r="J244" s="36">
        <v>391.53333333333347</v>
      </c>
      <c r="K244" s="31">
        <v>387.3</v>
      </c>
      <c r="L244" s="31">
        <v>381.65</v>
      </c>
      <c r="M244" s="31">
        <v>18.018550000000001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172.4</v>
      </c>
      <c r="D245" s="36">
        <v>172.68333333333331</v>
      </c>
      <c r="E245" s="36">
        <v>169.91666666666663</v>
      </c>
      <c r="F245" s="36">
        <v>167.43333333333331</v>
      </c>
      <c r="G245" s="36">
        <v>164.66666666666663</v>
      </c>
      <c r="H245" s="36">
        <v>175.16666666666663</v>
      </c>
      <c r="I245" s="36">
        <v>177.93333333333334</v>
      </c>
      <c r="J245" s="36">
        <v>180.41666666666663</v>
      </c>
      <c r="K245" s="31">
        <v>175.45</v>
      </c>
      <c r="L245" s="31">
        <v>170.2</v>
      </c>
      <c r="M245" s="31">
        <v>60.057920000000003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1441.3</v>
      </c>
      <c r="D246" s="36">
        <v>1445.95</v>
      </c>
      <c r="E246" s="36">
        <v>1431.9</v>
      </c>
      <c r="F246" s="36">
        <v>1422.5</v>
      </c>
      <c r="G246" s="36">
        <v>1408.45</v>
      </c>
      <c r="H246" s="36">
        <v>1455.3500000000001</v>
      </c>
      <c r="I246" s="36">
        <v>1469.3999999999999</v>
      </c>
      <c r="J246" s="36">
        <v>1478.8000000000002</v>
      </c>
      <c r="K246" s="31">
        <v>1460</v>
      </c>
      <c r="L246" s="31">
        <v>1436.55</v>
      </c>
      <c r="M246" s="31">
        <v>14.54345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19.100000000000001</v>
      </c>
      <c r="D247" s="36">
        <v>19.183333333333334</v>
      </c>
      <c r="E247" s="36">
        <v>18.866666666666667</v>
      </c>
      <c r="F247" s="36">
        <v>18.633333333333333</v>
      </c>
      <c r="G247" s="36">
        <v>18.316666666666666</v>
      </c>
      <c r="H247" s="36">
        <v>19.416666666666668</v>
      </c>
      <c r="I247" s="36">
        <v>19.733333333333338</v>
      </c>
      <c r="J247" s="36">
        <v>19.966666666666669</v>
      </c>
      <c r="K247" s="31">
        <v>19.5</v>
      </c>
      <c r="L247" s="31">
        <v>18.95</v>
      </c>
      <c r="M247" s="31">
        <v>132.26947999999999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4084.25</v>
      </c>
      <c r="D248" s="36">
        <v>4092.7666666666664</v>
      </c>
      <c r="E248" s="36">
        <v>4056.5333333333328</v>
      </c>
      <c r="F248" s="36">
        <v>4028.8166666666666</v>
      </c>
      <c r="G248" s="36">
        <v>3992.583333333333</v>
      </c>
      <c r="H248" s="36">
        <v>4120.4833333333327</v>
      </c>
      <c r="I248" s="36">
        <v>4156.7166666666662</v>
      </c>
      <c r="J248" s="36">
        <v>4184.4333333333325</v>
      </c>
      <c r="K248" s="31">
        <v>4129</v>
      </c>
      <c r="L248" s="31">
        <v>4065.05</v>
      </c>
      <c r="M248" s="31">
        <v>2.3589600000000002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1368.4</v>
      </c>
      <c r="D249" s="36">
        <v>1370.8500000000001</v>
      </c>
      <c r="E249" s="36">
        <v>1360.5500000000002</v>
      </c>
      <c r="F249" s="36">
        <v>1352.7</v>
      </c>
      <c r="G249" s="36">
        <v>1342.4</v>
      </c>
      <c r="H249" s="36">
        <v>1378.7000000000003</v>
      </c>
      <c r="I249" s="36">
        <v>1389</v>
      </c>
      <c r="J249" s="36">
        <v>1396.8500000000004</v>
      </c>
      <c r="K249" s="31">
        <v>1381.15</v>
      </c>
      <c r="L249" s="31">
        <v>1363</v>
      </c>
      <c r="M249" s="31">
        <v>34.515949999999997</v>
      </c>
      <c r="N249" s="1"/>
      <c r="O249" s="1"/>
    </row>
    <row r="250" spans="1:15" ht="12.75" customHeight="1">
      <c r="A250" s="33">
        <v>240</v>
      </c>
      <c r="B250" s="53" t="s">
        <v>852</v>
      </c>
      <c r="C250" s="31">
        <v>2807.95</v>
      </c>
      <c r="D250" s="36">
        <v>2826.4</v>
      </c>
      <c r="E250" s="36">
        <v>2783.8</v>
      </c>
      <c r="F250" s="36">
        <v>2759.65</v>
      </c>
      <c r="G250" s="36">
        <v>2717.05</v>
      </c>
      <c r="H250" s="36">
        <v>2850.55</v>
      </c>
      <c r="I250" s="36">
        <v>2893.1499999999996</v>
      </c>
      <c r="J250" s="36">
        <v>2917.3</v>
      </c>
      <c r="K250" s="31">
        <v>2869</v>
      </c>
      <c r="L250" s="31">
        <v>2802.25</v>
      </c>
      <c r="M250" s="31">
        <v>9.4200000000000006E-2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679.3</v>
      </c>
      <c r="D251" s="36">
        <v>689.06666666666661</v>
      </c>
      <c r="E251" s="36">
        <v>665.18333333333317</v>
      </c>
      <c r="F251" s="36">
        <v>651.06666666666661</v>
      </c>
      <c r="G251" s="36">
        <v>627.18333333333317</v>
      </c>
      <c r="H251" s="36">
        <v>703.18333333333317</v>
      </c>
      <c r="I251" s="36">
        <v>727.06666666666661</v>
      </c>
      <c r="J251" s="36">
        <v>741.18333333333317</v>
      </c>
      <c r="K251" s="31">
        <v>712.95</v>
      </c>
      <c r="L251" s="31">
        <v>674.95</v>
      </c>
      <c r="M251" s="31">
        <v>9.57057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2453.85</v>
      </c>
      <c r="D252" s="36">
        <v>2473.1166666666668</v>
      </c>
      <c r="E252" s="36">
        <v>2426.2333333333336</v>
      </c>
      <c r="F252" s="36">
        <v>2398.6166666666668</v>
      </c>
      <c r="G252" s="36">
        <v>2351.7333333333336</v>
      </c>
      <c r="H252" s="36">
        <v>2500.7333333333336</v>
      </c>
      <c r="I252" s="36">
        <v>2547.6166666666668</v>
      </c>
      <c r="J252" s="36">
        <v>2575.2333333333336</v>
      </c>
      <c r="K252" s="31">
        <v>2520</v>
      </c>
      <c r="L252" s="31">
        <v>2445.5</v>
      </c>
      <c r="M252" s="31">
        <v>3.5994999999999999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983.75</v>
      </c>
      <c r="D253" s="36">
        <v>988.4666666666667</v>
      </c>
      <c r="E253" s="36">
        <v>977.23333333333335</v>
      </c>
      <c r="F253" s="36">
        <v>970.7166666666667</v>
      </c>
      <c r="G253" s="36">
        <v>959.48333333333335</v>
      </c>
      <c r="H253" s="36">
        <v>994.98333333333335</v>
      </c>
      <c r="I253" s="36">
        <v>1006.2166666666667</v>
      </c>
      <c r="J253" s="36">
        <v>1012.7333333333333</v>
      </c>
      <c r="K253" s="31">
        <v>999.7</v>
      </c>
      <c r="L253" s="31">
        <v>981.95</v>
      </c>
      <c r="M253" s="31">
        <v>3.92014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33.5</v>
      </c>
      <c r="D254" s="36">
        <v>33.816666666666663</v>
      </c>
      <c r="E254" s="36">
        <v>33.033333333333324</v>
      </c>
      <c r="F254" s="36">
        <v>32.566666666666663</v>
      </c>
      <c r="G254" s="36">
        <v>31.783333333333324</v>
      </c>
      <c r="H254" s="36">
        <v>34.283333333333324</v>
      </c>
      <c r="I254" s="36">
        <v>35.066666666666656</v>
      </c>
      <c r="J254" s="36">
        <v>35.533333333333324</v>
      </c>
      <c r="K254" s="31">
        <v>34.6</v>
      </c>
      <c r="L254" s="31">
        <v>33.35</v>
      </c>
      <c r="M254" s="31">
        <v>209.98509000000001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428.4</v>
      </c>
      <c r="D255" s="36">
        <v>429.88333333333338</v>
      </c>
      <c r="E255" s="36">
        <v>426.41666666666674</v>
      </c>
      <c r="F255" s="36">
        <v>424.43333333333334</v>
      </c>
      <c r="G255" s="36">
        <v>420.9666666666667</v>
      </c>
      <c r="H255" s="36">
        <v>431.86666666666679</v>
      </c>
      <c r="I255" s="36">
        <v>435.33333333333337</v>
      </c>
      <c r="J255" s="36">
        <v>437.31666666666683</v>
      </c>
      <c r="K255" s="31">
        <v>433.35</v>
      </c>
      <c r="L255" s="31">
        <v>427.9</v>
      </c>
      <c r="M255" s="31">
        <v>86.201539999999994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269.89999999999998</v>
      </c>
      <c r="D256" s="36">
        <v>272.11666666666667</v>
      </c>
      <c r="E256" s="36">
        <v>265.93333333333334</v>
      </c>
      <c r="F256" s="36">
        <v>261.96666666666664</v>
      </c>
      <c r="G256" s="36">
        <v>255.7833333333333</v>
      </c>
      <c r="H256" s="36">
        <v>276.08333333333337</v>
      </c>
      <c r="I256" s="36">
        <v>282.26666666666677</v>
      </c>
      <c r="J256" s="36">
        <v>286.23333333333341</v>
      </c>
      <c r="K256" s="31">
        <v>278.3</v>
      </c>
      <c r="L256" s="31">
        <v>268.14999999999998</v>
      </c>
      <c r="M256" s="31">
        <v>22.74352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1398.25</v>
      </c>
      <c r="D257" s="36">
        <v>1396.7666666666667</v>
      </c>
      <c r="E257" s="36">
        <v>1377.5333333333333</v>
      </c>
      <c r="F257" s="36">
        <v>1356.8166666666666</v>
      </c>
      <c r="G257" s="36">
        <v>1337.5833333333333</v>
      </c>
      <c r="H257" s="36">
        <v>1417.4833333333333</v>
      </c>
      <c r="I257" s="36">
        <v>1436.7166666666665</v>
      </c>
      <c r="J257" s="36">
        <v>1457.4333333333334</v>
      </c>
      <c r="K257" s="31">
        <v>1416</v>
      </c>
      <c r="L257" s="31">
        <v>1376.05</v>
      </c>
      <c r="M257" s="31">
        <v>0.98141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3154</v>
      </c>
      <c r="D258" s="36">
        <v>3131.7000000000003</v>
      </c>
      <c r="E258" s="36">
        <v>3098.4000000000005</v>
      </c>
      <c r="F258" s="36">
        <v>3042.8</v>
      </c>
      <c r="G258" s="36">
        <v>3009.5000000000005</v>
      </c>
      <c r="H258" s="36">
        <v>3187.3000000000006</v>
      </c>
      <c r="I258" s="36">
        <v>3220.6000000000008</v>
      </c>
      <c r="J258" s="36">
        <v>3276.2000000000007</v>
      </c>
      <c r="K258" s="31">
        <v>3165</v>
      </c>
      <c r="L258" s="31">
        <v>3076.1</v>
      </c>
      <c r="M258" s="31">
        <v>0.53900000000000003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107.8</v>
      </c>
      <c r="D259" s="36">
        <v>108.3</v>
      </c>
      <c r="E259" s="36">
        <v>106.39999999999999</v>
      </c>
      <c r="F259" s="36">
        <v>105</v>
      </c>
      <c r="G259" s="36">
        <v>103.1</v>
      </c>
      <c r="H259" s="36">
        <v>109.69999999999999</v>
      </c>
      <c r="I259" s="36">
        <v>111.6</v>
      </c>
      <c r="J259" s="36">
        <v>112.99999999999999</v>
      </c>
      <c r="K259" s="31">
        <v>110.2</v>
      </c>
      <c r="L259" s="31">
        <v>106.9</v>
      </c>
      <c r="M259" s="31">
        <v>9.2396399999999996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1200.55</v>
      </c>
      <c r="D260" s="36">
        <v>1216.8500000000001</v>
      </c>
      <c r="E260" s="36">
        <v>1173.7000000000003</v>
      </c>
      <c r="F260" s="36">
        <v>1146.8500000000001</v>
      </c>
      <c r="G260" s="36">
        <v>1103.7000000000003</v>
      </c>
      <c r="H260" s="36">
        <v>1243.7000000000003</v>
      </c>
      <c r="I260" s="36">
        <v>1286.8500000000004</v>
      </c>
      <c r="J260" s="36">
        <v>1313.7000000000003</v>
      </c>
      <c r="K260" s="31">
        <v>1260</v>
      </c>
      <c r="L260" s="31">
        <v>1190</v>
      </c>
      <c r="M260" s="31">
        <v>0.24659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442.55</v>
      </c>
      <c r="D261" s="36">
        <v>444.88333333333338</v>
      </c>
      <c r="E261" s="36">
        <v>434.76666666666677</v>
      </c>
      <c r="F261" s="36">
        <v>426.98333333333341</v>
      </c>
      <c r="G261" s="36">
        <v>416.86666666666679</v>
      </c>
      <c r="H261" s="36">
        <v>452.66666666666674</v>
      </c>
      <c r="I261" s="36">
        <v>462.78333333333342</v>
      </c>
      <c r="J261" s="36">
        <v>470.56666666666672</v>
      </c>
      <c r="K261" s="31">
        <v>455</v>
      </c>
      <c r="L261" s="31">
        <v>437.1</v>
      </c>
      <c r="M261" s="31">
        <v>6.8952799999999996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633.79999999999995</v>
      </c>
      <c r="D262" s="36">
        <v>636.88333333333333</v>
      </c>
      <c r="E262" s="36">
        <v>625.41666666666663</v>
      </c>
      <c r="F262" s="36">
        <v>617.0333333333333</v>
      </c>
      <c r="G262" s="36">
        <v>605.56666666666661</v>
      </c>
      <c r="H262" s="36">
        <v>645.26666666666665</v>
      </c>
      <c r="I262" s="36">
        <v>656.73333333333335</v>
      </c>
      <c r="J262" s="36">
        <v>665.11666666666667</v>
      </c>
      <c r="K262" s="31">
        <v>648.35</v>
      </c>
      <c r="L262" s="31">
        <v>628.5</v>
      </c>
      <c r="M262" s="31">
        <v>20.27458</v>
      </c>
      <c r="N262" s="1"/>
      <c r="O262" s="1"/>
    </row>
    <row r="263" spans="1:15" ht="12.75" customHeight="1">
      <c r="A263" s="33">
        <v>253</v>
      </c>
      <c r="B263" s="53" t="s">
        <v>853</v>
      </c>
      <c r="C263" s="31">
        <v>344.35</v>
      </c>
      <c r="D263" s="36">
        <v>350.2833333333333</v>
      </c>
      <c r="E263" s="36">
        <v>332.06666666666661</v>
      </c>
      <c r="F263" s="36">
        <v>319.7833333333333</v>
      </c>
      <c r="G263" s="36">
        <v>301.56666666666661</v>
      </c>
      <c r="H263" s="36">
        <v>362.56666666666661</v>
      </c>
      <c r="I263" s="36">
        <v>380.7833333333333</v>
      </c>
      <c r="J263" s="36">
        <v>393.06666666666661</v>
      </c>
      <c r="K263" s="31">
        <v>368.5</v>
      </c>
      <c r="L263" s="31">
        <v>338</v>
      </c>
      <c r="M263" s="31">
        <v>2.35846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686.55</v>
      </c>
      <c r="D264" s="36">
        <v>688.58333333333337</v>
      </c>
      <c r="E264" s="36">
        <v>675.16666666666674</v>
      </c>
      <c r="F264" s="36">
        <v>663.78333333333342</v>
      </c>
      <c r="G264" s="36">
        <v>650.36666666666679</v>
      </c>
      <c r="H264" s="36">
        <v>699.9666666666667</v>
      </c>
      <c r="I264" s="36">
        <v>713.38333333333344</v>
      </c>
      <c r="J264" s="36">
        <v>724.76666666666665</v>
      </c>
      <c r="K264" s="31">
        <v>702</v>
      </c>
      <c r="L264" s="31">
        <v>677.2</v>
      </c>
      <c r="M264" s="31">
        <v>1.5914299999999999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381.15</v>
      </c>
      <c r="D265" s="36">
        <v>383.23333333333335</v>
      </c>
      <c r="E265" s="36">
        <v>377.91666666666669</v>
      </c>
      <c r="F265" s="36">
        <v>374.68333333333334</v>
      </c>
      <c r="G265" s="36">
        <v>369.36666666666667</v>
      </c>
      <c r="H265" s="36">
        <v>386.4666666666667</v>
      </c>
      <c r="I265" s="36">
        <v>391.7833333333333</v>
      </c>
      <c r="J265" s="36">
        <v>395.01666666666671</v>
      </c>
      <c r="K265" s="31">
        <v>388.55</v>
      </c>
      <c r="L265" s="31">
        <v>380</v>
      </c>
      <c r="M265" s="31">
        <v>3.0883099999999999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81.75</v>
      </c>
      <c r="D266" s="36">
        <v>82.333333333333329</v>
      </c>
      <c r="E266" s="36">
        <v>80.966666666666654</v>
      </c>
      <c r="F266" s="36">
        <v>80.183333333333323</v>
      </c>
      <c r="G266" s="36">
        <v>78.816666666666649</v>
      </c>
      <c r="H266" s="36">
        <v>83.11666666666666</v>
      </c>
      <c r="I266" s="36">
        <v>84.483333333333334</v>
      </c>
      <c r="J266" s="36">
        <v>85.266666666666666</v>
      </c>
      <c r="K266" s="31">
        <v>83.7</v>
      </c>
      <c r="L266" s="31">
        <v>81.55</v>
      </c>
      <c r="M266" s="31">
        <v>16.63607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385.8</v>
      </c>
      <c r="D267" s="36">
        <v>389.75</v>
      </c>
      <c r="E267" s="36">
        <v>379.05</v>
      </c>
      <c r="F267" s="36">
        <v>372.3</v>
      </c>
      <c r="G267" s="36">
        <v>361.6</v>
      </c>
      <c r="H267" s="36">
        <v>396.5</v>
      </c>
      <c r="I267" s="36">
        <v>407.20000000000005</v>
      </c>
      <c r="J267" s="36">
        <v>413.95</v>
      </c>
      <c r="K267" s="31">
        <v>400.45</v>
      </c>
      <c r="L267" s="31">
        <v>383</v>
      </c>
      <c r="M267" s="31">
        <v>23.4634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736.35</v>
      </c>
      <c r="D268" s="36">
        <v>733.9666666666667</v>
      </c>
      <c r="E268" s="36">
        <v>729.38333333333344</v>
      </c>
      <c r="F268" s="36">
        <v>722.41666666666674</v>
      </c>
      <c r="G268" s="36">
        <v>717.83333333333348</v>
      </c>
      <c r="H268" s="36">
        <v>740.93333333333339</v>
      </c>
      <c r="I268" s="36">
        <v>745.51666666666665</v>
      </c>
      <c r="J268" s="36">
        <v>752.48333333333335</v>
      </c>
      <c r="K268" s="31">
        <v>738.55</v>
      </c>
      <c r="L268" s="31">
        <v>727</v>
      </c>
      <c r="M268" s="31">
        <v>13.637280000000001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500.95</v>
      </c>
      <c r="D269" s="36">
        <v>499.25</v>
      </c>
      <c r="E269" s="36">
        <v>493.7</v>
      </c>
      <c r="F269" s="36">
        <v>486.45</v>
      </c>
      <c r="G269" s="36">
        <v>480.9</v>
      </c>
      <c r="H269" s="36">
        <v>506.5</v>
      </c>
      <c r="I269" s="36">
        <v>512.04999999999995</v>
      </c>
      <c r="J269" s="36">
        <v>519.29999999999995</v>
      </c>
      <c r="K269" s="31">
        <v>504.8</v>
      </c>
      <c r="L269" s="31">
        <v>492</v>
      </c>
      <c r="M269" s="31">
        <v>13.515459999999999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419.8</v>
      </c>
      <c r="D270" s="36">
        <v>421.93333333333339</v>
      </c>
      <c r="E270" s="36">
        <v>415.96666666666681</v>
      </c>
      <c r="F270" s="36">
        <v>412.13333333333344</v>
      </c>
      <c r="G270" s="36">
        <v>406.16666666666686</v>
      </c>
      <c r="H270" s="36">
        <v>425.76666666666677</v>
      </c>
      <c r="I270" s="36">
        <v>431.73333333333335</v>
      </c>
      <c r="J270" s="36">
        <v>435.56666666666672</v>
      </c>
      <c r="K270" s="31">
        <v>427.9</v>
      </c>
      <c r="L270" s="31">
        <v>418.1</v>
      </c>
      <c r="M270" s="31">
        <v>1.2883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374.55</v>
      </c>
      <c r="D271" s="36">
        <v>378.33333333333331</v>
      </c>
      <c r="E271" s="36">
        <v>369.21666666666664</v>
      </c>
      <c r="F271" s="36">
        <v>363.88333333333333</v>
      </c>
      <c r="G271" s="36">
        <v>354.76666666666665</v>
      </c>
      <c r="H271" s="36">
        <v>383.66666666666663</v>
      </c>
      <c r="I271" s="36">
        <v>392.7833333333333</v>
      </c>
      <c r="J271" s="36">
        <v>398.11666666666662</v>
      </c>
      <c r="K271" s="31">
        <v>387.45</v>
      </c>
      <c r="L271" s="31">
        <v>373</v>
      </c>
      <c r="M271" s="31">
        <v>3.1182099999999999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734</v>
      </c>
      <c r="D272" s="36">
        <v>738.98333333333323</v>
      </c>
      <c r="E272" s="36">
        <v>723.66666666666652</v>
      </c>
      <c r="F272" s="36">
        <v>713.33333333333326</v>
      </c>
      <c r="G272" s="36">
        <v>698.01666666666654</v>
      </c>
      <c r="H272" s="36">
        <v>749.31666666666649</v>
      </c>
      <c r="I272" s="36">
        <v>764.63333333333333</v>
      </c>
      <c r="J272" s="36">
        <v>774.96666666666647</v>
      </c>
      <c r="K272" s="31">
        <v>754.3</v>
      </c>
      <c r="L272" s="31">
        <v>728.65</v>
      </c>
      <c r="M272" s="31">
        <v>2.1256400000000002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362.6</v>
      </c>
      <c r="D273" s="36">
        <v>363.86666666666662</v>
      </c>
      <c r="E273" s="36">
        <v>358.78333333333325</v>
      </c>
      <c r="F273" s="36">
        <v>354.96666666666664</v>
      </c>
      <c r="G273" s="36">
        <v>349.88333333333327</v>
      </c>
      <c r="H273" s="36">
        <v>367.68333333333322</v>
      </c>
      <c r="I273" s="36">
        <v>372.76666666666659</v>
      </c>
      <c r="J273" s="36">
        <v>376.5833333333332</v>
      </c>
      <c r="K273" s="31">
        <v>368.95</v>
      </c>
      <c r="L273" s="31">
        <v>360.05</v>
      </c>
      <c r="M273" s="31">
        <v>3.2687900000000001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805.05</v>
      </c>
      <c r="D274" s="36">
        <v>811.5</v>
      </c>
      <c r="E274" s="36">
        <v>794.55</v>
      </c>
      <c r="F274" s="36">
        <v>784.05</v>
      </c>
      <c r="G274" s="36">
        <v>767.09999999999991</v>
      </c>
      <c r="H274" s="36">
        <v>822</v>
      </c>
      <c r="I274" s="36">
        <v>838.95</v>
      </c>
      <c r="J274" s="36">
        <v>849.45</v>
      </c>
      <c r="K274" s="31">
        <v>828.45</v>
      </c>
      <c r="L274" s="31">
        <v>801</v>
      </c>
      <c r="M274" s="31">
        <v>3.2638500000000001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1261.3499999999999</v>
      </c>
      <c r="D275" s="36">
        <v>1264.4666666666665</v>
      </c>
      <c r="E275" s="36">
        <v>1248.9333333333329</v>
      </c>
      <c r="F275" s="36">
        <v>1236.5166666666664</v>
      </c>
      <c r="G275" s="36">
        <v>1220.9833333333329</v>
      </c>
      <c r="H275" s="36">
        <v>1276.883333333333</v>
      </c>
      <c r="I275" s="36">
        <v>1292.4166666666663</v>
      </c>
      <c r="J275" s="36">
        <v>1304.833333333333</v>
      </c>
      <c r="K275" s="31">
        <v>1280</v>
      </c>
      <c r="L275" s="31">
        <v>1252.05</v>
      </c>
      <c r="M275" s="31">
        <v>1.4319599999999999</v>
      </c>
      <c r="N275" s="1"/>
      <c r="O275" s="1"/>
    </row>
    <row r="276" spans="1:15" ht="12.75" customHeight="1">
      <c r="A276" s="33">
        <v>266</v>
      </c>
      <c r="B276" s="53" t="s">
        <v>841</v>
      </c>
      <c r="C276" s="31">
        <v>663.1</v>
      </c>
      <c r="D276" s="36">
        <v>662.5</v>
      </c>
      <c r="E276" s="36">
        <v>650.45000000000005</v>
      </c>
      <c r="F276" s="36">
        <v>637.80000000000007</v>
      </c>
      <c r="G276" s="36">
        <v>625.75000000000011</v>
      </c>
      <c r="H276" s="36">
        <v>675.15</v>
      </c>
      <c r="I276" s="36">
        <v>687.19999999999993</v>
      </c>
      <c r="J276" s="36">
        <v>699.84999999999991</v>
      </c>
      <c r="K276" s="31">
        <v>674.55</v>
      </c>
      <c r="L276" s="31">
        <v>649.85</v>
      </c>
      <c r="M276" s="31">
        <v>2.5701200000000002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288.7</v>
      </c>
      <c r="D277" s="36">
        <v>289.43333333333334</v>
      </c>
      <c r="E277" s="36">
        <v>286.06666666666666</v>
      </c>
      <c r="F277" s="36">
        <v>283.43333333333334</v>
      </c>
      <c r="G277" s="36">
        <v>280.06666666666666</v>
      </c>
      <c r="H277" s="36">
        <v>292.06666666666666</v>
      </c>
      <c r="I277" s="36">
        <v>295.43333333333334</v>
      </c>
      <c r="J277" s="36">
        <v>298.06666666666666</v>
      </c>
      <c r="K277" s="31">
        <v>292.8</v>
      </c>
      <c r="L277" s="31">
        <v>286.8</v>
      </c>
      <c r="M277" s="31">
        <v>13.76013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315.10000000000002</v>
      </c>
      <c r="D278" s="36">
        <v>314.43333333333334</v>
      </c>
      <c r="E278" s="36">
        <v>312.86666666666667</v>
      </c>
      <c r="F278" s="36">
        <v>310.63333333333333</v>
      </c>
      <c r="G278" s="36">
        <v>309.06666666666666</v>
      </c>
      <c r="H278" s="36">
        <v>316.66666666666669</v>
      </c>
      <c r="I278" s="36">
        <v>318.23333333333341</v>
      </c>
      <c r="J278" s="36">
        <v>320.4666666666667</v>
      </c>
      <c r="K278" s="31">
        <v>316</v>
      </c>
      <c r="L278" s="31">
        <v>312.2</v>
      </c>
      <c r="M278" s="31">
        <v>3.1121400000000001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143.1</v>
      </c>
      <c r="D279" s="36">
        <v>143.53333333333333</v>
      </c>
      <c r="E279" s="36">
        <v>141.66666666666666</v>
      </c>
      <c r="F279" s="36">
        <v>140.23333333333332</v>
      </c>
      <c r="G279" s="36">
        <v>138.36666666666665</v>
      </c>
      <c r="H279" s="36">
        <v>144.96666666666667</v>
      </c>
      <c r="I279" s="36">
        <v>146.83333333333334</v>
      </c>
      <c r="J279" s="36">
        <v>148.26666666666668</v>
      </c>
      <c r="K279" s="31">
        <v>145.4</v>
      </c>
      <c r="L279" s="31">
        <v>142.1</v>
      </c>
      <c r="M279" s="31">
        <v>16.202179999999998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628.29999999999995</v>
      </c>
      <c r="D280" s="36">
        <v>633.63333333333333</v>
      </c>
      <c r="E280" s="36">
        <v>618.76666666666665</v>
      </c>
      <c r="F280" s="36">
        <v>609.23333333333335</v>
      </c>
      <c r="G280" s="36">
        <v>594.36666666666667</v>
      </c>
      <c r="H280" s="36">
        <v>643.16666666666663</v>
      </c>
      <c r="I280" s="36">
        <v>658.03333333333319</v>
      </c>
      <c r="J280" s="36">
        <v>667.56666666666661</v>
      </c>
      <c r="K280" s="31">
        <v>648.5</v>
      </c>
      <c r="L280" s="31">
        <v>624.1</v>
      </c>
      <c r="M280" s="31">
        <v>3.83419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2402.4</v>
      </c>
      <c r="D281" s="36">
        <v>2387.1166666666668</v>
      </c>
      <c r="E281" s="36">
        <v>2336.3833333333337</v>
      </c>
      <c r="F281" s="36">
        <v>2270.3666666666668</v>
      </c>
      <c r="G281" s="36">
        <v>2219.6333333333337</v>
      </c>
      <c r="H281" s="36">
        <v>2453.1333333333337</v>
      </c>
      <c r="I281" s="36">
        <v>2503.8666666666672</v>
      </c>
      <c r="J281" s="36">
        <v>2569.8833333333337</v>
      </c>
      <c r="K281" s="31">
        <v>2437.85</v>
      </c>
      <c r="L281" s="31">
        <v>2321.1</v>
      </c>
      <c r="M281" s="31">
        <v>5.3086500000000001</v>
      </c>
      <c r="N281" s="1"/>
      <c r="O281" s="1"/>
    </row>
    <row r="282" spans="1:15" ht="12.75" customHeight="1">
      <c r="A282" s="33">
        <v>272</v>
      </c>
      <c r="B282" s="53" t="s">
        <v>858</v>
      </c>
      <c r="C282" s="31">
        <v>544.85</v>
      </c>
      <c r="D282" s="36">
        <v>543.41666666666663</v>
      </c>
      <c r="E282" s="36">
        <v>538.5333333333333</v>
      </c>
      <c r="F282" s="36">
        <v>532.2166666666667</v>
      </c>
      <c r="G282" s="36">
        <v>527.33333333333337</v>
      </c>
      <c r="H282" s="36">
        <v>549.73333333333323</v>
      </c>
      <c r="I282" s="36">
        <v>554.61666666666667</v>
      </c>
      <c r="J282" s="36">
        <v>560.93333333333317</v>
      </c>
      <c r="K282" s="31">
        <v>548.29999999999995</v>
      </c>
      <c r="L282" s="31">
        <v>537.1</v>
      </c>
      <c r="M282" s="31">
        <v>3.5520000000000003E-2</v>
      </c>
      <c r="N282" s="1"/>
      <c r="O282" s="1"/>
    </row>
    <row r="283" spans="1:15" ht="12.75" customHeight="1">
      <c r="A283" s="33">
        <v>273</v>
      </c>
      <c r="B283" s="53" t="s">
        <v>854</v>
      </c>
      <c r="C283" s="31">
        <v>451.8</v>
      </c>
      <c r="D283" s="36">
        <v>453.93333333333334</v>
      </c>
      <c r="E283" s="36">
        <v>448.86666666666667</v>
      </c>
      <c r="F283" s="36">
        <v>445.93333333333334</v>
      </c>
      <c r="G283" s="36">
        <v>440.86666666666667</v>
      </c>
      <c r="H283" s="36">
        <v>456.86666666666667</v>
      </c>
      <c r="I283" s="36">
        <v>461.93333333333339</v>
      </c>
      <c r="J283" s="36">
        <v>464.86666666666667</v>
      </c>
      <c r="K283" s="31">
        <v>459</v>
      </c>
      <c r="L283" s="31">
        <v>451</v>
      </c>
      <c r="M283" s="31">
        <v>1.3605799999999999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263.95</v>
      </c>
      <c r="D284" s="36">
        <v>263.11666666666667</v>
      </c>
      <c r="E284" s="36">
        <v>260.68333333333334</v>
      </c>
      <c r="F284" s="36">
        <v>257.41666666666669</v>
      </c>
      <c r="G284" s="36">
        <v>254.98333333333335</v>
      </c>
      <c r="H284" s="36">
        <v>266.38333333333333</v>
      </c>
      <c r="I284" s="36">
        <v>268.81666666666672</v>
      </c>
      <c r="J284" s="36">
        <v>272.08333333333331</v>
      </c>
      <c r="K284" s="31">
        <v>265.55</v>
      </c>
      <c r="L284" s="31">
        <v>259.85000000000002</v>
      </c>
      <c r="M284" s="31">
        <v>2.7377799999999999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1739.4</v>
      </c>
      <c r="D285" s="36">
        <v>1734.4166666666667</v>
      </c>
      <c r="E285" s="36">
        <v>1721.8333333333335</v>
      </c>
      <c r="F285" s="36">
        <v>1704.2666666666667</v>
      </c>
      <c r="G285" s="36">
        <v>1691.6833333333334</v>
      </c>
      <c r="H285" s="36">
        <v>1751.9833333333336</v>
      </c>
      <c r="I285" s="36">
        <v>1764.5666666666671</v>
      </c>
      <c r="J285" s="36">
        <v>1782.1333333333337</v>
      </c>
      <c r="K285" s="31">
        <v>1747</v>
      </c>
      <c r="L285" s="31">
        <v>1716.85</v>
      </c>
      <c r="M285" s="31">
        <v>48.393360000000001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1217.55</v>
      </c>
      <c r="D286" s="36">
        <v>1224.0833333333333</v>
      </c>
      <c r="E286" s="36">
        <v>1193.4666666666665</v>
      </c>
      <c r="F286" s="36">
        <v>1169.3833333333332</v>
      </c>
      <c r="G286" s="36">
        <v>1138.7666666666664</v>
      </c>
      <c r="H286" s="36">
        <v>1248.1666666666665</v>
      </c>
      <c r="I286" s="36">
        <v>1278.7833333333333</v>
      </c>
      <c r="J286" s="36">
        <v>1302.8666666666666</v>
      </c>
      <c r="K286" s="31">
        <v>1254.7</v>
      </c>
      <c r="L286" s="31">
        <v>1200</v>
      </c>
      <c r="M286" s="31">
        <v>46.840350000000001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360.3</v>
      </c>
      <c r="D287" s="36">
        <v>363</v>
      </c>
      <c r="E287" s="36">
        <v>353.5</v>
      </c>
      <c r="F287" s="36">
        <v>346.7</v>
      </c>
      <c r="G287" s="36">
        <v>337.2</v>
      </c>
      <c r="H287" s="36">
        <v>369.8</v>
      </c>
      <c r="I287" s="36">
        <v>379.3</v>
      </c>
      <c r="J287" s="36">
        <v>386.1</v>
      </c>
      <c r="K287" s="31">
        <v>372.5</v>
      </c>
      <c r="L287" s="31">
        <v>356.2</v>
      </c>
      <c r="M287" s="31">
        <v>2.0527700000000002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1887.15</v>
      </c>
      <c r="D288" s="36">
        <v>1907.0666666666666</v>
      </c>
      <c r="E288" s="36">
        <v>1855.1333333333332</v>
      </c>
      <c r="F288" s="36">
        <v>1823.1166666666666</v>
      </c>
      <c r="G288" s="36">
        <v>1771.1833333333332</v>
      </c>
      <c r="H288" s="36">
        <v>1939.0833333333333</v>
      </c>
      <c r="I288" s="36">
        <v>1991.0166666666667</v>
      </c>
      <c r="J288" s="36">
        <v>2023.0333333333333</v>
      </c>
      <c r="K288" s="31">
        <v>1959</v>
      </c>
      <c r="L288" s="31">
        <v>1875.05</v>
      </c>
      <c r="M288" s="31">
        <v>0.39502999999999999</v>
      </c>
      <c r="N288" s="1"/>
      <c r="O288" s="1"/>
    </row>
    <row r="289" spans="1:15" ht="12.75" customHeight="1">
      <c r="A289" s="33">
        <v>279</v>
      </c>
      <c r="B289" s="53" t="s">
        <v>855</v>
      </c>
      <c r="C289" s="31">
        <v>3061.6</v>
      </c>
      <c r="D289" s="36">
        <v>3048.5833333333335</v>
      </c>
      <c r="E289" s="36">
        <v>2999.2166666666672</v>
      </c>
      <c r="F289" s="36">
        <v>2936.8333333333335</v>
      </c>
      <c r="G289" s="36">
        <v>2887.4666666666672</v>
      </c>
      <c r="H289" s="36">
        <v>3110.9666666666672</v>
      </c>
      <c r="I289" s="36">
        <v>3160.333333333333</v>
      </c>
      <c r="J289" s="36">
        <v>3222.7166666666672</v>
      </c>
      <c r="K289" s="31">
        <v>3097.95</v>
      </c>
      <c r="L289" s="31">
        <v>2986.2</v>
      </c>
      <c r="M289" s="31">
        <v>0.64153000000000004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133</v>
      </c>
      <c r="D290" s="36">
        <v>132.88333333333333</v>
      </c>
      <c r="E290" s="36">
        <v>131.31666666666666</v>
      </c>
      <c r="F290" s="36">
        <v>129.63333333333333</v>
      </c>
      <c r="G290" s="36">
        <v>128.06666666666666</v>
      </c>
      <c r="H290" s="36">
        <v>134.56666666666666</v>
      </c>
      <c r="I290" s="36">
        <v>136.13333333333333</v>
      </c>
      <c r="J290" s="36">
        <v>137.81666666666666</v>
      </c>
      <c r="K290" s="31">
        <v>134.44999999999999</v>
      </c>
      <c r="L290" s="31">
        <v>131.19999999999999</v>
      </c>
      <c r="M290" s="31">
        <v>63.541289999999996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4186.7</v>
      </c>
      <c r="D291" s="36">
        <v>4187.95</v>
      </c>
      <c r="E291" s="36">
        <v>4156.2</v>
      </c>
      <c r="F291" s="36">
        <v>4125.7</v>
      </c>
      <c r="G291" s="36">
        <v>4093.95</v>
      </c>
      <c r="H291" s="36">
        <v>4218.45</v>
      </c>
      <c r="I291" s="36">
        <v>4250.2</v>
      </c>
      <c r="J291" s="36">
        <v>4280.7</v>
      </c>
      <c r="K291" s="31">
        <v>4219.7</v>
      </c>
      <c r="L291" s="31">
        <v>4157.45</v>
      </c>
      <c r="M291" s="31">
        <v>0.76236000000000004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13204.1</v>
      </c>
      <c r="D292" s="36">
        <v>13265.133333333333</v>
      </c>
      <c r="E292" s="36">
        <v>13070.316666666666</v>
      </c>
      <c r="F292" s="36">
        <v>12936.533333333333</v>
      </c>
      <c r="G292" s="36">
        <v>12741.716666666665</v>
      </c>
      <c r="H292" s="36">
        <v>13398.916666666666</v>
      </c>
      <c r="I292" s="36">
        <v>13593.733333333335</v>
      </c>
      <c r="J292" s="36">
        <v>13727.516666666666</v>
      </c>
      <c r="K292" s="31">
        <v>13459.95</v>
      </c>
      <c r="L292" s="31">
        <v>13131.35</v>
      </c>
      <c r="M292" s="31">
        <v>3.5770000000000003E-2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2929.05</v>
      </c>
      <c r="D293" s="36">
        <v>2929.5166666666664</v>
      </c>
      <c r="E293" s="36">
        <v>2907.4833333333327</v>
      </c>
      <c r="F293" s="36">
        <v>2885.9166666666661</v>
      </c>
      <c r="G293" s="36">
        <v>2863.8833333333323</v>
      </c>
      <c r="H293" s="36">
        <v>2951.083333333333</v>
      </c>
      <c r="I293" s="36">
        <v>2973.1166666666668</v>
      </c>
      <c r="J293" s="36">
        <v>2994.6833333333334</v>
      </c>
      <c r="K293" s="31">
        <v>2951.55</v>
      </c>
      <c r="L293" s="31">
        <v>2907.95</v>
      </c>
      <c r="M293" s="31">
        <v>15.56467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398.15</v>
      </c>
      <c r="D294" s="36">
        <v>404.7</v>
      </c>
      <c r="E294" s="36">
        <v>388.65</v>
      </c>
      <c r="F294" s="36">
        <v>379.15</v>
      </c>
      <c r="G294" s="36">
        <v>363.09999999999997</v>
      </c>
      <c r="H294" s="36">
        <v>414.2</v>
      </c>
      <c r="I294" s="36">
        <v>430.25000000000006</v>
      </c>
      <c r="J294" s="36">
        <v>439.75</v>
      </c>
      <c r="K294" s="31">
        <v>420.75</v>
      </c>
      <c r="L294" s="31">
        <v>395.2</v>
      </c>
      <c r="M294" s="31">
        <v>13.48869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361.75</v>
      </c>
      <c r="D295" s="36">
        <v>362.36666666666662</v>
      </c>
      <c r="E295" s="36">
        <v>359.83333333333326</v>
      </c>
      <c r="F295" s="36">
        <v>357.91666666666663</v>
      </c>
      <c r="G295" s="36">
        <v>355.38333333333327</v>
      </c>
      <c r="H295" s="36">
        <v>364.28333333333325</v>
      </c>
      <c r="I295" s="36">
        <v>366.81666666666666</v>
      </c>
      <c r="J295" s="36">
        <v>368.73333333333323</v>
      </c>
      <c r="K295" s="31">
        <v>364.9</v>
      </c>
      <c r="L295" s="31">
        <v>360.45</v>
      </c>
      <c r="M295" s="31">
        <v>7.0639599999999998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255.9</v>
      </c>
      <c r="D296" s="36">
        <v>257.59999999999997</v>
      </c>
      <c r="E296" s="36">
        <v>253.59999999999991</v>
      </c>
      <c r="F296" s="36">
        <v>251.29999999999995</v>
      </c>
      <c r="G296" s="36">
        <v>247.2999999999999</v>
      </c>
      <c r="H296" s="36">
        <v>259.89999999999992</v>
      </c>
      <c r="I296" s="36">
        <v>263.90000000000003</v>
      </c>
      <c r="J296" s="36">
        <v>266.19999999999993</v>
      </c>
      <c r="K296" s="31">
        <v>261.60000000000002</v>
      </c>
      <c r="L296" s="31">
        <v>255.3</v>
      </c>
      <c r="M296" s="31">
        <v>5.7975700000000003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109.85</v>
      </c>
      <c r="D297" s="36">
        <v>110.31666666666668</v>
      </c>
      <c r="E297" s="36">
        <v>108.68333333333335</v>
      </c>
      <c r="F297" s="36">
        <v>107.51666666666668</v>
      </c>
      <c r="G297" s="36">
        <v>105.88333333333335</v>
      </c>
      <c r="H297" s="36">
        <v>111.48333333333335</v>
      </c>
      <c r="I297" s="36">
        <v>113.11666666666667</v>
      </c>
      <c r="J297" s="36">
        <v>114.28333333333335</v>
      </c>
      <c r="K297" s="31">
        <v>111.95</v>
      </c>
      <c r="L297" s="31">
        <v>109.15</v>
      </c>
      <c r="M297" s="31">
        <v>50.43027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459.2</v>
      </c>
      <c r="D298" s="36">
        <v>456.26666666666665</v>
      </c>
      <c r="E298" s="36">
        <v>450.88333333333333</v>
      </c>
      <c r="F298" s="36">
        <v>442.56666666666666</v>
      </c>
      <c r="G298" s="36">
        <v>437.18333333333334</v>
      </c>
      <c r="H298" s="36">
        <v>464.58333333333331</v>
      </c>
      <c r="I298" s="36">
        <v>469.96666666666664</v>
      </c>
      <c r="J298" s="36">
        <v>478.2833333333333</v>
      </c>
      <c r="K298" s="31">
        <v>461.65</v>
      </c>
      <c r="L298" s="31">
        <v>447.95</v>
      </c>
      <c r="M298" s="31">
        <v>22.486930000000001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602.25</v>
      </c>
      <c r="D299" s="36">
        <v>604</v>
      </c>
      <c r="E299" s="36">
        <v>598.45000000000005</v>
      </c>
      <c r="F299" s="36">
        <v>594.65000000000009</v>
      </c>
      <c r="G299" s="36">
        <v>589.10000000000014</v>
      </c>
      <c r="H299" s="36">
        <v>607.79999999999995</v>
      </c>
      <c r="I299" s="36">
        <v>613.34999999999991</v>
      </c>
      <c r="J299" s="36">
        <v>617.14999999999986</v>
      </c>
      <c r="K299" s="31">
        <v>609.54999999999995</v>
      </c>
      <c r="L299" s="31">
        <v>600.20000000000005</v>
      </c>
      <c r="M299" s="31">
        <v>5.3647099999999996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5994.8</v>
      </c>
      <c r="D300" s="36">
        <v>5999.9333333333334</v>
      </c>
      <c r="E300" s="36">
        <v>5949.8666666666668</v>
      </c>
      <c r="F300" s="36">
        <v>5904.9333333333334</v>
      </c>
      <c r="G300" s="36">
        <v>5854.8666666666668</v>
      </c>
      <c r="H300" s="36">
        <v>6044.8666666666668</v>
      </c>
      <c r="I300" s="36">
        <v>6094.9333333333343</v>
      </c>
      <c r="J300" s="36">
        <v>6139.8666666666668</v>
      </c>
      <c r="K300" s="31">
        <v>6050</v>
      </c>
      <c r="L300" s="31">
        <v>5955</v>
      </c>
      <c r="M300" s="31">
        <v>0.24157999999999999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5060.3999999999996</v>
      </c>
      <c r="D301" s="36">
        <v>5091.833333333333</v>
      </c>
      <c r="E301" s="36">
        <v>5019.6666666666661</v>
      </c>
      <c r="F301" s="36">
        <v>4978.9333333333334</v>
      </c>
      <c r="G301" s="36">
        <v>4906.7666666666664</v>
      </c>
      <c r="H301" s="36">
        <v>5132.5666666666657</v>
      </c>
      <c r="I301" s="36">
        <v>5204.7333333333318</v>
      </c>
      <c r="J301" s="36">
        <v>5245.4666666666653</v>
      </c>
      <c r="K301" s="31">
        <v>5164</v>
      </c>
      <c r="L301" s="31">
        <v>5051.1000000000004</v>
      </c>
      <c r="M301" s="31">
        <v>2.5912099999999998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1128.1500000000001</v>
      </c>
      <c r="D302" s="36">
        <v>1134.0666666666666</v>
      </c>
      <c r="E302" s="36">
        <v>1117.0833333333333</v>
      </c>
      <c r="F302" s="36">
        <v>1106.0166666666667</v>
      </c>
      <c r="G302" s="36">
        <v>1089.0333333333333</v>
      </c>
      <c r="H302" s="36">
        <v>1145.1333333333332</v>
      </c>
      <c r="I302" s="36">
        <v>1162.1166666666668</v>
      </c>
      <c r="J302" s="36">
        <v>1173.1833333333332</v>
      </c>
      <c r="K302" s="31">
        <v>1151.05</v>
      </c>
      <c r="L302" s="31">
        <v>1123</v>
      </c>
      <c r="M302" s="31">
        <v>8.2279300000000006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1364.7</v>
      </c>
      <c r="D303" s="36">
        <v>1341.7666666666667</v>
      </c>
      <c r="E303" s="36">
        <v>1298.5333333333333</v>
      </c>
      <c r="F303" s="36">
        <v>1232.3666666666666</v>
      </c>
      <c r="G303" s="36">
        <v>1189.1333333333332</v>
      </c>
      <c r="H303" s="36">
        <v>1407.9333333333334</v>
      </c>
      <c r="I303" s="36">
        <v>1451.1666666666665</v>
      </c>
      <c r="J303" s="36">
        <v>1517.3333333333335</v>
      </c>
      <c r="K303" s="31">
        <v>1385</v>
      </c>
      <c r="L303" s="31">
        <v>1275.5999999999999</v>
      </c>
      <c r="M303" s="31">
        <v>3.7239300000000002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787.7</v>
      </c>
      <c r="D304" s="36">
        <v>783.19999999999993</v>
      </c>
      <c r="E304" s="36">
        <v>772.39999999999986</v>
      </c>
      <c r="F304" s="36">
        <v>757.09999999999991</v>
      </c>
      <c r="G304" s="36">
        <v>746.29999999999984</v>
      </c>
      <c r="H304" s="36">
        <v>798.49999999999989</v>
      </c>
      <c r="I304" s="36">
        <v>809.29999999999984</v>
      </c>
      <c r="J304" s="36">
        <v>824.59999999999991</v>
      </c>
      <c r="K304" s="31">
        <v>794</v>
      </c>
      <c r="L304" s="31">
        <v>767.9</v>
      </c>
      <c r="M304" s="31">
        <v>10.905659999999999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1032.4000000000001</v>
      </c>
      <c r="D305" s="36">
        <v>1027.5166666666667</v>
      </c>
      <c r="E305" s="36">
        <v>1016.0833333333333</v>
      </c>
      <c r="F305" s="36">
        <v>999.76666666666665</v>
      </c>
      <c r="G305" s="36">
        <v>988.33333333333326</v>
      </c>
      <c r="H305" s="36">
        <v>1043.8333333333333</v>
      </c>
      <c r="I305" s="36">
        <v>1055.2666666666667</v>
      </c>
      <c r="J305" s="36">
        <v>1071.5833333333333</v>
      </c>
      <c r="K305" s="31">
        <v>1038.95</v>
      </c>
      <c r="L305" s="31">
        <v>1011.2</v>
      </c>
      <c r="M305" s="31">
        <v>4.0171400000000004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245.35</v>
      </c>
      <c r="D306" s="36">
        <v>246.85</v>
      </c>
      <c r="E306" s="36">
        <v>241.79999999999998</v>
      </c>
      <c r="F306" s="36">
        <v>238.25</v>
      </c>
      <c r="G306" s="36">
        <v>233.2</v>
      </c>
      <c r="H306" s="36">
        <v>250.39999999999998</v>
      </c>
      <c r="I306" s="36">
        <v>255.45</v>
      </c>
      <c r="J306" s="36">
        <v>259</v>
      </c>
      <c r="K306" s="31">
        <v>251.9</v>
      </c>
      <c r="L306" s="31">
        <v>243.3</v>
      </c>
      <c r="M306" s="31">
        <v>99.060429999999997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1458.6</v>
      </c>
      <c r="D307" s="36">
        <v>1470.4833333333333</v>
      </c>
      <c r="E307" s="36">
        <v>1443.6666666666667</v>
      </c>
      <c r="F307" s="36">
        <v>1428.7333333333333</v>
      </c>
      <c r="G307" s="36">
        <v>1401.9166666666667</v>
      </c>
      <c r="H307" s="36">
        <v>1485.4166666666667</v>
      </c>
      <c r="I307" s="36">
        <v>1512.2333333333333</v>
      </c>
      <c r="J307" s="36">
        <v>1527.1666666666667</v>
      </c>
      <c r="K307" s="31">
        <v>1497.3</v>
      </c>
      <c r="L307" s="31">
        <v>1455.55</v>
      </c>
      <c r="M307" s="31">
        <v>25.557369999999999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398.35</v>
      </c>
      <c r="D308" s="36">
        <v>399.88333333333338</v>
      </c>
      <c r="E308" s="36">
        <v>394.46666666666675</v>
      </c>
      <c r="F308" s="36">
        <v>390.58333333333337</v>
      </c>
      <c r="G308" s="36">
        <v>385.16666666666674</v>
      </c>
      <c r="H308" s="36">
        <v>403.76666666666677</v>
      </c>
      <c r="I308" s="36">
        <v>409.18333333333339</v>
      </c>
      <c r="J308" s="36">
        <v>413.06666666666678</v>
      </c>
      <c r="K308" s="31">
        <v>405.3</v>
      </c>
      <c r="L308" s="31">
        <v>396</v>
      </c>
      <c r="M308" s="31">
        <v>1.1893199999999999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490.85</v>
      </c>
      <c r="D309" s="36">
        <v>496.18333333333334</v>
      </c>
      <c r="E309" s="36">
        <v>484.66666666666669</v>
      </c>
      <c r="F309" s="36">
        <v>478.48333333333335</v>
      </c>
      <c r="G309" s="36">
        <v>466.9666666666667</v>
      </c>
      <c r="H309" s="36">
        <v>502.36666666666667</v>
      </c>
      <c r="I309" s="36">
        <v>513.88333333333333</v>
      </c>
      <c r="J309" s="36">
        <v>520.06666666666661</v>
      </c>
      <c r="K309" s="31">
        <v>507.7</v>
      </c>
      <c r="L309" s="31">
        <v>490</v>
      </c>
      <c r="M309" s="31">
        <v>1.3504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349.85</v>
      </c>
      <c r="D310" s="36">
        <v>351.2833333333333</v>
      </c>
      <c r="E310" s="36">
        <v>346.61666666666662</v>
      </c>
      <c r="F310" s="36">
        <v>343.38333333333333</v>
      </c>
      <c r="G310" s="36">
        <v>338.71666666666664</v>
      </c>
      <c r="H310" s="36">
        <v>354.51666666666659</v>
      </c>
      <c r="I310" s="36">
        <v>359.18333333333334</v>
      </c>
      <c r="J310" s="36">
        <v>362.41666666666657</v>
      </c>
      <c r="K310" s="31">
        <v>355.95</v>
      </c>
      <c r="L310" s="31">
        <v>348.05</v>
      </c>
      <c r="M310" s="31">
        <v>1.30958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137.44999999999999</v>
      </c>
      <c r="D311" s="36">
        <v>135.86666666666667</v>
      </c>
      <c r="E311" s="36">
        <v>133.83333333333334</v>
      </c>
      <c r="F311" s="36">
        <v>130.21666666666667</v>
      </c>
      <c r="G311" s="36">
        <v>128.18333333333334</v>
      </c>
      <c r="H311" s="36">
        <v>139.48333333333335</v>
      </c>
      <c r="I311" s="36">
        <v>141.51666666666665</v>
      </c>
      <c r="J311" s="36">
        <v>145.13333333333335</v>
      </c>
      <c r="K311" s="31">
        <v>137.9</v>
      </c>
      <c r="L311" s="31">
        <v>132.25</v>
      </c>
      <c r="M311" s="31">
        <v>79.726749999999996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103.7</v>
      </c>
      <c r="D312" s="36">
        <v>104.40000000000002</v>
      </c>
      <c r="E312" s="36">
        <v>101.40000000000003</v>
      </c>
      <c r="F312" s="36">
        <v>99.100000000000009</v>
      </c>
      <c r="G312" s="36">
        <v>96.100000000000023</v>
      </c>
      <c r="H312" s="36">
        <v>106.70000000000005</v>
      </c>
      <c r="I312" s="36">
        <v>109.70000000000002</v>
      </c>
      <c r="J312" s="36">
        <v>112.00000000000006</v>
      </c>
      <c r="K312" s="31">
        <v>107.4</v>
      </c>
      <c r="L312" s="31">
        <v>102.1</v>
      </c>
      <c r="M312" s="31">
        <v>96.161490000000001</v>
      </c>
      <c r="N312" s="1"/>
      <c r="O312" s="1"/>
    </row>
    <row r="313" spans="1:15" ht="12.75" customHeight="1">
      <c r="A313" s="33">
        <v>303</v>
      </c>
      <c r="B313" s="53" t="s">
        <v>862</v>
      </c>
      <c r="C313" s="31">
        <v>1741.55</v>
      </c>
      <c r="D313" s="36">
        <v>1749.4166666666667</v>
      </c>
      <c r="E313" s="36">
        <v>1725.8333333333335</v>
      </c>
      <c r="F313" s="36">
        <v>1710.1166666666668</v>
      </c>
      <c r="G313" s="36">
        <v>1686.5333333333335</v>
      </c>
      <c r="H313" s="36">
        <v>1765.1333333333334</v>
      </c>
      <c r="I313" s="36">
        <v>1788.7166666666669</v>
      </c>
      <c r="J313" s="36">
        <v>1804.4333333333334</v>
      </c>
      <c r="K313" s="31">
        <v>1773</v>
      </c>
      <c r="L313" s="31">
        <v>1733.7</v>
      </c>
      <c r="M313" s="31">
        <v>2.0746099999999998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536.54999999999995</v>
      </c>
      <c r="D314" s="36">
        <v>533.36666666666667</v>
      </c>
      <c r="E314" s="36">
        <v>525.0333333333333</v>
      </c>
      <c r="F314" s="36">
        <v>513.51666666666665</v>
      </c>
      <c r="G314" s="36">
        <v>505.18333333333328</v>
      </c>
      <c r="H314" s="36">
        <v>544.88333333333333</v>
      </c>
      <c r="I314" s="36">
        <v>553.21666666666658</v>
      </c>
      <c r="J314" s="36">
        <v>564.73333333333335</v>
      </c>
      <c r="K314" s="31">
        <v>541.70000000000005</v>
      </c>
      <c r="L314" s="31">
        <v>521.85</v>
      </c>
      <c r="M314" s="31">
        <v>25.334579999999999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10392.299999999999</v>
      </c>
      <c r="D315" s="36">
        <v>10401.1</v>
      </c>
      <c r="E315" s="36">
        <v>10312.200000000001</v>
      </c>
      <c r="F315" s="36">
        <v>10232.1</v>
      </c>
      <c r="G315" s="36">
        <v>10143.200000000001</v>
      </c>
      <c r="H315" s="36">
        <v>10481.200000000001</v>
      </c>
      <c r="I315" s="36">
        <v>10570.099999999999</v>
      </c>
      <c r="J315" s="36">
        <v>10650.2</v>
      </c>
      <c r="K315" s="31">
        <v>10490</v>
      </c>
      <c r="L315" s="31">
        <v>10321</v>
      </c>
      <c r="M315" s="31">
        <v>4.3999600000000001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2208.5500000000002</v>
      </c>
      <c r="D316" s="36">
        <v>2219.5166666666669</v>
      </c>
      <c r="E316" s="36">
        <v>2189.0333333333338</v>
      </c>
      <c r="F316" s="36">
        <v>2169.5166666666669</v>
      </c>
      <c r="G316" s="36">
        <v>2139.0333333333338</v>
      </c>
      <c r="H316" s="36">
        <v>2239.0333333333338</v>
      </c>
      <c r="I316" s="36">
        <v>2269.5166666666664</v>
      </c>
      <c r="J316" s="36">
        <v>2289.0333333333338</v>
      </c>
      <c r="K316" s="31">
        <v>2250</v>
      </c>
      <c r="L316" s="31">
        <v>2200</v>
      </c>
      <c r="M316" s="31">
        <v>0.35292000000000001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914.1</v>
      </c>
      <c r="D317" s="36">
        <v>919.65</v>
      </c>
      <c r="E317" s="36">
        <v>905.9</v>
      </c>
      <c r="F317" s="36">
        <v>897.7</v>
      </c>
      <c r="G317" s="36">
        <v>883.95</v>
      </c>
      <c r="H317" s="36">
        <v>927.84999999999991</v>
      </c>
      <c r="I317" s="36">
        <v>941.59999999999991</v>
      </c>
      <c r="J317" s="36">
        <v>949.79999999999984</v>
      </c>
      <c r="K317" s="31">
        <v>933.4</v>
      </c>
      <c r="L317" s="31">
        <v>911.45</v>
      </c>
      <c r="M317" s="31">
        <v>3.1195599999999999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573.75</v>
      </c>
      <c r="D318" s="36">
        <v>579.43333333333328</v>
      </c>
      <c r="E318" s="36">
        <v>565.31666666666661</v>
      </c>
      <c r="F318" s="36">
        <v>556.88333333333333</v>
      </c>
      <c r="G318" s="36">
        <v>542.76666666666665</v>
      </c>
      <c r="H318" s="36">
        <v>587.86666666666656</v>
      </c>
      <c r="I318" s="36">
        <v>601.98333333333312</v>
      </c>
      <c r="J318" s="36">
        <v>610.41666666666652</v>
      </c>
      <c r="K318" s="31">
        <v>593.54999999999995</v>
      </c>
      <c r="L318" s="31">
        <v>571</v>
      </c>
      <c r="M318" s="31">
        <v>8.8878400000000006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1966.8</v>
      </c>
      <c r="D319" s="36">
        <v>1980.1333333333332</v>
      </c>
      <c r="E319" s="36">
        <v>1940.2666666666664</v>
      </c>
      <c r="F319" s="36">
        <v>1913.7333333333331</v>
      </c>
      <c r="G319" s="36">
        <v>1873.8666666666663</v>
      </c>
      <c r="H319" s="36">
        <v>2006.6666666666665</v>
      </c>
      <c r="I319" s="36">
        <v>2046.5333333333333</v>
      </c>
      <c r="J319" s="36">
        <v>2073.0666666666666</v>
      </c>
      <c r="K319" s="31">
        <v>2020</v>
      </c>
      <c r="L319" s="31">
        <v>1953.6</v>
      </c>
      <c r="M319" s="31">
        <v>10.83492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791.4</v>
      </c>
      <c r="D320" s="36">
        <v>797.76666666666677</v>
      </c>
      <c r="E320" s="36">
        <v>776.63333333333355</v>
      </c>
      <c r="F320" s="36">
        <v>761.86666666666679</v>
      </c>
      <c r="G320" s="36">
        <v>740.73333333333358</v>
      </c>
      <c r="H320" s="36">
        <v>812.53333333333353</v>
      </c>
      <c r="I320" s="36">
        <v>833.66666666666674</v>
      </c>
      <c r="J320" s="36">
        <v>848.43333333333351</v>
      </c>
      <c r="K320" s="31">
        <v>818.9</v>
      </c>
      <c r="L320" s="31">
        <v>783</v>
      </c>
      <c r="M320" s="31">
        <v>0.69528000000000001</v>
      </c>
      <c r="N320" s="1"/>
      <c r="O320" s="1"/>
    </row>
    <row r="321" spans="1:15" ht="12.75" customHeight="1">
      <c r="A321" s="33">
        <v>311</v>
      </c>
      <c r="B321" s="53" t="s">
        <v>882</v>
      </c>
      <c r="C321" s="31">
        <v>895.35</v>
      </c>
      <c r="D321" s="36">
        <v>900.35</v>
      </c>
      <c r="E321" s="36">
        <v>886.25</v>
      </c>
      <c r="F321" s="36">
        <v>877.15</v>
      </c>
      <c r="G321" s="36">
        <v>863.05</v>
      </c>
      <c r="H321" s="36">
        <v>909.45</v>
      </c>
      <c r="I321" s="36">
        <v>923.55000000000018</v>
      </c>
      <c r="J321" s="36">
        <v>932.65000000000009</v>
      </c>
      <c r="K321" s="31">
        <v>914.45</v>
      </c>
      <c r="L321" s="31">
        <v>891.25</v>
      </c>
      <c r="M321" s="31">
        <v>0.29942999999999997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1187.5</v>
      </c>
      <c r="D322" s="36">
        <v>1182.3166666666666</v>
      </c>
      <c r="E322" s="36">
        <v>1170.1833333333332</v>
      </c>
      <c r="F322" s="36">
        <v>1152.8666666666666</v>
      </c>
      <c r="G322" s="36">
        <v>1140.7333333333331</v>
      </c>
      <c r="H322" s="36">
        <v>1199.6333333333332</v>
      </c>
      <c r="I322" s="36">
        <v>1211.7666666666664</v>
      </c>
      <c r="J322" s="36">
        <v>1229.0833333333333</v>
      </c>
      <c r="K322" s="31">
        <v>1194.45</v>
      </c>
      <c r="L322" s="31">
        <v>1165</v>
      </c>
      <c r="M322" s="31">
        <v>0.47826000000000002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1405.45</v>
      </c>
      <c r="D323" s="36">
        <v>1408.5500000000002</v>
      </c>
      <c r="E323" s="36">
        <v>1397.2000000000003</v>
      </c>
      <c r="F323" s="36">
        <v>1388.95</v>
      </c>
      <c r="G323" s="36">
        <v>1377.6000000000001</v>
      </c>
      <c r="H323" s="36">
        <v>1416.8000000000004</v>
      </c>
      <c r="I323" s="36">
        <v>1428.1500000000003</v>
      </c>
      <c r="J323" s="36">
        <v>1436.4000000000005</v>
      </c>
      <c r="K323" s="31">
        <v>1419.9</v>
      </c>
      <c r="L323" s="31">
        <v>1400.3</v>
      </c>
      <c r="M323" s="31">
        <v>2.9108200000000002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55.15</v>
      </c>
      <c r="D324" s="36">
        <v>55.683333333333337</v>
      </c>
      <c r="E324" s="36">
        <v>54.216666666666676</v>
      </c>
      <c r="F324" s="36">
        <v>53.283333333333339</v>
      </c>
      <c r="G324" s="36">
        <v>51.816666666666677</v>
      </c>
      <c r="H324" s="36">
        <v>56.616666666666674</v>
      </c>
      <c r="I324" s="36">
        <v>58.083333333333343</v>
      </c>
      <c r="J324" s="36">
        <v>59.016666666666673</v>
      </c>
      <c r="K324" s="31">
        <v>57.15</v>
      </c>
      <c r="L324" s="31">
        <v>54.75</v>
      </c>
      <c r="M324" s="31">
        <v>143.93379999999999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59.95</v>
      </c>
      <c r="D325" s="36">
        <v>60.216666666666669</v>
      </c>
      <c r="E325" s="36">
        <v>59.13333333333334</v>
      </c>
      <c r="F325" s="36">
        <v>58.31666666666667</v>
      </c>
      <c r="G325" s="36">
        <v>57.233333333333341</v>
      </c>
      <c r="H325" s="36">
        <v>61.033333333333339</v>
      </c>
      <c r="I325" s="36">
        <v>62.116666666666667</v>
      </c>
      <c r="J325" s="36">
        <v>62.933333333333337</v>
      </c>
      <c r="K325" s="31">
        <v>61.3</v>
      </c>
      <c r="L325" s="31">
        <v>59.4</v>
      </c>
      <c r="M325" s="31">
        <v>31.5992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1038.05</v>
      </c>
      <c r="D326" s="36">
        <v>1036</v>
      </c>
      <c r="E326" s="36">
        <v>1005.0999999999999</v>
      </c>
      <c r="F326" s="36">
        <v>972.14999999999986</v>
      </c>
      <c r="G326" s="36">
        <v>941.24999999999977</v>
      </c>
      <c r="H326" s="36">
        <v>1068.95</v>
      </c>
      <c r="I326" s="36">
        <v>1099.8500000000001</v>
      </c>
      <c r="J326" s="36">
        <v>1132.8000000000002</v>
      </c>
      <c r="K326" s="31">
        <v>1066.9000000000001</v>
      </c>
      <c r="L326" s="31">
        <v>1003.05</v>
      </c>
      <c r="M326" s="31">
        <v>8.2083200000000005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2123.4</v>
      </c>
      <c r="D327" s="36">
        <v>2135.666666666667</v>
      </c>
      <c r="E327" s="36">
        <v>2105.2833333333338</v>
      </c>
      <c r="F327" s="36">
        <v>2087.166666666667</v>
      </c>
      <c r="G327" s="36">
        <v>2056.7833333333338</v>
      </c>
      <c r="H327" s="36">
        <v>2153.7833333333338</v>
      </c>
      <c r="I327" s="36">
        <v>2184.166666666667</v>
      </c>
      <c r="J327" s="36">
        <v>2202.2833333333338</v>
      </c>
      <c r="K327" s="31">
        <v>2166.0500000000002</v>
      </c>
      <c r="L327" s="31">
        <v>2117.5500000000002</v>
      </c>
      <c r="M327" s="31">
        <v>1.0159100000000001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108297.8</v>
      </c>
      <c r="D328" s="36">
        <v>108568.28333333333</v>
      </c>
      <c r="E328" s="36">
        <v>107636.61666666665</v>
      </c>
      <c r="F328" s="36">
        <v>106975.43333333333</v>
      </c>
      <c r="G328" s="36">
        <v>106043.76666666666</v>
      </c>
      <c r="H328" s="36">
        <v>109229.46666666665</v>
      </c>
      <c r="I328" s="36">
        <v>110161.13333333333</v>
      </c>
      <c r="J328" s="36">
        <v>110822.31666666664</v>
      </c>
      <c r="K328" s="31">
        <v>109499.95</v>
      </c>
      <c r="L328" s="31">
        <v>107907.1</v>
      </c>
      <c r="M328" s="31">
        <v>8.3309999999999995E-2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2438.85</v>
      </c>
      <c r="D329" s="36">
        <v>2464.6166666666668</v>
      </c>
      <c r="E329" s="36">
        <v>2404.2333333333336</v>
      </c>
      <c r="F329" s="36">
        <v>2369.6166666666668</v>
      </c>
      <c r="G329" s="36">
        <v>2309.2333333333336</v>
      </c>
      <c r="H329" s="36">
        <v>2499.2333333333336</v>
      </c>
      <c r="I329" s="36">
        <v>2559.6166666666668</v>
      </c>
      <c r="J329" s="36">
        <v>2594.2333333333336</v>
      </c>
      <c r="K329" s="31">
        <v>2525</v>
      </c>
      <c r="L329" s="31">
        <v>2430</v>
      </c>
      <c r="M329" s="31">
        <v>1.9615800000000001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2330.9</v>
      </c>
      <c r="D330" s="36">
        <v>2323.5666666666671</v>
      </c>
      <c r="E330" s="36">
        <v>2283.733333333334</v>
      </c>
      <c r="F330" s="36">
        <v>2236.5666666666671</v>
      </c>
      <c r="G330" s="36">
        <v>2196.733333333334</v>
      </c>
      <c r="H330" s="36">
        <v>2370.733333333334</v>
      </c>
      <c r="I330" s="36">
        <v>2410.5666666666671</v>
      </c>
      <c r="J330" s="36">
        <v>2457.733333333334</v>
      </c>
      <c r="K330" s="31">
        <v>2363.4</v>
      </c>
      <c r="L330" s="31">
        <v>2276.4</v>
      </c>
      <c r="M330" s="31">
        <v>16.691880000000001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1298.7</v>
      </c>
      <c r="D331" s="36">
        <v>1307.8500000000001</v>
      </c>
      <c r="E331" s="36">
        <v>1276.3500000000004</v>
      </c>
      <c r="F331" s="36">
        <v>1254.0000000000002</v>
      </c>
      <c r="G331" s="36">
        <v>1222.5000000000005</v>
      </c>
      <c r="H331" s="36">
        <v>1330.2000000000003</v>
      </c>
      <c r="I331" s="36">
        <v>1361.6999999999998</v>
      </c>
      <c r="J331" s="36">
        <v>1384.0500000000002</v>
      </c>
      <c r="K331" s="31">
        <v>1339.35</v>
      </c>
      <c r="L331" s="31">
        <v>1285.5</v>
      </c>
      <c r="M331" s="31">
        <v>6.6066200000000004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996</v>
      </c>
      <c r="D332" s="36">
        <v>1003.25</v>
      </c>
      <c r="E332" s="36">
        <v>986.05</v>
      </c>
      <c r="F332" s="36">
        <v>976.09999999999991</v>
      </c>
      <c r="G332" s="36">
        <v>958.89999999999986</v>
      </c>
      <c r="H332" s="36">
        <v>1013.2</v>
      </c>
      <c r="I332" s="36">
        <v>1030.4000000000001</v>
      </c>
      <c r="J332" s="36">
        <v>1040.3500000000001</v>
      </c>
      <c r="K332" s="31">
        <v>1020.45</v>
      </c>
      <c r="L332" s="31">
        <v>993.3</v>
      </c>
      <c r="M332" s="31">
        <v>1.0935699999999999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800.35</v>
      </c>
      <c r="D333" s="36">
        <v>805.11666666666667</v>
      </c>
      <c r="E333" s="36">
        <v>790.23333333333335</v>
      </c>
      <c r="F333" s="36">
        <v>780.11666666666667</v>
      </c>
      <c r="G333" s="36">
        <v>765.23333333333335</v>
      </c>
      <c r="H333" s="36">
        <v>815.23333333333335</v>
      </c>
      <c r="I333" s="36">
        <v>830.11666666666679</v>
      </c>
      <c r="J333" s="36">
        <v>840.23333333333335</v>
      </c>
      <c r="K333" s="31">
        <v>820</v>
      </c>
      <c r="L333" s="31">
        <v>795</v>
      </c>
      <c r="M333" s="31">
        <v>6.5193000000000003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92.25</v>
      </c>
      <c r="D334" s="36">
        <v>92.75</v>
      </c>
      <c r="E334" s="36">
        <v>91.45</v>
      </c>
      <c r="F334" s="36">
        <v>90.65</v>
      </c>
      <c r="G334" s="36">
        <v>89.350000000000009</v>
      </c>
      <c r="H334" s="36">
        <v>93.55</v>
      </c>
      <c r="I334" s="36">
        <v>94.850000000000009</v>
      </c>
      <c r="J334" s="36">
        <v>95.649999999999991</v>
      </c>
      <c r="K334" s="31">
        <v>94.05</v>
      </c>
      <c r="L334" s="31">
        <v>91.95</v>
      </c>
      <c r="M334" s="31">
        <v>37.858960000000003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3438.25</v>
      </c>
      <c r="D335" s="36">
        <v>3447.75</v>
      </c>
      <c r="E335" s="36">
        <v>3405.5</v>
      </c>
      <c r="F335" s="36">
        <v>3372.75</v>
      </c>
      <c r="G335" s="36">
        <v>3330.5</v>
      </c>
      <c r="H335" s="36">
        <v>3480.5</v>
      </c>
      <c r="I335" s="36">
        <v>3522.75</v>
      </c>
      <c r="J335" s="36">
        <v>3555.5</v>
      </c>
      <c r="K335" s="31">
        <v>3490</v>
      </c>
      <c r="L335" s="31">
        <v>3415</v>
      </c>
      <c r="M335" s="31">
        <v>2.0806800000000001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809.9</v>
      </c>
      <c r="D336" s="36">
        <v>807.94999999999993</v>
      </c>
      <c r="E336" s="36">
        <v>799.44999999999982</v>
      </c>
      <c r="F336" s="36">
        <v>788.99999999999989</v>
      </c>
      <c r="G336" s="36">
        <v>780.49999999999977</v>
      </c>
      <c r="H336" s="36">
        <v>818.39999999999986</v>
      </c>
      <c r="I336" s="36">
        <v>826.90000000000009</v>
      </c>
      <c r="J336" s="36">
        <v>837.34999999999991</v>
      </c>
      <c r="K336" s="31">
        <v>816.45</v>
      </c>
      <c r="L336" s="31">
        <v>797.5</v>
      </c>
      <c r="M336" s="31">
        <v>1.65821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65.599999999999994</v>
      </c>
      <c r="D337" s="36">
        <v>66.166666666666671</v>
      </c>
      <c r="E337" s="36">
        <v>64.683333333333337</v>
      </c>
      <c r="F337" s="36">
        <v>63.766666666666666</v>
      </c>
      <c r="G337" s="36">
        <v>62.283333333333331</v>
      </c>
      <c r="H337" s="36">
        <v>67.083333333333343</v>
      </c>
      <c r="I337" s="36">
        <v>68.566666666666663</v>
      </c>
      <c r="J337" s="36">
        <v>69.483333333333348</v>
      </c>
      <c r="K337" s="31">
        <v>67.650000000000006</v>
      </c>
      <c r="L337" s="31">
        <v>65.25</v>
      </c>
      <c r="M337" s="31">
        <v>264.61903000000001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144.44999999999999</v>
      </c>
      <c r="D338" s="36">
        <v>145.9</v>
      </c>
      <c r="E338" s="36">
        <v>142.60000000000002</v>
      </c>
      <c r="F338" s="36">
        <v>140.75000000000003</v>
      </c>
      <c r="G338" s="36">
        <v>137.45000000000005</v>
      </c>
      <c r="H338" s="36">
        <v>147.75</v>
      </c>
      <c r="I338" s="36">
        <v>151.05000000000001</v>
      </c>
      <c r="J338" s="36">
        <v>152.89999999999998</v>
      </c>
      <c r="K338" s="31">
        <v>149.19999999999999</v>
      </c>
      <c r="L338" s="31">
        <v>144.05000000000001</v>
      </c>
      <c r="M338" s="31">
        <v>37.111789999999999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24234.799999999999</v>
      </c>
      <c r="D339" s="36">
        <v>24228.95</v>
      </c>
      <c r="E339" s="36">
        <v>24127.9</v>
      </c>
      <c r="F339" s="36">
        <v>24021</v>
      </c>
      <c r="G339" s="36">
        <v>23919.95</v>
      </c>
      <c r="H339" s="36">
        <v>24335.850000000002</v>
      </c>
      <c r="I339" s="36">
        <v>24436.899999999998</v>
      </c>
      <c r="J339" s="36">
        <v>24543.800000000003</v>
      </c>
      <c r="K339" s="31">
        <v>24330</v>
      </c>
      <c r="L339" s="31">
        <v>24122.05</v>
      </c>
      <c r="M339" s="31">
        <v>0.51639000000000002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68.2</v>
      </c>
      <c r="D340" s="36">
        <v>68.816666666666663</v>
      </c>
      <c r="E340" s="36">
        <v>67.383333333333326</v>
      </c>
      <c r="F340" s="36">
        <v>66.566666666666663</v>
      </c>
      <c r="G340" s="36">
        <v>65.133333333333326</v>
      </c>
      <c r="H340" s="36">
        <v>69.633333333333326</v>
      </c>
      <c r="I340" s="36">
        <v>71.066666666666663</v>
      </c>
      <c r="J340" s="36">
        <v>71.883333333333326</v>
      </c>
      <c r="K340" s="31">
        <v>70.25</v>
      </c>
      <c r="L340" s="31">
        <v>68</v>
      </c>
      <c r="M340" s="31">
        <v>12.468170000000001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50.2</v>
      </c>
      <c r="D341" s="36">
        <v>50.483333333333341</v>
      </c>
      <c r="E341" s="36">
        <v>49.616666666666681</v>
      </c>
      <c r="F341" s="36">
        <v>49.033333333333339</v>
      </c>
      <c r="G341" s="36">
        <v>48.166666666666679</v>
      </c>
      <c r="H341" s="36">
        <v>51.066666666666684</v>
      </c>
      <c r="I341" s="36">
        <v>51.933333333333344</v>
      </c>
      <c r="J341" s="36">
        <v>52.516666666666687</v>
      </c>
      <c r="K341" s="31">
        <v>51.35</v>
      </c>
      <c r="L341" s="31">
        <v>49.9</v>
      </c>
      <c r="M341" s="31">
        <v>101.12336999999999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391.45</v>
      </c>
      <c r="D342" s="36">
        <v>386</v>
      </c>
      <c r="E342" s="36">
        <v>377.75</v>
      </c>
      <c r="F342" s="36">
        <v>364.05</v>
      </c>
      <c r="G342" s="36">
        <v>355.8</v>
      </c>
      <c r="H342" s="36">
        <v>399.7</v>
      </c>
      <c r="I342" s="36">
        <v>407.95</v>
      </c>
      <c r="J342" s="36">
        <v>421.65</v>
      </c>
      <c r="K342" s="31">
        <v>394.25</v>
      </c>
      <c r="L342" s="31">
        <v>372.3</v>
      </c>
      <c r="M342" s="31">
        <v>24.340160000000001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134</v>
      </c>
      <c r="D343" s="36">
        <v>134.85</v>
      </c>
      <c r="E343" s="36">
        <v>131.39999999999998</v>
      </c>
      <c r="F343" s="36">
        <v>128.79999999999998</v>
      </c>
      <c r="G343" s="36">
        <v>125.34999999999997</v>
      </c>
      <c r="H343" s="36">
        <v>137.44999999999999</v>
      </c>
      <c r="I343" s="36">
        <v>140.89999999999998</v>
      </c>
      <c r="J343" s="36">
        <v>143.5</v>
      </c>
      <c r="K343" s="31">
        <v>138.30000000000001</v>
      </c>
      <c r="L343" s="31">
        <v>132.25</v>
      </c>
      <c r="M343" s="31">
        <v>21.385680000000001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154.19999999999999</v>
      </c>
      <c r="D344" s="36">
        <v>155.15</v>
      </c>
      <c r="E344" s="36">
        <v>152.65</v>
      </c>
      <c r="F344" s="36">
        <v>151.1</v>
      </c>
      <c r="G344" s="36">
        <v>148.6</v>
      </c>
      <c r="H344" s="36">
        <v>156.70000000000002</v>
      </c>
      <c r="I344" s="36">
        <v>159.20000000000002</v>
      </c>
      <c r="J344" s="36">
        <v>160.75000000000003</v>
      </c>
      <c r="K344" s="31">
        <v>157.65</v>
      </c>
      <c r="L344" s="31">
        <v>153.6</v>
      </c>
      <c r="M344" s="31">
        <v>86.014610000000005</v>
      </c>
      <c r="N344" s="1"/>
      <c r="O344" s="1"/>
    </row>
    <row r="345" spans="1:15" ht="12.75" customHeight="1">
      <c r="A345" s="33">
        <v>335</v>
      </c>
      <c r="B345" s="53" t="s">
        <v>857</v>
      </c>
      <c r="C345" s="31">
        <v>40.15</v>
      </c>
      <c r="D345" s="36">
        <v>40.6</v>
      </c>
      <c r="E345" s="36">
        <v>39.550000000000004</v>
      </c>
      <c r="F345" s="36">
        <v>38.950000000000003</v>
      </c>
      <c r="G345" s="36">
        <v>37.900000000000006</v>
      </c>
      <c r="H345" s="36">
        <v>41.2</v>
      </c>
      <c r="I345" s="36">
        <v>42.25</v>
      </c>
      <c r="J345" s="36">
        <v>42.85</v>
      </c>
      <c r="K345" s="31">
        <v>41.65</v>
      </c>
      <c r="L345" s="31">
        <v>40</v>
      </c>
      <c r="M345" s="31">
        <v>67.042580000000001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221.5</v>
      </c>
      <c r="D346" s="36">
        <v>221.93333333333331</v>
      </c>
      <c r="E346" s="36">
        <v>219.56666666666661</v>
      </c>
      <c r="F346" s="36">
        <v>217.6333333333333</v>
      </c>
      <c r="G346" s="36">
        <v>215.26666666666659</v>
      </c>
      <c r="H346" s="36">
        <v>223.86666666666662</v>
      </c>
      <c r="I346" s="36">
        <v>226.23333333333335</v>
      </c>
      <c r="J346" s="36">
        <v>228.16666666666663</v>
      </c>
      <c r="K346" s="31">
        <v>224.3</v>
      </c>
      <c r="L346" s="31">
        <v>220</v>
      </c>
      <c r="M346" s="31">
        <v>1.5918099999999999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235.8</v>
      </c>
      <c r="D347" s="36">
        <v>235.51666666666665</v>
      </c>
      <c r="E347" s="36">
        <v>233.83333333333331</v>
      </c>
      <c r="F347" s="36">
        <v>231.86666666666667</v>
      </c>
      <c r="G347" s="36">
        <v>230.18333333333334</v>
      </c>
      <c r="H347" s="36">
        <v>237.48333333333329</v>
      </c>
      <c r="I347" s="36">
        <v>239.16666666666663</v>
      </c>
      <c r="J347" s="36">
        <v>241.13333333333327</v>
      </c>
      <c r="K347" s="31">
        <v>237.2</v>
      </c>
      <c r="L347" s="31">
        <v>233.55</v>
      </c>
      <c r="M347" s="31">
        <v>65.835809999999995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340.45</v>
      </c>
      <c r="D348" s="36">
        <v>342.59999999999997</v>
      </c>
      <c r="E348" s="36">
        <v>336.84999999999991</v>
      </c>
      <c r="F348" s="36">
        <v>333.24999999999994</v>
      </c>
      <c r="G348" s="36">
        <v>327.49999999999989</v>
      </c>
      <c r="H348" s="36">
        <v>346.19999999999993</v>
      </c>
      <c r="I348" s="36">
        <v>351.95000000000005</v>
      </c>
      <c r="J348" s="36">
        <v>355.54999999999995</v>
      </c>
      <c r="K348" s="31">
        <v>348.35</v>
      </c>
      <c r="L348" s="31">
        <v>339</v>
      </c>
      <c r="M348" s="31">
        <v>0.78349000000000002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1137.8499999999999</v>
      </c>
      <c r="D349" s="36">
        <v>1132.4833333333333</v>
      </c>
      <c r="E349" s="36">
        <v>1122.8666666666668</v>
      </c>
      <c r="F349" s="36">
        <v>1107.8833333333334</v>
      </c>
      <c r="G349" s="36">
        <v>1098.2666666666669</v>
      </c>
      <c r="H349" s="36">
        <v>1147.4666666666667</v>
      </c>
      <c r="I349" s="36">
        <v>1157.083333333333</v>
      </c>
      <c r="J349" s="36">
        <v>1172.0666666666666</v>
      </c>
      <c r="K349" s="31">
        <v>1142.0999999999999</v>
      </c>
      <c r="L349" s="31">
        <v>1117.5</v>
      </c>
      <c r="M349" s="31">
        <v>3.9516200000000001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186.15</v>
      </c>
      <c r="D350" s="36">
        <v>186.7166666666667</v>
      </c>
      <c r="E350" s="36">
        <v>183.63333333333338</v>
      </c>
      <c r="F350" s="36">
        <v>181.11666666666667</v>
      </c>
      <c r="G350" s="36">
        <v>178.03333333333336</v>
      </c>
      <c r="H350" s="36">
        <v>189.23333333333341</v>
      </c>
      <c r="I350" s="36">
        <v>192.31666666666672</v>
      </c>
      <c r="J350" s="36">
        <v>194.83333333333343</v>
      </c>
      <c r="K350" s="31">
        <v>189.8</v>
      </c>
      <c r="L350" s="31">
        <v>184.2</v>
      </c>
      <c r="M350" s="31">
        <v>94.046750000000003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298.85000000000002</v>
      </c>
      <c r="D351" s="36">
        <v>300.83333333333331</v>
      </c>
      <c r="E351" s="36">
        <v>294.66666666666663</v>
      </c>
      <c r="F351" s="36">
        <v>290.48333333333329</v>
      </c>
      <c r="G351" s="36">
        <v>284.31666666666661</v>
      </c>
      <c r="H351" s="36">
        <v>305.01666666666665</v>
      </c>
      <c r="I351" s="36">
        <v>311.18333333333328</v>
      </c>
      <c r="J351" s="36">
        <v>315.36666666666667</v>
      </c>
      <c r="K351" s="31">
        <v>307</v>
      </c>
      <c r="L351" s="31">
        <v>296.64999999999998</v>
      </c>
      <c r="M351" s="31">
        <v>8.3083899999999993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1139.25</v>
      </c>
      <c r="D352" s="36">
        <v>1145.4333333333334</v>
      </c>
      <c r="E352" s="36">
        <v>1121.8666666666668</v>
      </c>
      <c r="F352" s="36">
        <v>1104.4833333333333</v>
      </c>
      <c r="G352" s="36">
        <v>1080.9166666666667</v>
      </c>
      <c r="H352" s="36">
        <v>1162.8166666666668</v>
      </c>
      <c r="I352" s="36">
        <v>1186.3833333333334</v>
      </c>
      <c r="J352" s="36">
        <v>1203.7666666666669</v>
      </c>
      <c r="K352" s="31">
        <v>1169</v>
      </c>
      <c r="L352" s="31">
        <v>1128.05</v>
      </c>
      <c r="M352" s="31">
        <v>4.54772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920.75</v>
      </c>
      <c r="D353" s="36">
        <v>928.55000000000007</v>
      </c>
      <c r="E353" s="36">
        <v>904.45000000000016</v>
      </c>
      <c r="F353" s="36">
        <v>888.15000000000009</v>
      </c>
      <c r="G353" s="36">
        <v>864.05000000000018</v>
      </c>
      <c r="H353" s="36">
        <v>944.85000000000014</v>
      </c>
      <c r="I353" s="36">
        <v>968.95</v>
      </c>
      <c r="J353" s="36">
        <v>985.25000000000011</v>
      </c>
      <c r="K353" s="31">
        <v>952.65</v>
      </c>
      <c r="L353" s="31">
        <v>912.25</v>
      </c>
      <c r="M353" s="31">
        <v>29.139800000000001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3877.65</v>
      </c>
      <c r="D354" s="36">
        <v>3889.15</v>
      </c>
      <c r="E354" s="36">
        <v>3857.75</v>
      </c>
      <c r="F354" s="36">
        <v>3837.85</v>
      </c>
      <c r="G354" s="36">
        <v>3806.45</v>
      </c>
      <c r="H354" s="36">
        <v>3909.05</v>
      </c>
      <c r="I354" s="36">
        <v>3940.4500000000007</v>
      </c>
      <c r="J354" s="36">
        <v>3960.3500000000004</v>
      </c>
      <c r="K354" s="31">
        <v>3920.55</v>
      </c>
      <c r="L354" s="31">
        <v>3869.25</v>
      </c>
      <c r="M354" s="31">
        <v>0.26556000000000002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217.6</v>
      </c>
      <c r="D355" s="36">
        <v>217.95000000000002</v>
      </c>
      <c r="E355" s="36">
        <v>215.90000000000003</v>
      </c>
      <c r="F355" s="36">
        <v>214.20000000000002</v>
      </c>
      <c r="G355" s="36">
        <v>212.15000000000003</v>
      </c>
      <c r="H355" s="36">
        <v>219.65000000000003</v>
      </c>
      <c r="I355" s="36">
        <v>221.70000000000005</v>
      </c>
      <c r="J355" s="36">
        <v>223.40000000000003</v>
      </c>
      <c r="K355" s="31">
        <v>220</v>
      </c>
      <c r="L355" s="31">
        <v>216.25</v>
      </c>
      <c r="M355" s="31">
        <v>0.82838999999999996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37816.400000000001</v>
      </c>
      <c r="D356" s="36">
        <v>37780.566666666673</v>
      </c>
      <c r="E356" s="36">
        <v>37463.183333333349</v>
      </c>
      <c r="F356" s="36">
        <v>37109.966666666674</v>
      </c>
      <c r="G356" s="36">
        <v>36792.58333333335</v>
      </c>
      <c r="H356" s="36">
        <v>38133.783333333347</v>
      </c>
      <c r="I356" s="36">
        <v>38451.166666666664</v>
      </c>
      <c r="J356" s="36">
        <v>38804.383333333346</v>
      </c>
      <c r="K356" s="31">
        <v>38097.949999999997</v>
      </c>
      <c r="L356" s="31">
        <v>37427.35</v>
      </c>
      <c r="M356" s="31">
        <v>0.20691999999999999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1367.9</v>
      </c>
      <c r="D357" s="36">
        <v>1350.6833333333334</v>
      </c>
      <c r="E357" s="36">
        <v>1327.2166666666667</v>
      </c>
      <c r="F357" s="36">
        <v>1286.5333333333333</v>
      </c>
      <c r="G357" s="36">
        <v>1263.0666666666666</v>
      </c>
      <c r="H357" s="36">
        <v>1391.3666666666668</v>
      </c>
      <c r="I357" s="36">
        <v>1414.8333333333335</v>
      </c>
      <c r="J357" s="36">
        <v>1455.5166666666669</v>
      </c>
      <c r="K357" s="31">
        <v>1374.15</v>
      </c>
      <c r="L357" s="31">
        <v>1310</v>
      </c>
      <c r="M357" s="31">
        <v>5.9898899999999999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700.7</v>
      </c>
      <c r="D358" s="36">
        <v>704.63333333333333</v>
      </c>
      <c r="E358" s="36">
        <v>693.06666666666661</v>
      </c>
      <c r="F358" s="36">
        <v>685.43333333333328</v>
      </c>
      <c r="G358" s="36">
        <v>673.86666666666656</v>
      </c>
      <c r="H358" s="36">
        <v>712.26666666666665</v>
      </c>
      <c r="I358" s="36">
        <v>723.83333333333348</v>
      </c>
      <c r="J358" s="36">
        <v>731.4666666666667</v>
      </c>
      <c r="K358" s="31">
        <v>716.2</v>
      </c>
      <c r="L358" s="31">
        <v>697</v>
      </c>
      <c r="M358" s="31">
        <v>19.43244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199.5</v>
      </c>
      <c r="D359" s="36">
        <v>197.98333333333335</v>
      </c>
      <c r="E359" s="36">
        <v>195.01666666666671</v>
      </c>
      <c r="F359" s="36">
        <v>190.53333333333336</v>
      </c>
      <c r="G359" s="36">
        <v>187.56666666666672</v>
      </c>
      <c r="H359" s="36">
        <v>202.4666666666667</v>
      </c>
      <c r="I359" s="36">
        <v>205.43333333333334</v>
      </c>
      <c r="J359" s="36">
        <v>209.91666666666669</v>
      </c>
      <c r="K359" s="31">
        <v>200.95</v>
      </c>
      <c r="L359" s="31">
        <v>193.5</v>
      </c>
      <c r="M359" s="31">
        <v>21.4663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6160.2</v>
      </c>
      <c r="D360" s="36">
        <v>6142.8</v>
      </c>
      <c r="E360" s="36">
        <v>6085.6</v>
      </c>
      <c r="F360" s="36">
        <v>6011</v>
      </c>
      <c r="G360" s="36">
        <v>5953.8</v>
      </c>
      <c r="H360" s="36">
        <v>6217.4000000000005</v>
      </c>
      <c r="I360" s="36">
        <v>6274.5999999999995</v>
      </c>
      <c r="J360" s="36">
        <v>6349.2000000000007</v>
      </c>
      <c r="K360" s="31">
        <v>6200</v>
      </c>
      <c r="L360" s="31">
        <v>6068.2</v>
      </c>
      <c r="M360" s="31">
        <v>4.5271100000000004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199.6</v>
      </c>
      <c r="D361" s="36">
        <v>198.86666666666667</v>
      </c>
      <c r="E361" s="36">
        <v>195.83333333333334</v>
      </c>
      <c r="F361" s="36">
        <v>192.06666666666666</v>
      </c>
      <c r="G361" s="36">
        <v>189.03333333333333</v>
      </c>
      <c r="H361" s="36">
        <v>202.63333333333335</v>
      </c>
      <c r="I361" s="36">
        <v>205.66666666666666</v>
      </c>
      <c r="J361" s="36">
        <v>209.43333333333337</v>
      </c>
      <c r="K361" s="31">
        <v>201.9</v>
      </c>
      <c r="L361" s="31">
        <v>195.1</v>
      </c>
      <c r="M361" s="31">
        <v>148.28380000000001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3934.4</v>
      </c>
      <c r="D362" s="36">
        <v>3941.5166666666664</v>
      </c>
      <c r="E362" s="36">
        <v>3908.0333333333328</v>
      </c>
      <c r="F362" s="36">
        <v>3881.6666666666665</v>
      </c>
      <c r="G362" s="36">
        <v>3848.1833333333329</v>
      </c>
      <c r="H362" s="36">
        <v>3967.8833333333328</v>
      </c>
      <c r="I362" s="36">
        <v>4001.3666666666663</v>
      </c>
      <c r="J362" s="36">
        <v>4027.7333333333327</v>
      </c>
      <c r="K362" s="31">
        <v>3975</v>
      </c>
      <c r="L362" s="31">
        <v>3915.15</v>
      </c>
      <c r="M362" s="31">
        <v>6.1469999999999997E-2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1815.35</v>
      </c>
      <c r="D363" s="36">
        <v>1831.7666666666667</v>
      </c>
      <c r="E363" s="36">
        <v>1793.5833333333333</v>
      </c>
      <c r="F363" s="36">
        <v>1771.8166666666666</v>
      </c>
      <c r="G363" s="36">
        <v>1733.6333333333332</v>
      </c>
      <c r="H363" s="36">
        <v>1853.5333333333333</v>
      </c>
      <c r="I363" s="36">
        <v>1891.7166666666667</v>
      </c>
      <c r="J363" s="36">
        <v>1913.4833333333333</v>
      </c>
      <c r="K363" s="31">
        <v>1869.95</v>
      </c>
      <c r="L363" s="31">
        <v>1810</v>
      </c>
      <c r="M363" s="31">
        <v>2.40808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3401.25</v>
      </c>
      <c r="D364" s="36">
        <v>3391.2666666666664</v>
      </c>
      <c r="E364" s="36">
        <v>3372.2333333333327</v>
      </c>
      <c r="F364" s="36">
        <v>3343.2166666666662</v>
      </c>
      <c r="G364" s="36">
        <v>3324.1833333333325</v>
      </c>
      <c r="H364" s="36">
        <v>3420.2833333333328</v>
      </c>
      <c r="I364" s="36">
        <v>3439.3166666666666</v>
      </c>
      <c r="J364" s="36">
        <v>3468.333333333333</v>
      </c>
      <c r="K364" s="31">
        <v>3410.3</v>
      </c>
      <c r="L364" s="31">
        <v>3362.25</v>
      </c>
      <c r="M364" s="31">
        <v>1.54112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2458</v>
      </c>
      <c r="D365" s="36">
        <v>2428.7833333333333</v>
      </c>
      <c r="E365" s="36">
        <v>2379.5666666666666</v>
      </c>
      <c r="F365" s="36">
        <v>2301.1333333333332</v>
      </c>
      <c r="G365" s="36">
        <v>2251.9166666666665</v>
      </c>
      <c r="H365" s="36">
        <v>2507.2166666666667</v>
      </c>
      <c r="I365" s="36">
        <v>2556.4333333333329</v>
      </c>
      <c r="J365" s="36">
        <v>2634.8666666666668</v>
      </c>
      <c r="K365" s="31">
        <v>2478</v>
      </c>
      <c r="L365" s="31">
        <v>2350.35</v>
      </c>
      <c r="M365" s="31">
        <v>23.14742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975.35</v>
      </c>
      <c r="D366" s="36">
        <v>973.63333333333333</v>
      </c>
      <c r="E366" s="36">
        <v>966.7166666666667</v>
      </c>
      <c r="F366" s="36">
        <v>958.08333333333337</v>
      </c>
      <c r="G366" s="36">
        <v>951.16666666666674</v>
      </c>
      <c r="H366" s="36">
        <v>982.26666666666665</v>
      </c>
      <c r="I366" s="36">
        <v>989.18333333333339</v>
      </c>
      <c r="J366" s="36">
        <v>997.81666666666661</v>
      </c>
      <c r="K366" s="31">
        <v>980.55</v>
      </c>
      <c r="L366" s="31">
        <v>965</v>
      </c>
      <c r="M366" s="31">
        <v>3.8679800000000002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104.5</v>
      </c>
      <c r="D367" s="36">
        <v>103</v>
      </c>
      <c r="E367" s="36">
        <v>96.6</v>
      </c>
      <c r="F367" s="36">
        <v>88.699999999999989</v>
      </c>
      <c r="G367" s="36">
        <v>82.299999999999983</v>
      </c>
      <c r="H367" s="36">
        <v>110.9</v>
      </c>
      <c r="I367" s="36">
        <v>117.30000000000001</v>
      </c>
      <c r="J367" s="36">
        <v>125.20000000000002</v>
      </c>
      <c r="K367" s="31">
        <v>109.4</v>
      </c>
      <c r="L367" s="31">
        <v>95.1</v>
      </c>
      <c r="M367" s="31">
        <v>558.64867000000004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736.4</v>
      </c>
      <c r="D368" s="36">
        <v>738.45000000000016</v>
      </c>
      <c r="E368" s="36">
        <v>717.90000000000032</v>
      </c>
      <c r="F368" s="36">
        <v>699.4000000000002</v>
      </c>
      <c r="G368" s="36">
        <v>678.85000000000036</v>
      </c>
      <c r="H368" s="36">
        <v>756.95000000000027</v>
      </c>
      <c r="I368" s="36">
        <v>777.50000000000023</v>
      </c>
      <c r="J368" s="36">
        <v>796.00000000000023</v>
      </c>
      <c r="K368" s="31">
        <v>759</v>
      </c>
      <c r="L368" s="31">
        <v>719.95</v>
      </c>
      <c r="M368" s="31">
        <v>12.1021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334.1</v>
      </c>
      <c r="D369" s="36">
        <v>336.48333333333335</v>
      </c>
      <c r="E369" s="36">
        <v>328.16666666666669</v>
      </c>
      <c r="F369" s="36">
        <v>322.23333333333335</v>
      </c>
      <c r="G369" s="36">
        <v>313.91666666666669</v>
      </c>
      <c r="H369" s="36">
        <v>342.41666666666669</v>
      </c>
      <c r="I369" s="36">
        <v>350.73333333333329</v>
      </c>
      <c r="J369" s="36">
        <v>356.66666666666669</v>
      </c>
      <c r="K369" s="31">
        <v>344.8</v>
      </c>
      <c r="L369" s="31">
        <v>330.55</v>
      </c>
      <c r="M369" s="31">
        <v>3.4586299999999999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1405.8</v>
      </c>
      <c r="D370" s="36">
        <v>1399.95</v>
      </c>
      <c r="E370" s="36">
        <v>1384.9</v>
      </c>
      <c r="F370" s="36">
        <v>1364</v>
      </c>
      <c r="G370" s="36">
        <v>1348.95</v>
      </c>
      <c r="H370" s="36">
        <v>1420.8500000000001</v>
      </c>
      <c r="I370" s="36">
        <v>1435.8999999999999</v>
      </c>
      <c r="J370" s="36">
        <v>1456.8000000000002</v>
      </c>
      <c r="K370" s="31">
        <v>1415</v>
      </c>
      <c r="L370" s="31">
        <v>1379.05</v>
      </c>
      <c r="M370" s="31">
        <v>1.02837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4922.1000000000004</v>
      </c>
      <c r="D371" s="36">
        <v>4931.5</v>
      </c>
      <c r="E371" s="36">
        <v>4883.6499999999996</v>
      </c>
      <c r="F371" s="36">
        <v>4845.2</v>
      </c>
      <c r="G371" s="36">
        <v>4797.3499999999995</v>
      </c>
      <c r="H371" s="36">
        <v>4969.95</v>
      </c>
      <c r="I371" s="36">
        <v>5017.8</v>
      </c>
      <c r="J371" s="36">
        <v>5056.25</v>
      </c>
      <c r="K371" s="31">
        <v>4979.3500000000004</v>
      </c>
      <c r="L371" s="31">
        <v>4893.05</v>
      </c>
      <c r="M371" s="31">
        <v>3.4711599999999998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1021.3</v>
      </c>
      <c r="D372" s="36">
        <v>1026.8166666666668</v>
      </c>
      <c r="E372" s="36">
        <v>1013.6333333333337</v>
      </c>
      <c r="F372" s="36">
        <v>1005.9666666666668</v>
      </c>
      <c r="G372" s="36">
        <v>992.78333333333364</v>
      </c>
      <c r="H372" s="36">
        <v>1034.4833333333336</v>
      </c>
      <c r="I372" s="36">
        <v>1047.6666666666665</v>
      </c>
      <c r="J372" s="36">
        <v>1055.3333333333337</v>
      </c>
      <c r="K372" s="31">
        <v>1040</v>
      </c>
      <c r="L372" s="31">
        <v>1019.15</v>
      </c>
      <c r="M372" s="31">
        <v>0.68749000000000005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352.8</v>
      </c>
      <c r="D373" s="36">
        <v>354.25</v>
      </c>
      <c r="E373" s="36">
        <v>349.75</v>
      </c>
      <c r="F373" s="36">
        <v>346.7</v>
      </c>
      <c r="G373" s="36">
        <v>342.2</v>
      </c>
      <c r="H373" s="36">
        <v>357.3</v>
      </c>
      <c r="I373" s="36">
        <v>361.8</v>
      </c>
      <c r="J373" s="36">
        <v>364.85</v>
      </c>
      <c r="K373" s="31">
        <v>358.75</v>
      </c>
      <c r="L373" s="31">
        <v>351.2</v>
      </c>
      <c r="M373" s="31">
        <v>8.9382900000000003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246.6</v>
      </c>
      <c r="D374" s="36">
        <v>244.68333333333331</v>
      </c>
      <c r="E374" s="36">
        <v>241.66666666666663</v>
      </c>
      <c r="F374" s="36">
        <v>236.73333333333332</v>
      </c>
      <c r="G374" s="36">
        <v>233.71666666666664</v>
      </c>
      <c r="H374" s="36">
        <v>249.61666666666662</v>
      </c>
      <c r="I374" s="36">
        <v>252.63333333333333</v>
      </c>
      <c r="J374" s="36">
        <v>257.56666666666661</v>
      </c>
      <c r="K374" s="31">
        <v>247.7</v>
      </c>
      <c r="L374" s="31">
        <v>239.75</v>
      </c>
      <c r="M374" s="31">
        <v>112.47490000000001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202.15</v>
      </c>
      <c r="D375" s="36">
        <v>201.88333333333335</v>
      </c>
      <c r="E375" s="36">
        <v>200.81666666666672</v>
      </c>
      <c r="F375" s="36">
        <v>199.48333333333338</v>
      </c>
      <c r="G375" s="36">
        <v>198.41666666666674</v>
      </c>
      <c r="H375" s="36">
        <v>203.2166666666667</v>
      </c>
      <c r="I375" s="36">
        <v>204.28333333333336</v>
      </c>
      <c r="J375" s="36">
        <v>205.61666666666667</v>
      </c>
      <c r="K375" s="31">
        <v>202.95</v>
      </c>
      <c r="L375" s="31">
        <v>200.55</v>
      </c>
      <c r="M375" s="31">
        <v>74.747699999999995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535.54999999999995</v>
      </c>
      <c r="D376" s="36">
        <v>537.83333333333337</v>
      </c>
      <c r="E376" s="36">
        <v>528.7166666666667</v>
      </c>
      <c r="F376" s="36">
        <v>521.88333333333333</v>
      </c>
      <c r="G376" s="36">
        <v>512.76666666666665</v>
      </c>
      <c r="H376" s="36">
        <v>544.66666666666674</v>
      </c>
      <c r="I376" s="36">
        <v>553.7833333333333</v>
      </c>
      <c r="J376" s="36">
        <v>560.61666666666679</v>
      </c>
      <c r="K376" s="31">
        <v>546.95000000000005</v>
      </c>
      <c r="L376" s="31">
        <v>531</v>
      </c>
      <c r="M376" s="31">
        <v>11.935779999999999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765.7</v>
      </c>
      <c r="D377" s="36">
        <v>760.33333333333337</v>
      </c>
      <c r="E377" s="36">
        <v>742.16666666666674</v>
      </c>
      <c r="F377" s="36">
        <v>718.63333333333333</v>
      </c>
      <c r="G377" s="36">
        <v>700.4666666666667</v>
      </c>
      <c r="H377" s="36">
        <v>783.86666666666679</v>
      </c>
      <c r="I377" s="36">
        <v>802.03333333333353</v>
      </c>
      <c r="J377" s="36">
        <v>825.56666666666683</v>
      </c>
      <c r="K377" s="31">
        <v>778.5</v>
      </c>
      <c r="L377" s="31">
        <v>736.8</v>
      </c>
      <c r="M377" s="31">
        <v>10.20355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630.25</v>
      </c>
      <c r="D378" s="36">
        <v>636.81666666666672</v>
      </c>
      <c r="E378" s="36">
        <v>618.63333333333344</v>
      </c>
      <c r="F378" s="36">
        <v>607.01666666666677</v>
      </c>
      <c r="G378" s="36">
        <v>588.83333333333348</v>
      </c>
      <c r="H378" s="36">
        <v>648.43333333333339</v>
      </c>
      <c r="I378" s="36">
        <v>666.61666666666656</v>
      </c>
      <c r="J378" s="36">
        <v>678.23333333333335</v>
      </c>
      <c r="K378" s="31">
        <v>655</v>
      </c>
      <c r="L378" s="31">
        <v>625.20000000000005</v>
      </c>
      <c r="M378" s="31">
        <v>2.0340799999999999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139.35</v>
      </c>
      <c r="D379" s="36">
        <v>140.08333333333334</v>
      </c>
      <c r="E379" s="36">
        <v>137.36666666666667</v>
      </c>
      <c r="F379" s="36">
        <v>135.38333333333333</v>
      </c>
      <c r="G379" s="36">
        <v>132.66666666666666</v>
      </c>
      <c r="H379" s="36">
        <v>142.06666666666669</v>
      </c>
      <c r="I379" s="36">
        <v>144.78333333333333</v>
      </c>
      <c r="J379" s="36">
        <v>146.76666666666671</v>
      </c>
      <c r="K379" s="31">
        <v>142.80000000000001</v>
      </c>
      <c r="L379" s="31">
        <v>138.1</v>
      </c>
      <c r="M379" s="31">
        <v>7.02583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17540.7</v>
      </c>
      <c r="D380" s="36">
        <v>17319.616666666665</v>
      </c>
      <c r="E380" s="36">
        <v>16966.23333333333</v>
      </c>
      <c r="F380" s="36">
        <v>16391.766666666666</v>
      </c>
      <c r="G380" s="36">
        <v>16038.383333333331</v>
      </c>
      <c r="H380" s="36">
        <v>17894.083333333328</v>
      </c>
      <c r="I380" s="36">
        <v>18247.466666666667</v>
      </c>
      <c r="J380" s="36">
        <v>18821.933333333327</v>
      </c>
      <c r="K380" s="31">
        <v>17673</v>
      </c>
      <c r="L380" s="31">
        <v>16745.150000000001</v>
      </c>
      <c r="M380" s="31">
        <v>0.44192999999999999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73</v>
      </c>
      <c r="D381" s="36">
        <v>73.350000000000009</v>
      </c>
      <c r="E381" s="36">
        <v>72.450000000000017</v>
      </c>
      <c r="F381" s="36">
        <v>71.900000000000006</v>
      </c>
      <c r="G381" s="36">
        <v>71.000000000000014</v>
      </c>
      <c r="H381" s="36">
        <v>73.90000000000002</v>
      </c>
      <c r="I381" s="36">
        <v>74.800000000000026</v>
      </c>
      <c r="J381" s="36">
        <v>75.350000000000023</v>
      </c>
      <c r="K381" s="31">
        <v>74.25</v>
      </c>
      <c r="L381" s="31">
        <v>72.8</v>
      </c>
      <c r="M381" s="31">
        <v>443.05596000000003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1598.25</v>
      </c>
      <c r="D382" s="36">
        <v>1598.3833333333332</v>
      </c>
      <c r="E382" s="36">
        <v>1586.9166666666665</v>
      </c>
      <c r="F382" s="36">
        <v>1575.5833333333333</v>
      </c>
      <c r="G382" s="36">
        <v>1564.1166666666666</v>
      </c>
      <c r="H382" s="36">
        <v>1609.7166666666665</v>
      </c>
      <c r="I382" s="36">
        <v>1621.1833333333332</v>
      </c>
      <c r="J382" s="36">
        <v>1632.5166666666664</v>
      </c>
      <c r="K382" s="31">
        <v>1609.85</v>
      </c>
      <c r="L382" s="31">
        <v>1587.05</v>
      </c>
      <c r="M382" s="31">
        <v>1.62659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422.75</v>
      </c>
      <c r="D383" s="36">
        <v>423.75</v>
      </c>
      <c r="E383" s="36">
        <v>419</v>
      </c>
      <c r="F383" s="36">
        <v>415.25</v>
      </c>
      <c r="G383" s="36">
        <v>410.5</v>
      </c>
      <c r="H383" s="36">
        <v>427.5</v>
      </c>
      <c r="I383" s="36">
        <v>432.25</v>
      </c>
      <c r="J383" s="36">
        <v>436</v>
      </c>
      <c r="K383" s="31">
        <v>428.5</v>
      </c>
      <c r="L383" s="31">
        <v>420</v>
      </c>
      <c r="M383" s="31">
        <v>1.5105900000000001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1216.9000000000001</v>
      </c>
      <c r="D384" s="36">
        <v>1227.95</v>
      </c>
      <c r="E384" s="36">
        <v>1196.9000000000001</v>
      </c>
      <c r="F384" s="36">
        <v>1176.9000000000001</v>
      </c>
      <c r="G384" s="36">
        <v>1145.8500000000001</v>
      </c>
      <c r="H384" s="36">
        <v>1247.95</v>
      </c>
      <c r="I384" s="36">
        <v>1278.9999999999998</v>
      </c>
      <c r="J384" s="36">
        <v>1299</v>
      </c>
      <c r="K384" s="31">
        <v>1259</v>
      </c>
      <c r="L384" s="31">
        <v>1207.95</v>
      </c>
      <c r="M384" s="31">
        <v>1.36147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154.15</v>
      </c>
      <c r="D385" s="36">
        <v>155.86666666666667</v>
      </c>
      <c r="E385" s="36">
        <v>151.78333333333336</v>
      </c>
      <c r="F385" s="36">
        <v>149.41666666666669</v>
      </c>
      <c r="G385" s="36">
        <v>145.33333333333337</v>
      </c>
      <c r="H385" s="36">
        <v>158.23333333333335</v>
      </c>
      <c r="I385" s="36">
        <v>162.31666666666666</v>
      </c>
      <c r="J385" s="36">
        <v>164.68333333333334</v>
      </c>
      <c r="K385" s="31">
        <v>159.94999999999999</v>
      </c>
      <c r="L385" s="31">
        <v>153.5</v>
      </c>
      <c r="M385" s="31">
        <v>115.35283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153.9</v>
      </c>
      <c r="D386" s="36">
        <v>154.31666666666666</v>
      </c>
      <c r="E386" s="36">
        <v>152.78333333333333</v>
      </c>
      <c r="F386" s="36">
        <v>151.66666666666666</v>
      </c>
      <c r="G386" s="36">
        <v>150.13333333333333</v>
      </c>
      <c r="H386" s="36">
        <v>155.43333333333334</v>
      </c>
      <c r="I386" s="36">
        <v>156.96666666666664</v>
      </c>
      <c r="J386" s="36">
        <v>158.08333333333334</v>
      </c>
      <c r="K386" s="31">
        <v>155.85</v>
      </c>
      <c r="L386" s="31">
        <v>153.19999999999999</v>
      </c>
      <c r="M386" s="31">
        <v>5.0918000000000001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1063.1500000000001</v>
      </c>
      <c r="D387" s="36">
        <v>1079.3833333333334</v>
      </c>
      <c r="E387" s="36">
        <v>1038.7666666666669</v>
      </c>
      <c r="F387" s="36">
        <v>1014.3833333333334</v>
      </c>
      <c r="G387" s="36">
        <v>973.76666666666688</v>
      </c>
      <c r="H387" s="36">
        <v>1103.7666666666669</v>
      </c>
      <c r="I387" s="36">
        <v>1144.3833333333332</v>
      </c>
      <c r="J387" s="36">
        <v>1168.7666666666669</v>
      </c>
      <c r="K387" s="31">
        <v>1120</v>
      </c>
      <c r="L387" s="31">
        <v>1055</v>
      </c>
      <c r="M387" s="31">
        <v>8.1545299999999994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448.65</v>
      </c>
      <c r="D388" s="36">
        <v>446.95</v>
      </c>
      <c r="E388" s="36">
        <v>441.75</v>
      </c>
      <c r="F388" s="36">
        <v>434.85</v>
      </c>
      <c r="G388" s="36">
        <v>429.65000000000003</v>
      </c>
      <c r="H388" s="36">
        <v>453.84999999999997</v>
      </c>
      <c r="I388" s="36">
        <v>459.0499999999999</v>
      </c>
      <c r="J388" s="36">
        <v>465.94999999999993</v>
      </c>
      <c r="K388" s="31">
        <v>452.15</v>
      </c>
      <c r="L388" s="31">
        <v>440.05</v>
      </c>
      <c r="M388" s="31">
        <v>5.1552600000000002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217.1</v>
      </c>
      <c r="D389" s="36">
        <v>217.81666666666669</v>
      </c>
      <c r="E389" s="36">
        <v>215.73333333333338</v>
      </c>
      <c r="F389" s="36">
        <v>214.36666666666667</v>
      </c>
      <c r="G389" s="36">
        <v>212.28333333333336</v>
      </c>
      <c r="H389" s="36">
        <v>219.18333333333339</v>
      </c>
      <c r="I389" s="36">
        <v>221.26666666666671</v>
      </c>
      <c r="J389" s="36">
        <v>222.63333333333341</v>
      </c>
      <c r="K389" s="31">
        <v>219.9</v>
      </c>
      <c r="L389" s="31">
        <v>216.45</v>
      </c>
      <c r="M389" s="31">
        <v>2.5950099999999998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127.35</v>
      </c>
      <c r="D390" s="36">
        <v>127.23333333333333</v>
      </c>
      <c r="E390" s="36">
        <v>124.91666666666666</v>
      </c>
      <c r="F390" s="36">
        <v>122.48333333333332</v>
      </c>
      <c r="G390" s="36">
        <v>120.16666666666664</v>
      </c>
      <c r="H390" s="36">
        <v>129.66666666666669</v>
      </c>
      <c r="I390" s="36">
        <v>131.98333333333335</v>
      </c>
      <c r="J390" s="36">
        <v>134.41666666666669</v>
      </c>
      <c r="K390" s="31">
        <v>129.55000000000001</v>
      </c>
      <c r="L390" s="31">
        <v>124.8</v>
      </c>
      <c r="M390" s="31">
        <v>96.970309999999998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2766.75</v>
      </c>
      <c r="D391" s="36">
        <v>2772.4666666666672</v>
      </c>
      <c r="E391" s="36">
        <v>2733.3333333333344</v>
      </c>
      <c r="F391" s="36">
        <v>2699.9166666666674</v>
      </c>
      <c r="G391" s="36">
        <v>2660.7833333333347</v>
      </c>
      <c r="H391" s="36">
        <v>2805.8833333333341</v>
      </c>
      <c r="I391" s="36">
        <v>2845.0166666666673</v>
      </c>
      <c r="J391" s="36">
        <v>2878.4333333333338</v>
      </c>
      <c r="K391" s="31">
        <v>2811.6</v>
      </c>
      <c r="L391" s="31">
        <v>2739.05</v>
      </c>
      <c r="M391" s="31">
        <v>0.16553999999999999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51.7</v>
      </c>
      <c r="D392" s="36">
        <v>51.949999999999996</v>
      </c>
      <c r="E392" s="36">
        <v>51.249999999999993</v>
      </c>
      <c r="F392" s="36">
        <v>50.8</v>
      </c>
      <c r="G392" s="36">
        <v>50.099999999999994</v>
      </c>
      <c r="H392" s="36">
        <v>52.399999999999991</v>
      </c>
      <c r="I392" s="36">
        <v>53.099999999999994</v>
      </c>
      <c r="J392" s="36">
        <v>53.54999999999999</v>
      </c>
      <c r="K392" s="31">
        <v>52.65</v>
      </c>
      <c r="L392" s="31">
        <v>51.5</v>
      </c>
      <c r="M392" s="31">
        <v>11.833780000000001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1760.45</v>
      </c>
      <c r="D393" s="36">
        <v>1764.25</v>
      </c>
      <c r="E393" s="36">
        <v>1747.8</v>
      </c>
      <c r="F393" s="36">
        <v>1735.1499999999999</v>
      </c>
      <c r="G393" s="36">
        <v>1718.6999999999998</v>
      </c>
      <c r="H393" s="36">
        <v>1776.9</v>
      </c>
      <c r="I393" s="36">
        <v>1793.35</v>
      </c>
      <c r="J393" s="36">
        <v>1806.0000000000002</v>
      </c>
      <c r="K393" s="31">
        <v>1780.7</v>
      </c>
      <c r="L393" s="31">
        <v>1751.6</v>
      </c>
      <c r="M393" s="31">
        <v>0.90658000000000005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220.45</v>
      </c>
      <c r="D394" s="36">
        <v>222.01666666666665</v>
      </c>
      <c r="E394" s="36">
        <v>218.18333333333331</v>
      </c>
      <c r="F394" s="36">
        <v>215.91666666666666</v>
      </c>
      <c r="G394" s="36">
        <v>212.08333333333331</v>
      </c>
      <c r="H394" s="36">
        <v>224.2833333333333</v>
      </c>
      <c r="I394" s="36">
        <v>228.11666666666667</v>
      </c>
      <c r="J394" s="36">
        <v>230.3833333333333</v>
      </c>
      <c r="K394" s="31">
        <v>225.85</v>
      </c>
      <c r="L394" s="31">
        <v>219.75</v>
      </c>
      <c r="M394" s="31">
        <v>70.219399999999993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287.60000000000002</v>
      </c>
      <c r="D395" s="36">
        <v>284.61666666666667</v>
      </c>
      <c r="E395" s="36">
        <v>280.38333333333333</v>
      </c>
      <c r="F395" s="36">
        <v>273.16666666666663</v>
      </c>
      <c r="G395" s="36">
        <v>268.93333333333328</v>
      </c>
      <c r="H395" s="36">
        <v>291.83333333333337</v>
      </c>
      <c r="I395" s="36">
        <v>296.06666666666672</v>
      </c>
      <c r="J395" s="36">
        <v>303.28333333333342</v>
      </c>
      <c r="K395" s="31">
        <v>288.85000000000002</v>
      </c>
      <c r="L395" s="31">
        <v>277.39999999999998</v>
      </c>
      <c r="M395" s="31">
        <v>140.86054999999999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142.80000000000001</v>
      </c>
      <c r="D396" s="36">
        <v>144</v>
      </c>
      <c r="E396" s="36">
        <v>141</v>
      </c>
      <c r="F396" s="36">
        <v>139.19999999999999</v>
      </c>
      <c r="G396" s="36">
        <v>136.19999999999999</v>
      </c>
      <c r="H396" s="36">
        <v>145.80000000000001</v>
      </c>
      <c r="I396" s="36">
        <v>148.80000000000001</v>
      </c>
      <c r="J396" s="36">
        <v>150.60000000000002</v>
      </c>
      <c r="K396" s="31">
        <v>147</v>
      </c>
      <c r="L396" s="31">
        <v>142.19999999999999</v>
      </c>
      <c r="M396" s="31">
        <v>9.1020699999999994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898</v>
      </c>
      <c r="D397" s="36">
        <v>896.36666666666667</v>
      </c>
      <c r="E397" s="36">
        <v>889.73333333333335</v>
      </c>
      <c r="F397" s="36">
        <v>881.4666666666667</v>
      </c>
      <c r="G397" s="36">
        <v>874.83333333333337</v>
      </c>
      <c r="H397" s="36">
        <v>904.63333333333333</v>
      </c>
      <c r="I397" s="36">
        <v>911.26666666666677</v>
      </c>
      <c r="J397" s="36">
        <v>919.5333333333333</v>
      </c>
      <c r="K397" s="31">
        <v>903</v>
      </c>
      <c r="L397" s="31">
        <v>888.1</v>
      </c>
      <c r="M397" s="31">
        <v>0.35892000000000002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2287.9</v>
      </c>
      <c r="D398" s="36">
        <v>2299.6</v>
      </c>
      <c r="E398" s="36">
        <v>2271.1999999999998</v>
      </c>
      <c r="F398" s="36">
        <v>2254.5</v>
      </c>
      <c r="G398" s="36">
        <v>2226.1</v>
      </c>
      <c r="H398" s="36">
        <v>2316.2999999999997</v>
      </c>
      <c r="I398" s="36">
        <v>2344.7000000000003</v>
      </c>
      <c r="J398" s="36">
        <v>2361.3999999999996</v>
      </c>
      <c r="K398" s="31">
        <v>2328</v>
      </c>
      <c r="L398" s="31">
        <v>2282.9</v>
      </c>
      <c r="M398" s="31">
        <v>64.042190000000005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111.45</v>
      </c>
      <c r="D399" s="36">
        <v>112.36666666666667</v>
      </c>
      <c r="E399" s="36">
        <v>110.08333333333334</v>
      </c>
      <c r="F399" s="36">
        <v>108.71666666666667</v>
      </c>
      <c r="G399" s="36">
        <v>106.43333333333334</v>
      </c>
      <c r="H399" s="36">
        <v>113.73333333333335</v>
      </c>
      <c r="I399" s="36">
        <v>116.01666666666668</v>
      </c>
      <c r="J399" s="36">
        <v>117.38333333333335</v>
      </c>
      <c r="K399" s="31">
        <v>114.65</v>
      </c>
      <c r="L399" s="31">
        <v>111</v>
      </c>
      <c r="M399" s="31">
        <v>8.3090600000000006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685.6</v>
      </c>
      <c r="D400" s="36">
        <v>688.5</v>
      </c>
      <c r="E400" s="36">
        <v>678.05</v>
      </c>
      <c r="F400" s="36">
        <v>670.5</v>
      </c>
      <c r="G400" s="36">
        <v>660.05</v>
      </c>
      <c r="H400" s="36">
        <v>696.05</v>
      </c>
      <c r="I400" s="36">
        <v>706.5</v>
      </c>
      <c r="J400" s="36">
        <v>714.05</v>
      </c>
      <c r="K400" s="31">
        <v>698.95</v>
      </c>
      <c r="L400" s="31">
        <v>680.95</v>
      </c>
      <c r="M400" s="31">
        <v>1.2923500000000001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451.55</v>
      </c>
      <c r="D401" s="36">
        <v>455.43333333333339</v>
      </c>
      <c r="E401" s="36">
        <v>441.21666666666681</v>
      </c>
      <c r="F401" s="36">
        <v>430.88333333333344</v>
      </c>
      <c r="G401" s="36">
        <v>416.66666666666686</v>
      </c>
      <c r="H401" s="36">
        <v>465.76666666666677</v>
      </c>
      <c r="I401" s="36">
        <v>479.98333333333335</v>
      </c>
      <c r="J401" s="36">
        <v>490.31666666666672</v>
      </c>
      <c r="K401" s="31">
        <v>469.65</v>
      </c>
      <c r="L401" s="31">
        <v>445.1</v>
      </c>
      <c r="M401" s="31">
        <v>9.7213100000000008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739.15</v>
      </c>
      <c r="D402" s="36">
        <v>742.7166666666667</v>
      </c>
      <c r="E402" s="36">
        <v>726.43333333333339</v>
      </c>
      <c r="F402" s="36">
        <v>713.7166666666667</v>
      </c>
      <c r="G402" s="36">
        <v>697.43333333333339</v>
      </c>
      <c r="H402" s="36">
        <v>755.43333333333339</v>
      </c>
      <c r="I402" s="36">
        <v>771.7166666666667</v>
      </c>
      <c r="J402" s="36">
        <v>784.43333333333339</v>
      </c>
      <c r="K402" s="31">
        <v>759</v>
      </c>
      <c r="L402" s="31">
        <v>730</v>
      </c>
      <c r="M402" s="31">
        <v>0.58182999999999996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1553.2</v>
      </c>
      <c r="D403" s="36">
        <v>1559.1333333333332</v>
      </c>
      <c r="E403" s="36">
        <v>1543.0666666666664</v>
      </c>
      <c r="F403" s="36">
        <v>1532.9333333333332</v>
      </c>
      <c r="G403" s="36">
        <v>1516.8666666666663</v>
      </c>
      <c r="H403" s="36">
        <v>1569.2666666666664</v>
      </c>
      <c r="I403" s="36">
        <v>1585.333333333333</v>
      </c>
      <c r="J403" s="36">
        <v>1595.4666666666665</v>
      </c>
      <c r="K403" s="31">
        <v>1575.2</v>
      </c>
      <c r="L403" s="31">
        <v>1549</v>
      </c>
      <c r="M403" s="31">
        <v>1.71136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91.95</v>
      </c>
      <c r="D404" s="36">
        <v>92.383333333333326</v>
      </c>
      <c r="E404" s="36">
        <v>91.266666666666652</v>
      </c>
      <c r="F404" s="36">
        <v>90.583333333333329</v>
      </c>
      <c r="G404" s="36">
        <v>89.466666666666654</v>
      </c>
      <c r="H404" s="36">
        <v>93.066666666666649</v>
      </c>
      <c r="I404" s="36">
        <v>94.183333333333323</v>
      </c>
      <c r="J404" s="36">
        <v>94.866666666666646</v>
      </c>
      <c r="K404" s="31">
        <v>93.5</v>
      </c>
      <c r="L404" s="31">
        <v>91.7</v>
      </c>
      <c r="M404" s="31">
        <v>48.181930000000001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7560.2</v>
      </c>
      <c r="D405" s="36">
        <v>7521.3500000000013</v>
      </c>
      <c r="E405" s="36">
        <v>7467.7000000000025</v>
      </c>
      <c r="F405" s="36">
        <v>7375.2000000000016</v>
      </c>
      <c r="G405" s="36">
        <v>7321.5500000000029</v>
      </c>
      <c r="H405" s="36">
        <v>7613.8500000000022</v>
      </c>
      <c r="I405" s="36">
        <v>7667.5000000000018</v>
      </c>
      <c r="J405" s="36">
        <v>7760.0000000000018</v>
      </c>
      <c r="K405" s="31">
        <v>7575</v>
      </c>
      <c r="L405" s="31">
        <v>7428.85</v>
      </c>
      <c r="M405" s="31">
        <v>0.23780999999999999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1295.45</v>
      </c>
      <c r="D406" s="36">
        <v>1295.9666666666667</v>
      </c>
      <c r="E406" s="36">
        <v>1279.9833333333333</v>
      </c>
      <c r="F406" s="36">
        <v>1264.5166666666667</v>
      </c>
      <c r="G406" s="36">
        <v>1248.5333333333333</v>
      </c>
      <c r="H406" s="36">
        <v>1311.4333333333334</v>
      </c>
      <c r="I406" s="36">
        <v>1327.416666666667</v>
      </c>
      <c r="J406" s="36">
        <v>1342.8833333333334</v>
      </c>
      <c r="K406" s="31">
        <v>1311.95</v>
      </c>
      <c r="L406" s="31">
        <v>1280.5</v>
      </c>
      <c r="M406" s="31">
        <v>1.93248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746.15</v>
      </c>
      <c r="D407" s="36">
        <v>751.2833333333333</v>
      </c>
      <c r="E407" s="36">
        <v>738.86666666666656</v>
      </c>
      <c r="F407" s="36">
        <v>731.58333333333326</v>
      </c>
      <c r="G407" s="36">
        <v>719.16666666666652</v>
      </c>
      <c r="H407" s="36">
        <v>758.56666666666661</v>
      </c>
      <c r="I407" s="36">
        <v>770.98333333333335</v>
      </c>
      <c r="J407" s="36">
        <v>778.26666666666665</v>
      </c>
      <c r="K407" s="31">
        <v>763.7</v>
      </c>
      <c r="L407" s="31">
        <v>744</v>
      </c>
      <c r="M407" s="31">
        <v>22.68047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1367.85</v>
      </c>
      <c r="D408" s="36">
        <v>1354.25</v>
      </c>
      <c r="E408" s="36">
        <v>1333.1</v>
      </c>
      <c r="F408" s="36">
        <v>1298.3499999999999</v>
      </c>
      <c r="G408" s="36">
        <v>1277.1999999999998</v>
      </c>
      <c r="H408" s="36">
        <v>1389</v>
      </c>
      <c r="I408" s="36">
        <v>1410.15</v>
      </c>
      <c r="J408" s="36">
        <v>1444.9</v>
      </c>
      <c r="K408" s="31">
        <v>1375.4</v>
      </c>
      <c r="L408" s="31">
        <v>1319.5</v>
      </c>
      <c r="M408" s="31">
        <v>22.87988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2817.4</v>
      </c>
      <c r="D409" s="36">
        <v>2839.6833333333329</v>
      </c>
      <c r="E409" s="36">
        <v>2773.2166666666658</v>
      </c>
      <c r="F409" s="36">
        <v>2729.0333333333328</v>
      </c>
      <c r="G409" s="36">
        <v>2662.5666666666657</v>
      </c>
      <c r="H409" s="36">
        <v>2883.8666666666659</v>
      </c>
      <c r="I409" s="36">
        <v>2950.333333333333</v>
      </c>
      <c r="J409" s="36">
        <v>2994.516666666666</v>
      </c>
      <c r="K409" s="31">
        <v>2906.15</v>
      </c>
      <c r="L409" s="31">
        <v>2795.5</v>
      </c>
      <c r="M409" s="31">
        <v>2.08474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405.95</v>
      </c>
      <c r="D410" s="36">
        <v>407.98333333333335</v>
      </c>
      <c r="E410" s="36">
        <v>399.9666666666667</v>
      </c>
      <c r="F410" s="36">
        <v>393.98333333333335</v>
      </c>
      <c r="G410" s="36">
        <v>385.9666666666667</v>
      </c>
      <c r="H410" s="36">
        <v>413.9666666666667</v>
      </c>
      <c r="I410" s="36">
        <v>421.98333333333335</v>
      </c>
      <c r="J410" s="36">
        <v>427.9666666666667</v>
      </c>
      <c r="K410" s="31">
        <v>416</v>
      </c>
      <c r="L410" s="31">
        <v>402</v>
      </c>
      <c r="M410" s="31">
        <v>0.55857999999999997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640.1</v>
      </c>
      <c r="D411" s="36">
        <v>636.94999999999993</v>
      </c>
      <c r="E411" s="36">
        <v>619.14999999999986</v>
      </c>
      <c r="F411" s="36">
        <v>598.19999999999993</v>
      </c>
      <c r="G411" s="36">
        <v>580.39999999999986</v>
      </c>
      <c r="H411" s="36">
        <v>657.89999999999986</v>
      </c>
      <c r="I411" s="36">
        <v>675.69999999999982</v>
      </c>
      <c r="J411" s="36">
        <v>696.64999999999986</v>
      </c>
      <c r="K411" s="31">
        <v>654.75</v>
      </c>
      <c r="L411" s="31">
        <v>616</v>
      </c>
      <c r="M411" s="31">
        <v>0.62914000000000003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25655.05</v>
      </c>
      <c r="D412" s="36">
        <v>25762.516666666666</v>
      </c>
      <c r="E412" s="36">
        <v>25443.583333333332</v>
      </c>
      <c r="F412" s="36">
        <v>25232.116666666665</v>
      </c>
      <c r="G412" s="36">
        <v>24913.183333333331</v>
      </c>
      <c r="H412" s="36">
        <v>25973.983333333334</v>
      </c>
      <c r="I412" s="36">
        <v>26292.916666666668</v>
      </c>
      <c r="J412" s="36">
        <v>26504.383333333335</v>
      </c>
      <c r="K412" s="31">
        <v>26081.45</v>
      </c>
      <c r="L412" s="31">
        <v>25551.05</v>
      </c>
      <c r="M412" s="31">
        <v>0.22303999999999999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48.7</v>
      </c>
      <c r="D413" s="36">
        <v>48.966666666666669</v>
      </c>
      <c r="E413" s="36">
        <v>48.233333333333334</v>
      </c>
      <c r="F413" s="36">
        <v>47.766666666666666</v>
      </c>
      <c r="G413" s="36">
        <v>47.033333333333331</v>
      </c>
      <c r="H413" s="36">
        <v>49.433333333333337</v>
      </c>
      <c r="I413" s="36">
        <v>50.166666666666671</v>
      </c>
      <c r="J413" s="36">
        <v>50.63333333333334</v>
      </c>
      <c r="K413" s="31">
        <v>49.7</v>
      </c>
      <c r="L413" s="31">
        <v>48.5</v>
      </c>
      <c r="M413" s="31">
        <v>53.718260000000001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1879.85</v>
      </c>
      <c r="D414" s="36">
        <v>1885.8333333333333</v>
      </c>
      <c r="E414" s="36">
        <v>1864.7166666666665</v>
      </c>
      <c r="F414" s="36">
        <v>1849.5833333333333</v>
      </c>
      <c r="G414" s="36">
        <v>1828.4666666666665</v>
      </c>
      <c r="H414" s="36">
        <v>1900.9666666666665</v>
      </c>
      <c r="I414" s="36">
        <v>1922.0833333333333</v>
      </c>
      <c r="J414" s="36">
        <v>1937.2166666666665</v>
      </c>
      <c r="K414" s="31">
        <v>1906.95</v>
      </c>
      <c r="L414" s="31">
        <v>1870.7</v>
      </c>
      <c r="M414" s="31">
        <v>16.91067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440.8</v>
      </c>
      <c r="D415" s="36">
        <v>444</v>
      </c>
      <c r="E415" s="36">
        <v>436</v>
      </c>
      <c r="F415" s="36">
        <v>431.2</v>
      </c>
      <c r="G415" s="36">
        <v>423.2</v>
      </c>
      <c r="H415" s="36">
        <v>448.8</v>
      </c>
      <c r="I415" s="36">
        <v>456.8</v>
      </c>
      <c r="J415" s="36">
        <v>461.6</v>
      </c>
      <c r="K415" s="31">
        <v>452</v>
      </c>
      <c r="L415" s="31">
        <v>439.2</v>
      </c>
      <c r="M415" s="31">
        <v>3.3028599999999999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3330.95</v>
      </c>
      <c r="D416" s="36">
        <v>3335.65</v>
      </c>
      <c r="E416" s="36">
        <v>3241.3</v>
      </c>
      <c r="F416" s="36">
        <v>3151.65</v>
      </c>
      <c r="G416" s="36">
        <v>3057.3</v>
      </c>
      <c r="H416" s="36">
        <v>3425.3</v>
      </c>
      <c r="I416" s="36">
        <v>3519.6499999999996</v>
      </c>
      <c r="J416" s="36">
        <v>3609.3</v>
      </c>
      <c r="K416" s="31">
        <v>3430</v>
      </c>
      <c r="L416" s="31">
        <v>3246</v>
      </c>
      <c r="M416" s="31">
        <v>11.72326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71.05</v>
      </c>
      <c r="D417" s="36">
        <v>70.666666666666671</v>
      </c>
      <c r="E417" s="36">
        <v>69.783333333333346</v>
      </c>
      <c r="F417" s="36">
        <v>68.51666666666668</v>
      </c>
      <c r="G417" s="36">
        <v>67.633333333333354</v>
      </c>
      <c r="H417" s="36">
        <v>71.933333333333337</v>
      </c>
      <c r="I417" s="36">
        <v>72.816666666666663</v>
      </c>
      <c r="J417" s="36">
        <v>74.083333333333329</v>
      </c>
      <c r="K417" s="31">
        <v>71.55</v>
      </c>
      <c r="L417" s="31">
        <v>69.400000000000006</v>
      </c>
      <c r="M417" s="31">
        <v>213.85658000000001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4910.45</v>
      </c>
      <c r="D418" s="36">
        <v>4936.6666666666661</v>
      </c>
      <c r="E418" s="36">
        <v>4857.9333333333325</v>
      </c>
      <c r="F418" s="36">
        <v>4805.4166666666661</v>
      </c>
      <c r="G418" s="36">
        <v>4726.6833333333325</v>
      </c>
      <c r="H418" s="36">
        <v>4989.1833333333325</v>
      </c>
      <c r="I418" s="36">
        <v>5067.9166666666661</v>
      </c>
      <c r="J418" s="36">
        <v>5120.4333333333325</v>
      </c>
      <c r="K418" s="31">
        <v>5015.3999999999996</v>
      </c>
      <c r="L418" s="31">
        <v>4884.1499999999996</v>
      </c>
      <c r="M418" s="31">
        <v>6.1240000000000003E-2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712.85</v>
      </c>
      <c r="D419" s="36">
        <v>718.86666666666679</v>
      </c>
      <c r="E419" s="36">
        <v>703.78333333333353</v>
      </c>
      <c r="F419" s="36">
        <v>694.7166666666667</v>
      </c>
      <c r="G419" s="36">
        <v>679.63333333333344</v>
      </c>
      <c r="H419" s="36">
        <v>727.93333333333362</v>
      </c>
      <c r="I419" s="36">
        <v>743.01666666666688</v>
      </c>
      <c r="J419" s="36">
        <v>752.08333333333371</v>
      </c>
      <c r="K419" s="31">
        <v>733.95</v>
      </c>
      <c r="L419" s="31">
        <v>709.8</v>
      </c>
      <c r="M419" s="31">
        <v>5.2206900000000003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5500.5</v>
      </c>
      <c r="D420" s="36">
        <v>5466.5166666666664</v>
      </c>
      <c r="E420" s="36">
        <v>5342.9833333333327</v>
      </c>
      <c r="F420" s="36">
        <v>5185.4666666666662</v>
      </c>
      <c r="G420" s="36">
        <v>5061.9333333333325</v>
      </c>
      <c r="H420" s="36">
        <v>5624.0333333333328</v>
      </c>
      <c r="I420" s="36">
        <v>5747.5666666666657</v>
      </c>
      <c r="J420" s="36">
        <v>5905.083333333333</v>
      </c>
      <c r="K420" s="31">
        <v>5590.05</v>
      </c>
      <c r="L420" s="31">
        <v>5309</v>
      </c>
      <c r="M420" s="31">
        <v>0.61685999999999996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541.5</v>
      </c>
      <c r="D421" s="36">
        <v>546.23333333333323</v>
      </c>
      <c r="E421" s="36">
        <v>535.41666666666652</v>
      </c>
      <c r="F421" s="36">
        <v>529.33333333333326</v>
      </c>
      <c r="G421" s="36">
        <v>518.51666666666654</v>
      </c>
      <c r="H421" s="36">
        <v>552.31666666666649</v>
      </c>
      <c r="I421" s="36">
        <v>563.13333333333333</v>
      </c>
      <c r="J421" s="36">
        <v>569.21666666666647</v>
      </c>
      <c r="K421" s="31">
        <v>557.04999999999995</v>
      </c>
      <c r="L421" s="31">
        <v>540.15</v>
      </c>
      <c r="M421" s="31">
        <v>14.004379999999999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1153.6500000000001</v>
      </c>
      <c r="D422" s="36">
        <v>1156.3500000000001</v>
      </c>
      <c r="E422" s="36">
        <v>1140.1000000000004</v>
      </c>
      <c r="F422" s="36">
        <v>1126.5500000000002</v>
      </c>
      <c r="G422" s="36">
        <v>1110.3000000000004</v>
      </c>
      <c r="H422" s="36">
        <v>1169.9000000000003</v>
      </c>
      <c r="I422" s="36">
        <v>1186.1499999999999</v>
      </c>
      <c r="J422" s="36">
        <v>1199.7000000000003</v>
      </c>
      <c r="K422" s="31">
        <v>1172.5999999999999</v>
      </c>
      <c r="L422" s="31">
        <v>1142.8</v>
      </c>
      <c r="M422" s="31">
        <v>2.90381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2195.3000000000002</v>
      </c>
      <c r="D423" s="36">
        <v>2193.4333333333334</v>
      </c>
      <c r="E423" s="36">
        <v>2172.8666666666668</v>
      </c>
      <c r="F423" s="36">
        <v>2150.4333333333334</v>
      </c>
      <c r="G423" s="36">
        <v>2129.8666666666668</v>
      </c>
      <c r="H423" s="36">
        <v>2215.8666666666668</v>
      </c>
      <c r="I423" s="36">
        <v>2236.4333333333334</v>
      </c>
      <c r="J423" s="36">
        <v>2258.8666666666668</v>
      </c>
      <c r="K423" s="31">
        <v>2214</v>
      </c>
      <c r="L423" s="31">
        <v>2171</v>
      </c>
      <c r="M423" s="31">
        <v>2.73868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580</v>
      </c>
      <c r="D424" s="36">
        <v>583.05000000000007</v>
      </c>
      <c r="E424" s="36">
        <v>575.20000000000016</v>
      </c>
      <c r="F424" s="36">
        <v>570.40000000000009</v>
      </c>
      <c r="G424" s="36">
        <v>562.55000000000018</v>
      </c>
      <c r="H424" s="36">
        <v>587.85000000000014</v>
      </c>
      <c r="I424" s="36">
        <v>595.70000000000005</v>
      </c>
      <c r="J424" s="36">
        <v>600.50000000000011</v>
      </c>
      <c r="K424" s="31">
        <v>590.9</v>
      </c>
      <c r="L424" s="31">
        <v>578.25</v>
      </c>
      <c r="M424" s="31">
        <v>2.40333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565.54999999999995</v>
      </c>
      <c r="D425" s="36">
        <v>566.06666666666661</v>
      </c>
      <c r="E425" s="36">
        <v>562.63333333333321</v>
      </c>
      <c r="F425" s="36">
        <v>559.71666666666658</v>
      </c>
      <c r="G425" s="36">
        <v>556.28333333333319</v>
      </c>
      <c r="H425" s="36">
        <v>568.98333333333323</v>
      </c>
      <c r="I425" s="36">
        <v>572.41666666666663</v>
      </c>
      <c r="J425" s="36">
        <v>575.33333333333326</v>
      </c>
      <c r="K425" s="31">
        <v>569.5</v>
      </c>
      <c r="L425" s="31">
        <v>563.15</v>
      </c>
      <c r="M425" s="31">
        <v>130.39696000000001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83.85</v>
      </c>
      <c r="D426" s="36">
        <v>84.166666666666671</v>
      </c>
      <c r="E426" s="36">
        <v>83.38333333333334</v>
      </c>
      <c r="F426" s="36">
        <v>82.916666666666671</v>
      </c>
      <c r="G426" s="36">
        <v>82.13333333333334</v>
      </c>
      <c r="H426" s="36">
        <v>84.63333333333334</v>
      </c>
      <c r="I426" s="36">
        <v>85.416666666666671</v>
      </c>
      <c r="J426" s="36">
        <v>85.88333333333334</v>
      </c>
      <c r="K426" s="31">
        <v>84.95</v>
      </c>
      <c r="L426" s="31">
        <v>83.7</v>
      </c>
      <c r="M426" s="31">
        <v>96.35615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263</v>
      </c>
      <c r="D427" s="36">
        <v>266.31666666666666</v>
      </c>
      <c r="E427" s="36">
        <v>258.23333333333335</v>
      </c>
      <c r="F427" s="36">
        <v>253.4666666666667</v>
      </c>
      <c r="G427" s="36">
        <v>245.38333333333338</v>
      </c>
      <c r="H427" s="36">
        <v>271.08333333333331</v>
      </c>
      <c r="I427" s="36">
        <v>279.16666666666669</v>
      </c>
      <c r="J427" s="36">
        <v>283.93333333333328</v>
      </c>
      <c r="K427" s="31">
        <v>274.39999999999998</v>
      </c>
      <c r="L427" s="31">
        <v>261.55</v>
      </c>
      <c r="M427" s="31">
        <v>4.6044299999999998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139.5</v>
      </c>
      <c r="D428" s="36">
        <v>139.70000000000002</v>
      </c>
      <c r="E428" s="36">
        <v>137.40000000000003</v>
      </c>
      <c r="F428" s="36">
        <v>135.30000000000001</v>
      </c>
      <c r="G428" s="36">
        <v>133.00000000000003</v>
      </c>
      <c r="H428" s="36">
        <v>141.80000000000004</v>
      </c>
      <c r="I428" s="36">
        <v>144.10000000000005</v>
      </c>
      <c r="J428" s="36">
        <v>146.20000000000005</v>
      </c>
      <c r="K428" s="31">
        <v>142</v>
      </c>
      <c r="L428" s="31">
        <v>137.6</v>
      </c>
      <c r="M428" s="31">
        <v>16.387889999999999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373.25</v>
      </c>
      <c r="D429" s="36">
        <v>377.48333333333335</v>
      </c>
      <c r="E429" s="36">
        <v>367.81666666666672</v>
      </c>
      <c r="F429" s="36">
        <v>362.38333333333338</v>
      </c>
      <c r="G429" s="36">
        <v>352.71666666666675</v>
      </c>
      <c r="H429" s="36">
        <v>382.91666666666669</v>
      </c>
      <c r="I429" s="36">
        <v>392.58333333333331</v>
      </c>
      <c r="J429" s="36">
        <v>398.01666666666665</v>
      </c>
      <c r="K429" s="31">
        <v>387.15</v>
      </c>
      <c r="L429" s="31">
        <v>372.05</v>
      </c>
      <c r="M429" s="31">
        <v>5.9887199999999998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228.5</v>
      </c>
      <c r="D430" s="36">
        <v>229.65</v>
      </c>
      <c r="E430" s="36">
        <v>225.10000000000002</v>
      </c>
      <c r="F430" s="36">
        <v>221.70000000000002</v>
      </c>
      <c r="G430" s="36">
        <v>217.15000000000003</v>
      </c>
      <c r="H430" s="36">
        <v>233.05</v>
      </c>
      <c r="I430" s="36">
        <v>237.60000000000002</v>
      </c>
      <c r="J430" s="36">
        <v>241</v>
      </c>
      <c r="K430" s="31">
        <v>234.2</v>
      </c>
      <c r="L430" s="31">
        <v>226.25</v>
      </c>
      <c r="M430" s="31">
        <v>4.27738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1088.5999999999999</v>
      </c>
      <c r="D431" s="36">
        <v>1092.1833333333332</v>
      </c>
      <c r="E431" s="36">
        <v>1064.7666666666664</v>
      </c>
      <c r="F431" s="36">
        <v>1040.9333333333332</v>
      </c>
      <c r="G431" s="36">
        <v>1013.5166666666664</v>
      </c>
      <c r="H431" s="36">
        <v>1116.0166666666664</v>
      </c>
      <c r="I431" s="36">
        <v>1143.4333333333329</v>
      </c>
      <c r="J431" s="36">
        <v>1167.2666666666664</v>
      </c>
      <c r="K431" s="31">
        <v>1119.5999999999999</v>
      </c>
      <c r="L431" s="31">
        <v>1068.3499999999999</v>
      </c>
      <c r="M431" s="31">
        <v>64.757859999999994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633.95000000000005</v>
      </c>
      <c r="D432" s="36">
        <v>634.63333333333333</v>
      </c>
      <c r="E432" s="36">
        <v>627.56666666666661</v>
      </c>
      <c r="F432" s="36">
        <v>621.18333333333328</v>
      </c>
      <c r="G432" s="36">
        <v>614.11666666666656</v>
      </c>
      <c r="H432" s="36">
        <v>641.01666666666665</v>
      </c>
      <c r="I432" s="36">
        <v>648.08333333333348</v>
      </c>
      <c r="J432" s="36">
        <v>654.4666666666667</v>
      </c>
      <c r="K432" s="31">
        <v>641.70000000000005</v>
      </c>
      <c r="L432" s="31">
        <v>628.25</v>
      </c>
      <c r="M432" s="31">
        <v>7.1461100000000002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3172.7</v>
      </c>
      <c r="D433" s="36">
        <v>3183.6</v>
      </c>
      <c r="E433" s="36">
        <v>3131.45</v>
      </c>
      <c r="F433" s="36">
        <v>3090.2</v>
      </c>
      <c r="G433" s="36">
        <v>3038.0499999999997</v>
      </c>
      <c r="H433" s="36">
        <v>3224.85</v>
      </c>
      <c r="I433" s="36">
        <v>3277.0000000000005</v>
      </c>
      <c r="J433" s="36">
        <v>3318.25</v>
      </c>
      <c r="K433" s="31">
        <v>3235.75</v>
      </c>
      <c r="L433" s="31">
        <v>3142.35</v>
      </c>
      <c r="M433" s="31">
        <v>0.1144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1254.5999999999999</v>
      </c>
      <c r="D434" s="36">
        <v>1269.2166666666665</v>
      </c>
      <c r="E434" s="36">
        <v>1225.9333333333329</v>
      </c>
      <c r="F434" s="36">
        <v>1197.2666666666664</v>
      </c>
      <c r="G434" s="36">
        <v>1153.9833333333329</v>
      </c>
      <c r="H434" s="36">
        <v>1297.883333333333</v>
      </c>
      <c r="I434" s="36">
        <v>1341.1666666666663</v>
      </c>
      <c r="J434" s="36">
        <v>1369.833333333333</v>
      </c>
      <c r="K434" s="31">
        <v>1312.5</v>
      </c>
      <c r="L434" s="31">
        <v>1240.55</v>
      </c>
      <c r="M434" s="31">
        <v>2.1226699999999998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428.85</v>
      </c>
      <c r="D435" s="36">
        <v>429.88333333333338</v>
      </c>
      <c r="E435" s="36">
        <v>423.81666666666678</v>
      </c>
      <c r="F435" s="36">
        <v>418.78333333333342</v>
      </c>
      <c r="G435" s="36">
        <v>412.71666666666681</v>
      </c>
      <c r="H435" s="36">
        <v>434.91666666666674</v>
      </c>
      <c r="I435" s="36">
        <v>440.98333333333335</v>
      </c>
      <c r="J435" s="36">
        <v>446.01666666666671</v>
      </c>
      <c r="K435" s="31">
        <v>435.95</v>
      </c>
      <c r="L435" s="31">
        <v>424.85</v>
      </c>
      <c r="M435" s="31">
        <v>2.5370300000000001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363.8</v>
      </c>
      <c r="D436" s="36">
        <v>369.2166666666667</v>
      </c>
      <c r="E436" s="36">
        <v>356.88333333333338</v>
      </c>
      <c r="F436" s="36">
        <v>349.9666666666667</v>
      </c>
      <c r="G436" s="36">
        <v>337.63333333333338</v>
      </c>
      <c r="H436" s="36">
        <v>376.13333333333338</v>
      </c>
      <c r="I436" s="36">
        <v>388.46666666666664</v>
      </c>
      <c r="J436" s="36">
        <v>395.38333333333338</v>
      </c>
      <c r="K436" s="31">
        <v>381.55</v>
      </c>
      <c r="L436" s="31">
        <v>362.3</v>
      </c>
      <c r="M436" s="31">
        <v>2.14907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4329.25</v>
      </c>
      <c r="D437" s="36">
        <v>4371.7666666666664</v>
      </c>
      <c r="E437" s="36">
        <v>4218.5333333333328</v>
      </c>
      <c r="F437" s="36">
        <v>4107.8166666666666</v>
      </c>
      <c r="G437" s="36">
        <v>3954.583333333333</v>
      </c>
      <c r="H437" s="36">
        <v>4482.4833333333327</v>
      </c>
      <c r="I437" s="36">
        <v>4635.7166666666662</v>
      </c>
      <c r="J437" s="36">
        <v>4746.4333333333325</v>
      </c>
      <c r="K437" s="31">
        <v>4525</v>
      </c>
      <c r="L437" s="31">
        <v>4261.05</v>
      </c>
      <c r="M437" s="31">
        <v>2.4045100000000001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578.70000000000005</v>
      </c>
      <c r="D438" s="36">
        <v>575.78333333333342</v>
      </c>
      <c r="E438" s="36">
        <v>563.36666666666679</v>
      </c>
      <c r="F438" s="36">
        <v>548.03333333333342</v>
      </c>
      <c r="G438" s="36">
        <v>535.61666666666679</v>
      </c>
      <c r="H438" s="36">
        <v>591.11666666666679</v>
      </c>
      <c r="I438" s="36">
        <v>603.53333333333353</v>
      </c>
      <c r="J438" s="36">
        <v>618.86666666666679</v>
      </c>
      <c r="K438" s="31">
        <v>588.20000000000005</v>
      </c>
      <c r="L438" s="31">
        <v>560.45000000000005</v>
      </c>
      <c r="M438" s="31">
        <v>2.4734600000000002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30.6</v>
      </c>
      <c r="D439" s="36">
        <v>30.866666666666664</v>
      </c>
      <c r="E439" s="36">
        <v>29.733333333333327</v>
      </c>
      <c r="F439" s="36">
        <v>28.866666666666664</v>
      </c>
      <c r="G439" s="36">
        <v>27.733333333333327</v>
      </c>
      <c r="H439" s="36">
        <v>31.733333333333327</v>
      </c>
      <c r="I439" s="36">
        <v>32.86666666666666</v>
      </c>
      <c r="J439" s="36">
        <v>33.733333333333327</v>
      </c>
      <c r="K439" s="31">
        <v>32</v>
      </c>
      <c r="L439" s="31">
        <v>30</v>
      </c>
      <c r="M439" s="31">
        <v>492.76497000000001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385.6</v>
      </c>
      <c r="D440" s="36">
        <v>389.5</v>
      </c>
      <c r="E440" s="36">
        <v>379.1</v>
      </c>
      <c r="F440" s="36">
        <v>372.6</v>
      </c>
      <c r="G440" s="36">
        <v>362.20000000000005</v>
      </c>
      <c r="H440" s="36">
        <v>396</v>
      </c>
      <c r="I440" s="36">
        <v>406.4</v>
      </c>
      <c r="J440" s="36">
        <v>412.9</v>
      </c>
      <c r="K440" s="31">
        <v>399.9</v>
      </c>
      <c r="L440" s="31">
        <v>383</v>
      </c>
      <c r="M440" s="31">
        <v>55.80744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680.3</v>
      </c>
      <c r="D441" s="36">
        <v>683.35</v>
      </c>
      <c r="E441" s="36">
        <v>674.45</v>
      </c>
      <c r="F441" s="36">
        <v>668.6</v>
      </c>
      <c r="G441" s="36">
        <v>659.7</v>
      </c>
      <c r="H441" s="36">
        <v>689.2</v>
      </c>
      <c r="I441" s="36">
        <v>698.09999999999991</v>
      </c>
      <c r="J441" s="36">
        <v>703.95</v>
      </c>
      <c r="K441" s="31">
        <v>692.25</v>
      </c>
      <c r="L441" s="31">
        <v>677.5</v>
      </c>
      <c r="M441" s="31">
        <v>5.5071099999999999</v>
      </c>
      <c r="N441" s="1"/>
      <c r="O441" s="1"/>
    </row>
    <row r="442" spans="1:15" ht="12.75" customHeight="1">
      <c r="A442" s="33">
        <v>432</v>
      </c>
      <c r="B442" s="53" t="s">
        <v>859</v>
      </c>
      <c r="C442" s="31">
        <v>540.70000000000005</v>
      </c>
      <c r="D442" s="36">
        <v>548.18333333333339</v>
      </c>
      <c r="E442" s="36">
        <v>530.51666666666677</v>
      </c>
      <c r="F442" s="36">
        <v>520.33333333333337</v>
      </c>
      <c r="G442" s="36">
        <v>502.66666666666674</v>
      </c>
      <c r="H442" s="36">
        <v>558.36666666666679</v>
      </c>
      <c r="I442" s="36">
        <v>576.0333333333333</v>
      </c>
      <c r="J442" s="36">
        <v>586.21666666666681</v>
      </c>
      <c r="K442" s="31">
        <v>565.85</v>
      </c>
      <c r="L442" s="31">
        <v>538</v>
      </c>
      <c r="M442" s="31">
        <v>1.13734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952.5</v>
      </c>
      <c r="D443" s="36">
        <v>963.15</v>
      </c>
      <c r="E443" s="36">
        <v>939.34999999999991</v>
      </c>
      <c r="F443" s="36">
        <v>926.19999999999993</v>
      </c>
      <c r="G443" s="36">
        <v>902.39999999999986</v>
      </c>
      <c r="H443" s="36">
        <v>976.3</v>
      </c>
      <c r="I443" s="36">
        <v>1000.0999999999999</v>
      </c>
      <c r="J443" s="36">
        <v>1013.25</v>
      </c>
      <c r="K443" s="31">
        <v>986.95</v>
      </c>
      <c r="L443" s="31">
        <v>950</v>
      </c>
      <c r="M443" s="31">
        <v>4.4741299999999997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959.2</v>
      </c>
      <c r="D444" s="36">
        <v>958.65</v>
      </c>
      <c r="E444" s="36">
        <v>952.55</v>
      </c>
      <c r="F444" s="36">
        <v>945.9</v>
      </c>
      <c r="G444" s="36">
        <v>939.8</v>
      </c>
      <c r="H444" s="36">
        <v>965.3</v>
      </c>
      <c r="I444" s="36">
        <v>971.40000000000009</v>
      </c>
      <c r="J444" s="36">
        <v>978.05</v>
      </c>
      <c r="K444" s="31">
        <v>964.75</v>
      </c>
      <c r="L444" s="31">
        <v>952</v>
      </c>
      <c r="M444" s="31">
        <v>4.32972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1663.25</v>
      </c>
      <c r="D445" s="36">
        <v>1659.2833333333335</v>
      </c>
      <c r="E445" s="36">
        <v>1639.9666666666672</v>
      </c>
      <c r="F445" s="36">
        <v>1616.6833333333336</v>
      </c>
      <c r="G445" s="36">
        <v>1597.3666666666672</v>
      </c>
      <c r="H445" s="36">
        <v>1682.5666666666671</v>
      </c>
      <c r="I445" s="36">
        <v>1701.8833333333332</v>
      </c>
      <c r="J445" s="36">
        <v>1725.166666666667</v>
      </c>
      <c r="K445" s="31">
        <v>1678.6</v>
      </c>
      <c r="L445" s="31">
        <v>1636</v>
      </c>
      <c r="M445" s="31">
        <v>14.67544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3368.75</v>
      </c>
      <c r="D446" s="36">
        <v>3372.6</v>
      </c>
      <c r="E446" s="36">
        <v>3346.2</v>
      </c>
      <c r="F446" s="36">
        <v>3323.65</v>
      </c>
      <c r="G446" s="36">
        <v>3297.25</v>
      </c>
      <c r="H446" s="36">
        <v>3395.1499999999996</v>
      </c>
      <c r="I446" s="36">
        <v>3421.55</v>
      </c>
      <c r="J446" s="36">
        <v>3444.0999999999995</v>
      </c>
      <c r="K446" s="31">
        <v>3399</v>
      </c>
      <c r="L446" s="31">
        <v>3350.05</v>
      </c>
      <c r="M446" s="31">
        <v>9.9981100000000005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900.5</v>
      </c>
      <c r="D447" s="36">
        <v>898.63333333333333</v>
      </c>
      <c r="E447" s="36">
        <v>893.86666666666667</v>
      </c>
      <c r="F447" s="36">
        <v>887.23333333333335</v>
      </c>
      <c r="G447" s="36">
        <v>882.4666666666667</v>
      </c>
      <c r="H447" s="36">
        <v>905.26666666666665</v>
      </c>
      <c r="I447" s="36">
        <v>910.0333333333333</v>
      </c>
      <c r="J447" s="36">
        <v>916.66666666666663</v>
      </c>
      <c r="K447" s="31">
        <v>903.4</v>
      </c>
      <c r="L447" s="31">
        <v>892</v>
      </c>
      <c r="M447" s="31">
        <v>10.825100000000001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7625.2</v>
      </c>
      <c r="D448" s="36">
        <v>7630.3833333333341</v>
      </c>
      <c r="E448" s="36">
        <v>7579.8166666666684</v>
      </c>
      <c r="F448" s="36">
        <v>7534.4333333333343</v>
      </c>
      <c r="G448" s="36">
        <v>7483.8666666666686</v>
      </c>
      <c r="H448" s="36">
        <v>7675.7666666666682</v>
      </c>
      <c r="I448" s="36">
        <v>7726.3333333333339</v>
      </c>
      <c r="J448" s="36">
        <v>7771.7166666666681</v>
      </c>
      <c r="K448" s="31">
        <v>7680.95</v>
      </c>
      <c r="L448" s="31">
        <v>7585</v>
      </c>
      <c r="M448" s="31">
        <v>0.61348000000000003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3105.75</v>
      </c>
      <c r="D449" s="36">
        <v>3120.2833333333328</v>
      </c>
      <c r="E449" s="36">
        <v>3070.6666666666656</v>
      </c>
      <c r="F449" s="36">
        <v>3035.5833333333326</v>
      </c>
      <c r="G449" s="36">
        <v>2985.9666666666653</v>
      </c>
      <c r="H449" s="36">
        <v>3155.3666666666659</v>
      </c>
      <c r="I449" s="36">
        <v>3204.9833333333327</v>
      </c>
      <c r="J449" s="36">
        <v>3240.0666666666662</v>
      </c>
      <c r="K449" s="31">
        <v>3169.9</v>
      </c>
      <c r="L449" s="31">
        <v>3085.2</v>
      </c>
      <c r="M449" s="31">
        <v>0.99702999999999997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420.1</v>
      </c>
      <c r="D450" s="36">
        <v>422.36666666666662</v>
      </c>
      <c r="E450" s="36">
        <v>416.73333333333323</v>
      </c>
      <c r="F450" s="36">
        <v>413.36666666666662</v>
      </c>
      <c r="G450" s="36">
        <v>407.73333333333323</v>
      </c>
      <c r="H450" s="36">
        <v>425.73333333333323</v>
      </c>
      <c r="I450" s="36">
        <v>431.36666666666656</v>
      </c>
      <c r="J450" s="36">
        <v>434.73333333333323</v>
      </c>
      <c r="K450" s="31">
        <v>428</v>
      </c>
      <c r="L450" s="31">
        <v>419</v>
      </c>
      <c r="M450" s="31">
        <v>15.512409999999999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628.65</v>
      </c>
      <c r="D451" s="36">
        <v>632.65</v>
      </c>
      <c r="E451" s="36">
        <v>623.29999999999995</v>
      </c>
      <c r="F451" s="36">
        <v>617.94999999999993</v>
      </c>
      <c r="G451" s="36">
        <v>608.59999999999991</v>
      </c>
      <c r="H451" s="36">
        <v>638</v>
      </c>
      <c r="I451" s="36">
        <v>647.35000000000014</v>
      </c>
      <c r="J451" s="36">
        <v>652.70000000000005</v>
      </c>
      <c r="K451" s="31">
        <v>642</v>
      </c>
      <c r="L451" s="31">
        <v>627.29999999999995</v>
      </c>
      <c r="M451" s="31">
        <v>113.95766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239.35</v>
      </c>
      <c r="D452" s="36">
        <v>239.81666666666669</v>
      </c>
      <c r="E452" s="36">
        <v>237.78333333333339</v>
      </c>
      <c r="F452" s="36">
        <v>236.2166666666667</v>
      </c>
      <c r="G452" s="36">
        <v>234.18333333333339</v>
      </c>
      <c r="H452" s="36">
        <v>241.38333333333338</v>
      </c>
      <c r="I452" s="36">
        <v>243.41666666666669</v>
      </c>
      <c r="J452" s="36">
        <v>244.98333333333338</v>
      </c>
      <c r="K452" s="31">
        <v>241.85</v>
      </c>
      <c r="L452" s="31">
        <v>238.25</v>
      </c>
      <c r="M452" s="31">
        <v>62.668579999999999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118.75</v>
      </c>
      <c r="D453" s="36">
        <v>119.10000000000001</v>
      </c>
      <c r="E453" s="36">
        <v>118.05000000000001</v>
      </c>
      <c r="F453" s="36">
        <v>117.35000000000001</v>
      </c>
      <c r="G453" s="36">
        <v>116.30000000000001</v>
      </c>
      <c r="H453" s="36">
        <v>119.80000000000001</v>
      </c>
      <c r="I453" s="36">
        <v>120.85</v>
      </c>
      <c r="J453" s="36">
        <v>121.55000000000001</v>
      </c>
      <c r="K453" s="31">
        <v>120.15</v>
      </c>
      <c r="L453" s="31">
        <v>118.4</v>
      </c>
      <c r="M453" s="31">
        <v>223.1995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86.05</v>
      </c>
      <c r="D454" s="36">
        <v>86.5</v>
      </c>
      <c r="E454" s="36">
        <v>85.05</v>
      </c>
      <c r="F454" s="36">
        <v>84.05</v>
      </c>
      <c r="G454" s="36">
        <v>82.6</v>
      </c>
      <c r="H454" s="36">
        <v>87.5</v>
      </c>
      <c r="I454" s="36">
        <v>88.949999999999989</v>
      </c>
      <c r="J454" s="36">
        <v>89.95</v>
      </c>
      <c r="K454" s="31">
        <v>87.95</v>
      </c>
      <c r="L454" s="31">
        <v>85.5</v>
      </c>
      <c r="M454" s="31">
        <v>17.735849999999999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1322.45</v>
      </c>
      <c r="D455" s="36">
        <v>1330.2833333333335</v>
      </c>
      <c r="E455" s="36">
        <v>1312.2166666666672</v>
      </c>
      <c r="F455" s="36">
        <v>1301.9833333333336</v>
      </c>
      <c r="G455" s="36">
        <v>1283.9166666666672</v>
      </c>
      <c r="H455" s="36">
        <v>1340.5166666666671</v>
      </c>
      <c r="I455" s="36">
        <v>1358.5833333333333</v>
      </c>
      <c r="J455" s="36">
        <v>1368.8166666666671</v>
      </c>
      <c r="K455" s="31">
        <v>1348.35</v>
      </c>
      <c r="L455" s="31">
        <v>1320.05</v>
      </c>
      <c r="M455" s="31">
        <v>0.12897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354.75</v>
      </c>
      <c r="D456" s="36">
        <v>355.51666666666671</v>
      </c>
      <c r="E456" s="36">
        <v>351.58333333333343</v>
      </c>
      <c r="F456" s="36">
        <v>348.41666666666674</v>
      </c>
      <c r="G456" s="36">
        <v>344.48333333333346</v>
      </c>
      <c r="H456" s="36">
        <v>358.68333333333339</v>
      </c>
      <c r="I456" s="36">
        <v>362.61666666666667</v>
      </c>
      <c r="J456" s="36">
        <v>365.78333333333336</v>
      </c>
      <c r="K456" s="31">
        <v>359.45</v>
      </c>
      <c r="L456" s="31">
        <v>352.35</v>
      </c>
      <c r="M456" s="31">
        <v>1.17465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2346.1999999999998</v>
      </c>
      <c r="D457" s="36">
        <v>2363.9666666666667</v>
      </c>
      <c r="E457" s="36">
        <v>2285.5833333333335</v>
      </c>
      <c r="F457" s="36">
        <v>2224.9666666666667</v>
      </c>
      <c r="G457" s="36">
        <v>2146.5833333333335</v>
      </c>
      <c r="H457" s="36">
        <v>2424.5833333333335</v>
      </c>
      <c r="I457" s="36">
        <v>2502.9666666666667</v>
      </c>
      <c r="J457" s="36">
        <v>2563.5833333333335</v>
      </c>
      <c r="K457" s="31">
        <v>2442.35</v>
      </c>
      <c r="L457" s="31">
        <v>2303.35</v>
      </c>
      <c r="M457" s="31">
        <v>0.28742000000000001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1133.1500000000001</v>
      </c>
      <c r="D458" s="36">
        <v>1128.6166666666668</v>
      </c>
      <c r="E458" s="36">
        <v>1120.0833333333335</v>
      </c>
      <c r="F458" s="36">
        <v>1107.0166666666667</v>
      </c>
      <c r="G458" s="36">
        <v>1098.4833333333333</v>
      </c>
      <c r="H458" s="36">
        <v>1141.6833333333336</v>
      </c>
      <c r="I458" s="36">
        <v>1150.2166666666669</v>
      </c>
      <c r="J458" s="36">
        <v>1163.2833333333338</v>
      </c>
      <c r="K458" s="31">
        <v>1137.1500000000001</v>
      </c>
      <c r="L458" s="31">
        <v>1115.55</v>
      </c>
      <c r="M458" s="31">
        <v>11.947649999999999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857.05</v>
      </c>
      <c r="D459" s="36">
        <v>860.9</v>
      </c>
      <c r="E459" s="36">
        <v>846.4</v>
      </c>
      <c r="F459" s="36">
        <v>835.75</v>
      </c>
      <c r="G459" s="36">
        <v>821.25</v>
      </c>
      <c r="H459" s="36">
        <v>871.55</v>
      </c>
      <c r="I459" s="36">
        <v>886.05</v>
      </c>
      <c r="J459" s="36">
        <v>896.69999999999993</v>
      </c>
      <c r="K459" s="31">
        <v>875.4</v>
      </c>
      <c r="L459" s="31">
        <v>850.25</v>
      </c>
      <c r="M459" s="31">
        <v>2.2281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138.85</v>
      </c>
      <c r="D460" s="36">
        <v>139.54999999999998</v>
      </c>
      <c r="E460" s="36">
        <v>136.14999999999998</v>
      </c>
      <c r="F460" s="36">
        <v>133.44999999999999</v>
      </c>
      <c r="G460" s="36">
        <v>130.04999999999998</v>
      </c>
      <c r="H460" s="36">
        <v>142.24999999999997</v>
      </c>
      <c r="I460" s="36">
        <v>145.65</v>
      </c>
      <c r="J460" s="36">
        <v>148.34999999999997</v>
      </c>
      <c r="K460" s="31">
        <v>142.94999999999999</v>
      </c>
      <c r="L460" s="31">
        <v>136.85</v>
      </c>
      <c r="M460" s="31">
        <v>12.16305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991.7</v>
      </c>
      <c r="D461" s="36">
        <v>989.13333333333321</v>
      </c>
      <c r="E461" s="36">
        <v>983.61666666666645</v>
      </c>
      <c r="F461" s="36">
        <v>975.53333333333319</v>
      </c>
      <c r="G461" s="36">
        <v>970.01666666666642</v>
      </c>
      <c r="H461" s="36">
        <v>997.21666666666647</v>
      </c>
      <c r="I461" s="36">
        <v>1002.7333333333333</v>
      </c>
      <c r="J461" s="36">
        <v>1010.8166666666665</v>
      </c>
      <c r="K461" s="31">
        <v>994.65</v>
      </c>
      <c r="L461" s="31">
        <v>981.05</v>
      </c>
      <c r="M461" s="31">
        <v>1.55209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2831.7</v>
      </c>
      <c r="D462" s="36">
        <v>2843.3833333333332</v>
      </c>
      <c r="E462" s="36">
        <v>2806.7666666666664</v>
      </c>
      <c r="F462" s="36">
        <v>2781.833333333333</v>
      </c>
      <c r="G462" s="36">
        <v>2745.2166666666662</v>
      </c>
      <c r="H462" s="36">
        <v>2868.3166666666666</v>
      </c>
      <c r="I462" s="36">
        <v>2904.9333333333334</v>
      </c>
      <c r="J462" s="36">
        <v>2929.8666666666668</v>
      </c>
      <c r="K462" s="31">
        <v>2880</v>
      </c>
      <c r="L462" s="31">
        <v>2818.45</v>
      </c>
      <c r="M462" s="31">
        <v>0.21046000000000001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2900.8</v>
      </c>
      <c r="D463" s="36">
        <v>2915.8166666666671</v>
      </c>
      <c r="E463" s="36">
        <v>2871.8333333333339</v>
      </c>
      <c r="F463" s="36">
        <v>2842.8666666666668</v>
      </c>
      <c r="G463" s="36">
        <v>2798.8833333333337</v>
      </c>
      <c r="H463" s="36">
        <v>2944.7833333333342</v>
      </c>
      <c r="I463" s="36">
        <v>2988.7666666666669</v>
      </c>
      <c r="J463" s="36">
        <v>3017.7333333333345</v>
      </c>
      <c r="K463" s="31">
        <v>2959.8</v>
      </c>
      <c r="L463" s="31">
        <v>2886.85</v>
      </c>
      <c r="M463" s="31">
        <v>0.32823000000000002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3189.65</v>
      </c>
      <c r="D464" s="36">
        <v>3161.1000000000004</v>
      </c>
      <c r="E464" s="36">
        <v>3116.4000000000005</v>
      </c>
      <c r="F464" s="36">
        <v>3043.15</v>
      </c>
      <c r="G464" s="36">
        <v>2998.4500000000003</v>
      </c>
      <c r="H464" s="36">
        <v>3234.3500000000008</v>
      </c>
      <c r="I464" s="36">
        <v>3279.0500000000006</v>
      </c>
      <c r="J464" s="36">
        <v>3352.3000000000011</v>
      </c>
      <c r="K464" s="31">
        <v>3205.8</v>
      </c>
      <c r="L464" s="31">
        <v>3087.85</v>
      </c>
      <c r="M464" s="31">
        <v>12.35478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1924.25</v>
      </c>
      <c r="D465" s="36">
        <v>1929.0166666666667</v>
      </c>
      <c r="E465" s="36">
        <v>1913.2333333333333</v>
      </c>
      <c r="F465" s="36">
        <v>1902.2166666666667</v>
      </c>
      <c r="G465" s="36">
        <v>1886.4333333333334</v>
      </c>
      <c r="H465" s="36">
        <v>1940.0333333333333</v>
      </c>
      <c r="I465" s="36">
        <v>1955.8166666666666</v>
      </c>
      <c r="J465" s="36">
        <v>1966.8333333333333</v>
      </c>
      <c r="K465" s="31">
        <v>1944.8</v>
      </c>
      <c r="L465" s="31">
        <v>1918</v>
      </c>
      <c r="M465" s="31">
        <v>1.84243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726.9</v>
      </c>
      <c r="D466" s="36">
        <v>726.13333333333333</v>
      </c>
      <c r="E466" s="36">
        <v>718.76666666666665</v>
      </c>
      <c r="F466" s="36">
        <v>710.63333333333333</v>
      </c>
      <c r="G466" s="36">
        <v>703.26666666666665</v>
      </c>
      <c r="H466" s="36">
        <v>734.26666666666665</v>
      </c>
      <c r="I466" s="36">
        <v>741.63333333333321</v>
      </c>
      <c r="J466" s="36">
        <v>749.76666666666665</v>
      </c>
      <c r="K466" s="31">
        <v>733.5</v>
      </c>
      <c r="L466" s="31">
        <v>718</v>
      </c>
      <c r="M466" s="31">
        <v>9.2182300000000001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818.8</v>
      </c>
      <c r="D467" s="36">
        <v>816.55000000000007</v>
      </c>
      <c r="E467" s="36">
        <v>807.10000000000014</v>
      </c>
      <c r="F467" s="36">
        <v>795.40000000000009</v>
      </c>
      <c r="G467" s="36">
        <v>785.95000000000016</v>
      </c>
      <c r="H467" s="36">
        <v>828.25000000000011</v>
      </c>
      <c r="I467" s="36">
        <v>837.70000000000016</v>
      </c>
      <c r="J467" s="36">
        <v>849.40000000000009</v>
      </c>
      <c r="K467" s="31">
        <v>826</v>
      </c>
      <c r="L467" s="31">
        <v>804.85</v>
      </c>
      <c r="M467" s="31">
        <v>0.27344000000000002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2154.6999999999998</v>
      </c>
      <c r="D468" s="36">
        <v>2146.2666666666664</v>
      </c>
      <c r="E468" s="36">
        <v>2127.5333333333328</v>
      </c>
      <c r="F468" s="36">
        <v>2100.3666666666663</v>
      </c>
      <c r="G468" s="36">
        <v>2081.6333333333328</v>
      </c>
      <c r="H468" s="36">
        <v>2173.4333333333329</v>
      </c>
      <c r="I468" s="36">
        <v>2192.1666666666665</v>
      </c>
      <c r="J468" s="36">
        <v>2219.333333333333</v>
      </c>
      <c r="K468" s="31">
        <v>2165</v>
      </c>
      <c r="L468" s="31">
        <v>2119.1</v>
      </c>
      <c r="M468" s="31">
        <v>7.4979199999999997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34.9</v>
      </c>
      <c r="D469" s="36">
        <v>35.06666666666667</v>
      </c>
      <c r="E469" s="36">
        <v>34.533333333333339</v>
      </c>
      <c r="F469" s="36">
        <v>34.166666666666671</v>
      </c>
      <c r="G469" s="36">
        <v>33.63333333333334</v>
      </c>
      <c r="H469" s="36">
        <v>35.433333333333337</v>
      </c>
      <c r="I469" s="36">
        <v>35.966666666666669</v>
      </c>
      <c r="J469" s="36">
        <v>36.333333333333336</v>
      </c>
      <c r="K469" s="31">
        <v>35.6</v>
      </c>
      <c r="L469" s="31">
        <v>34.700000000000003</v>
      </c>
      <c r="M469" s="31">
        <v>59.55095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356.4</v>
      </c>
      <c r="D470" s="36">
        <v>360.13333333333338</v>
      </c>
      <c r="E470" s="36">
        <v>350.26666666666677</v>
      </c>
      <c r="F470" s="36">
        <v>344.13333333333338</v>
      </c>
      <c r="G470" s="36">
        <v>334.26666666666677</v>
      </c>
      <c r="H470" s="36">
        <v>366.26666666666677</v>
      </c>
      <c r="I470" s="36">
        <v>376.13333333333344</v>
      </c>
      <c r="J470" s="36">
        <v>382.26666666666677</v>
      </c>
      <c r="K470" s="31">
        <v>370</v>
      </c>
      <c r="L470" s="31">
        <v>354</v>
      </c>
      <c r="M470" s="31">
        <v>10.906650000000001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359.2</v>
      </c>
      <c r="D471" s="36">
        <v>354.09999999999997</v>
      </c>
      <c r="E471" s="36">
        <v>343.79999999999995</v>
      </c>
      <c r="F471" s="36">
        <v>328.4</v>
      </c>
      <c r="G471" s="36">
        <v>318.09999999999997</v>
      </c>
      <c r="H471" s="36">
        <v>369.49999999999994</v>
      </c>
      <c r="I471" s="36">
        <v>379.8</v>
      </c>
      <c r="J471" s="36">
        <v>395.19999999999993</v>
      </c>
      <c r="K471" s="31">
        <v>364.4</v>
      </c>
      <c r="L471" s="31">
        <v>338.7</v>
      </c>
      <c r="M471" s="31">
        <v>24.779409999999999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800.7</v>
      </c>
      <c r="D472" s="36">
        <v>795.08333333333337</v>
      </c>
      <c r="E472" s="36">
        <v>786.26666666666677</v>
      </c>
      <c r="F472" s="36">
        <v>771.83333333333337</v>
      </c>
      <c r="G472" s="36">
        <v>763.01666666666677</v>
      </c>
      <c r="H472" s="36">
        <v>809.51666666666677</v>
      </c>
      <c r="I472" s="36">
        <v>818.33333333333337</v>
      </c>
      <c r="J472" s="36">
        <v>832.76666666666677</v>
      </c>
      <c r="K472" s="31">
        <v>803.9</v>
      </c>
      <c r="L472" s="31">
        <v>780.65</v>
      </c>
      <c r="M472" s="31">
        <v>0.62212999999999996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3150.2</v>
      </c>
      <c r="D473" s="36">
        <v>3134.7833333333333</v>
      </c>
      <c r="E473" s="36">
        <v>3090.5666666666666</v>
      </c>
      <c r="F473" s="36">
        <v>3030.9333333333334</v>
      </c>
      <c r="G473" s="36">
        <v>2986.7166666666667</v>
      </c>
      <c r="H473" s="36">
        <v>3194.4166666666665</v>
      </c>
      <c r="I473" s="36">
        <v>3238.6333333333328</v>
      </c>
      <c r="J473" s="36">
        <v>3298.2666666666664</v>
      </c>
      <c r="K473" s="31">
        <v>3179</v>
      </c>
      <c r="L473" s="31">
        <v>3075.15</v>
      </c>
      <c r="M473" s="31">
        <v>2.16954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41.45</v>
      </c>
      <c r="D474" s="36">
        <v>41.616666666666667</v>
      </c>
      <c r="E474" s="36">
        <v>41.033333333333331</v>
      </c>
      <c r="F474" s="36">
        <v>40.616666666666667</v>
      </c>
      <c r="G474" s="36">
        <v>40.033333333333331</v>
      </c>
      <c r="H474" s="36">
        <v>42.033333333333331</v>
      </c>
      <c r="I474" s="36">
        <v>42.61666666666666</v>
      </c>
      <c r="J474" s="36">
        <v>43.033333333333331</v>
      </c>
      <c r="K474" s="31">
        <v>42.2</v>
      </c>
      <c r="L474" s="31">
        <v>41.2</v>
      </c>
      <c r="M474" s="31">
        <v>46.255899999999997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1590.8</v>
      </c>
      <c r="D475" s="36">
        <v>1603.4166666666667</v>
      </c>
      <c r="E475" s="36">
        <v>1572.8333333333335</v>
      </c>
      <c r="F475" s="36">
        <v>1554.8666666666668</v>
      </c>
      <c r="G475" s="36">
        <v>1524.2833333333335</v>
      </c>
      <c r="H475" s="36">
        <v>1621.3833333333334</v>
      </c>
      <c r="I475" s="36">
        <v>1651.9666666666669</v>
      </c>
      <c r="J475" s="36">
        <v>1669.9333333333334</v>
      </c>
      <c r="K475" s="31">
        <v>1634</v>
      </c>
      <c r="L475" s="31">
        <v>1585.45</v>
      </c>
      <c r="M475" s="31">
        <v>23.897559999999999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37.1</v>
      </c>
      <c r="D476" s="36">
        <v>37.4</v>
      </c>
      <c r="E476" s="36">
        <v>36.4</v>
      </c>
      <c r="F476" s="36">
        <v>35.700000000000003</v>
      </c>
      <c r="G476" s="36">
        <v>34.700000000000003</v>
      </c>
      <c r="H476" s="36">
        <v>38.099999999999994</v>
      </c>
      <c r="I476" s="36">
        <v>39.099999999999994</v>
      </c>
      <c r="J476" s="36">
        <v>39.79999999999999</v>
      </c>
      <c r="K476" s="31">
        <v>38.4</v>
      </c>
      <c r="L476" s="31">
        <v>36.700000000000003</v>
      </c>
      <c r="M476" s="31">
        <v>238.67299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425.85</v>
      </c>
      <c r="D477" s="36">
        <v>426.34999999999997</v>
      </c>
      <c r="E477" s="36">
        <v>422.94999999999993</v>
      </c>
      <c r="F477" s="36">
        <v>420.04999999999995</v>
      </c>
      <c r="G477" s="36">
        <v>416.64999999999992</v>
      </c>
      <c r="H477" s="36">
        <v>429.24999999999994</v>
      </c>
      <c r="I477" s="36">
        <v>432.64999999999992</v>
      </c>
      <c r="J477" s="36">
        <v>435.54999999999995</v>
      </c>
      <c r="K477" s="31">
        <v>429.75</v>
      </c>
      <c r="L477" s="31">
        <v>423.45</v>
      </c>
      <c r="M477" s="31">
        <v>0.22581999999999999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8422.25</v>
      </c>
      <c r="D478" s="36">
        <v>8408.4833333333318</v>
      </c>
      <c r="E478" s="36">
        <v>8364.8666666666631</v>
      </c>
      <c r="F478" s="36">
        <v>8307.4833333333318</v>
      </c>
      <c r="G478" s="36">
        <v>8263.8666666666631</v>
      </c>
      <c r="H478" s="36">
        <v>8465.8666666666631</v>
      </c>
      <c r="I478" s="36">
        <v>8509.4833333333318</v>
      </c>
      <c r="J478" s="36">
        <v>8566.8666666666631</v>
      </c>
      <c r="K478" s="31">
        <v>8452.1</v>
      </c>
      <c r="L478" s="31">
        <v>8351.1</v>
      </c>
      <c r="M478" s="31">
        <v>2.1890800000000001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101.6</v>
      </c>
      <c r="D479" s="36">
        <v>102.08333333333333</v>
      </c>
      <c r="E479" s="36">
        <v>100.56666666666666</v>
      </c>
      <c r="F479" s="36">
        <v>99.533333333333331</v>
      </c>
      <c r="G479" s="36">
        <v>98.016666666666666</v>
      </c>
      <c r="H479" s="36">
        <v>103.11666666666666</v>
      </c>
      <c r="I479" s="36">
        <v>104.63333333333334</v>
      </c>
      <c r="J479" s="36">
        <v>105.66666666666666</v>
      </c>
      <c r="K479" s="31">
        <v>103.6</v>
      </c>
      <c r="L479" s="31">
        <v>101.05</v>
      </c>
      <c r="M479" s="31">
        <v>266.92147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1615.15</v>
      </c>
      <c r="D480" s="36">
        <v>1616.45</v>
      </c>
      <c r="E480" s="36">
        <v>1601.7</v>
      </c>
      <c r="F480" s="36">
        <v>1588.25</v>
      </c>
      <c r="G480" s="36">
        <v>1573.5</v>
      </c>
      <c r="H480" s="36">
        <v>1629.9</v>
      </c>
      <c r="I480" s="36">
        <v>1644.65</v>
      </c>
      <c r="J480" s="36">
        <v>1658.1000000000001</v>
      </c>
      <c r="K480" s="31">
        <v>1631.2</v>
      </c>
      <c r="L480" s="31">
        <v>1603</v>
      </c>
      <c r="M480" s="31">
        <v>1.02136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1032.2</v>
      </c>
      <c r="D481" s="36">
        <v>1030.0833333333335</v>
      </c>
      <c r="E481" s="36">
        <v>1020.5166666666669</v>
      </c>
      <c r="F481" s="36">
        <v>1008.8333333333334</v>
      </c>
      <c r="G481" s="36">
        <v>999.26666666666677</v>
      </c>
      <c r="H481" s="36">
        <v>1041.7666666666669</v>
      </c>
      <c r="I481" s="36">
        <v>1051.3333333333335</v>
      </c>
      <c r="J481" s="31">
        <v>1063.0166666666671</v>
      </c>
      <c r="K481" s="31">
        <v>1039.6500000000001</v>
      </c>
      <c r="L481" s="31">
        <v>1018.4</v>
      </c>
      <c r="M481" s="53">
        <v>4.6994100000000003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582.70000000000005</v>
      </c>
      <c r="D482" s="36">
        <v>585.13333333333333</v>
      </c>
      <c r="E482" s="36">
        <v>575.81666666666661</v>
      </c>
      <c r="F482" s="36">
        <v>568.93333333333328</v>
      </c>
      <c r="G482" s="36">
        <v>559.61666666666656</v>
      </c>
      <c r="H482" s="36">
        <v>592.01666666666665</v>
      </c>
      <c r="I482" s="36">
        <v>601.33333333333348</v>
      </c>
      <c r="J482" s="31">
        <v>608.2166666666667</v>
      </c>
      <c r="K482" s="31">
        <v>594.45000000000005</v>
      </c>
      <c r="L482" s="31">
        <v>578.25</v>
      </c>
      <c r="M482" s="53">
        <v>2.0059900000000002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540.5</v>
      </c>
      <c r="D483" s="36">
        <v>537.44999999999993</v>
      </c>
      <c r="E483" s="36">
        <v>531.19999999999982</v>
      </c>
      <c r="F483" s="36">
        <v>521.89999999999986</v>
      </c>
      <c r="G483" s="36">
        <v>515.64999999999975</v>
      </c>
      <c r="H483" s="36">
        <v>546.74999999999989</v>
      </c>
      <c r="I483" s="36">
        <v>553.00000000000011</v>
      </c>
      <c r="J483" s="36">
        <v>562.29999999999995</v>
      </c>
      <c r="K483" s="31">
        <v>543.70000000000005</v>
      </c>
      <c r="L483" s="31">
        <v>528.15</v>
      </c>
      <c r="M483" s="31">
        <v>52.1023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752.3</v>
      </c>
      <c r="D484" s="36">
        <v>755.93333333333339</v>
      </c>
      <c r="E484" s="36">
        <v>744.86666666666679</v>
      </c>
      <c r="F484" s="36">
        <v>737.43333333333339</v>
      </c>
      <c r="G484" s="36">
        <v>726.36666666666679</v>
      </c>
      <c r="H484" s="36">
        <v>763.36666666666679</v>
      </c>
      <c r="I484" s="36">
        <v>774.43333333333339</v>
      </c>
      <c r="J484" s="31">
        <v>781.86666666666679</v>
      </c>
      <c r="K484" s="31">
        <v>767</v>
      </c>
      <c r="L484" s="31">
        <v>748.5</v>
      </c>
      <c r="M484" s="53">
        <v>3.3648500000000001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609.35</v>
      </c>
      <c r="D485" s="36">
        <v>605.13333333333333</v>
      </c>
      <c r="E485" s="36">
        <v>592.26666666666665</v>
      </c>
      <c r="F485" s="36">
        <v>575.18333333333328</v>
      </c>
      <c r="G485" s="36">
        <v>562.31666666666661</v>
      </c>
      <c r="H485" s="36">
        <v>622.2166666666667</v>
      </c>
      <c r="I485" s="36">
        <v>635.08333333333326</v>
      </c>
      <c r="J485" s="36">
        <v>652.16666666666674</v>
      </c>
      <c r="K485" s="31">
        <v>618</v>
      </c>
      <c r="L485" s="31">
        <v>588.04999999999995</v>
      </c>
      <c r="M485" s="31">
        <v>9.6416799999999991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418.6</v>
      </c>
      <c r="D486" s="36">
        <v>417.86666666666662</v>
      </c>
      <c r="E486" s="36">
        <v>408.98333333333323</v>
      </c>
      <c r="F486" s="36">
        <v>399.36666666666662</v>
      </c>
      <c r="G486" s="36">
        <v>390.48333333333323</v>
      </c>
      <c r="H486" s="36">
        <v>427.48333333333323</v>
      </c>
      <c r="I486" s="36">
        <v>436.36666666666656</v>
      </c>
      <c r="J486" s="36">
        <v>445.98333333333323</v>
      </c>
      <c r="K486" s="31">
        <v>426.75</v>
      </c>
      <c r="L486" s="31">
        <v>408.25</v>
      </c>
      <c r="M486" s="31">
        <v>4.5187799999999996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369.15</v>
      </c>
      <c r="D487" s="36">
        <v>363.58333333333331</v>
      </c>
      <c r="E487" s="36">
        <v>353.76666666666665</v>
      </c>
      <c r="F487" s="36">
        <v>338.38333333333333</v>
      </c>
      <c r="G487" s="36">
        <v>328.56666666666666</v>
      </c>
      <c r="H487" s="36">
        <v>378.96666666666664</v>
      </c>
      <c r="I487" s="36">
        <v>388.78333333333336</v>
      </c>
      <c r="J487" s="36">
        <v>404.16666666666663</v>
      </c>
      <c r="K487" s="31">
        <v>373.4</v>
      </c>
      <c r="L487" s="31">
        <v>348.2</v>
      </c>
      <c r="M487" s="31">
        <v>6.5089399999999999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459.85</v>
      </c>
      <c r="D488" s="36">
        <v>462.65000000000003</v>
      </c>
      <c r="E488" s="36">
        <v>455.40000000000009</v>
      </c>
      <c r="F488" s="36">
        <v>450.95000000000005</v>
      </c>
      <c r="G488" s="36">
        <v>443.7000000000001</v>
      </c>
      <c r="H488" s="36">
        <v>467.10000000000008</v>
      </c>
      <c r="I488" s="36">
        <v>474.34999999999997</v>
      </c>
      <c r="J488" s="36">
        <v>478.80000000000007</v>
      </c>
      <c r="K488" s="31">
        <v>469.9</v>
      </c>
      <c r="L488" s="31">
        <v>458.2</v>
      </c>
      <c r="M488" s="31">
        <v>1.4852000000000001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908.8</v>
      </c>
      <c r="D489" s="36">
        <v>912</v>
      </c>
      <c r="E489" s="36">
        <v>900.1</v>
      </c>
      <c r="F489" s="36">
        <v>891.4</v>
      </c>
      <c r="G489" s="36">
        <v>879.5</v>
      </c>
      <c r="H489" s="36">
        <v>920.7</v>
      </c>
      <c r="I489" s="36">
        <v>932.60000000000014</v>
      </c>
      <c r="J489" s="36">
        <v>941.30000000000007</v>
      </c>
      <c r="K489" s="31">
        <v>923.9</v>
      </c>
      <c r="L489" s="31">
        <v>903.3</v>
      </c>
      <c r="M489" s="31">
        <v>22.31765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1292.1500000000001</v>
      </c>
      <c r="D490" s="36">
        <v>1296.2</v>
      </c>
      <c r="E490" s="36">
        <v>1277.95</v>
      </c>
      <c r="F490" s="36">
        <v>1263.75</v>
      </c>
      <c r="G490" s="36">
        <v>1245.5</v>
      </c>
      <c r="H490" s="36">
        <v>1310.4000000000001</v>
      </c>
      <c r="I490" s="36">
        <v>1328.65</v>
      </c>
      <c r="J490" s="36">
        <v>1342.8500000000001</v>
      </c>
      <c r="K490" s="31">
        <v>1314.45</v>
      </c>
      <c r="L490" s="31">
        <v>1282</v>
      </c>
      <c r="M490" s="31">
        <v>3.75082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216.6</v>
      </c>
      <c r="D491" s="36">
        <v>216.41666666666666</v>
      </c>
      <c r="E491" s="36">
        <v>214.63333333333333</v>
      </c>
      <c r="F491" s="36">
        <v>212.66666666666666</v>
      </c>
      <c r="G491" s="36">
        <v>210.88333333333333</v>
      </c>
      <c r="H491" s="36">
        <v>218.38333333333333</v>
      </c>
      <c r="I491" s="36">
        <v>220.16666666666669</v>
      </c>
      <c r="J491" s="36">
        <v>222.13333333333333</v>
      </c>
      <c r="K491" s="31">
        <v>218.2</v>
      </c>
      <c r="L491" s="31">
        <v>214.45</v>
      </c>
      <c r="M491" s="31">
        <v>32.332369999999997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299.60000000000002</v>
      </c>
      <c r="D492" s="36">
        <v>301.61666666666667</v>
      </c>
      <c r="E492" s="36">
        <v>294.38333333333333</v>
      </c>
      <c r="F492" s="36">
        <v>289.16666666666663</v>
      </c>
      <c r="G492" s="36">
        <v>281.93333333333328</v>
      </c>
      <c r="H492" s="36">
        <v>306.83333333333337</v>
      </c>
      <c r="I492" s="36">
        <v>314.06666666666672</v>
      </c>
      <c r="J492" s="36">
        <v>319.28333333333342</v>
      </c>
      <c r="K492" s="31">
        <v>308.85000000000002</v>
      </c>
      <c r="L492" s="31">
        <v>296.39999999999998</v>
      </c>
      <c r="M492" s="31">
        <v>8.7015899999999995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586.75</v>
      </c>
      <c r="D493" s="36">
        <v>587.11666666666667</v>
      </c>
      <c r="E493" s="36">
        <v>571.23333333333335</v>
      </c>
      <c r="F493" s="36">
        <v>555.7166666666667</v>
      </c>
      <c r="G493" s="36">
        <v>539.83333333333337</v>
      </c>
      <c r="H493" s="36">
        <v>602.63333333333333</v>
      </c>
      <c r="I493" s="36">
        <v>618.51666666666677</v>
      </c>
      <c r="J493" s="36">
        <v>634.0333333333333</v>
      </c>
      <c r="K493" s="31">
        <v>603</v>
      </c>
      <c r="L493" s="31">
        <v>571.6</v>
      </c>
      <c r="M493" s="31">
        <v>9.4611999999999998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1729.8</v>
      </c>
      <c r="D494" s="36">
        <v>1736.25</v>
      </c>
      <c r="E494" s="36">
        <v>1719.55</v>
      </c>
      <c r="F494" s="36">
        <v>1709.3</v>
      </c>
      <c r="G494" s="36">
        <v>1692.6</v>
      </c>
      <c r="H494" s="36">
        <v>1746.5</v>
      </c>
      <c r="I494" s="36">
        <v>1763.1999999999998</v>
      </c>
      <c r="J494" s="36">
        <v>1773.45</v>
      </c>
      <c r="K494" s="31">
        <v>1752.95</v>
      </c>
      <c r="L494" s="31">
        <v>1726</v>
      </c>
      <c r="M494" s="31">
        <v>0.23169000000000001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1640.8</v>
      </c>
      <c r="D495" s="36">
        <v>1637.1833333333334</v>
      </c>
      <c r="E495" s="36">
        <v>1614.8666666666668</v>
      </c>
      <c r="F495" s="36">
        <v>1588.9333333333334</v>
      </c>
      <c r="G495" s="36">
        <v>1566.6166666666668</v>
      </c>
      <c r="H495" s="36">
        <v>1663.1166666666668</v>
      </c>
      <c r="I495" s="36">
        <v>1685.4333333333334</v>
      </c>
      <c r="J495" s="36">
        <v>1711.3666666666668</v>
      </c>
      <c r="K495" s="31">
        <v>1659.5</v>
      </c>
      <c r="L495" s="31">
        <v>1611.25</v>
      </c>
      <c r="M495" s="31">
        <v>0.77351999999999999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11.85</v>
      </c>
      <c r="D496" s="36">
        <v>11.899999999999999</v>
      </c>
      <c r="E496" s="36">
        <v>11.599999999999998</v>
      </c>
      <c r="F496" s="36">
        <v>11.35</v>
      </c>
      <c r="G496" s="36">
        <v>11.049999999999999</v>
      </c>
      <c r="H496" s="36">
        <v>12.149999999999997</v>
      </c>
      <c r="I496" s="36">
        <v>12.449999999999998</v>
      </c>
      <c r="J496" s="36">
        <v>12.699999999999996</v>
      </c>
      <c r="K496" s="31">
        <v>12.2</v>
      </c>
      <c r="L496" s="31">
        <v>11.65</v>
      </c>
      <c r="M496" s="31">
        <v>3210.2939000000001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837.5</v>
      </c>
      <c r="D497" s="36">
        <v>836.11666666666667</v>
      </c>
      <c r="E497" s="36">
        <v>830.98333333333335</v>
      </c>
      <c r="F497" s="36">
        <v>824.4666666666667</v>
      </c>
      <c r="G497" s="36">
        <v>819.33333333333337</v>
      </c>
      <c r="H497" s="36">
        <v>842.63333333333333</v>
      </c>
      <c r="I497" s="36">
        <v>847.76666666666677</v>
      </c>
      <c r="J497" s="36">
        <v>854.2833333333333</v>
      </c>
      <c r="K497" s="31">
        <v>841.25</v>
      </c>
      <c r="L497" s="31">
        <v>829.6</v>
      </c>
      <c r="M497" s="31">
        <v>4.4481400000000004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425.2</v>
      </c>
      <c r="D498" s="36">
        <v>423.56666666666666</v>
      </c>
      <c r="E498" s="36">
        <v>416.83333333333331</v>
      </c>
      <c r="F498" s="36">
        <v>408.46666666666664</v>
      </c>
      <c r="G498" s="36">
        <v>401.73333333333329</v>
      </c>
      <c r="H498" s="36">
        <v>431.93333333333334</v>
      </c>
      <c r="I498" s="36">
        <v>438.66666666666669</v>
      </c>
      <c r="J498" s="36">
        <v>447.03333333333336</v>
      </c>
      <c r="K498" s="31">
        <v>430.3</v>
      </c>
      <c r="L498" s="31">
        <v>415.2</v>
      </c>
      <c r="M498" s="31">
        <v>8.9114299999999993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150.4</v>
      </c>
      <c r="D499" s="36">
        <v>151.36666666666667</v>
      </c>
      <c r="E499" s="36">
        <v>147.83333333333334</v>
      </c>
      <c r="F499" s="36">
        <v>145.26666666666668</v>
      </c>
      <c r="G499" s="36">
        <v>141.73333333333335</v>
      </c>
      <c r="H499" s="36">
        <v>153.93333333333334</v>
      </c>
      <c r="I499" s="36">
        <v>157.46666666666664</v>
      </c>
      <c r="J499" s="36">
        <v>160.03333333333333</v>
      </c>
      <c r="K499" s="31">
        <v>154.9</v>
      </c>
      <c r="L499" s="31">
        <v>148.80000000000001</v>
      </c>
      <c r="M499" s="31">
        <v>103.49975000000001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793.6</v>
      </c>
      <c r="D500" s="36">
        <v>800.1</v>
      </c>
      <c r="E500" s="36">
        <v>780.25</v>
      </c>
      <c r="F500" s="36">
        <v>766.9</v>
      </c>
      <c r="G500" s="36">
        <v>747.05</v>
      </c>
      <c r="H500" s="36">
        <v>813.45</v>
      </c>
      <c r="I500" s="36">
        <v>833.30000000000018</v>
      </c>
      <c r="J500" s="36">
        <v>846.65000000000009</v>
      </c>
      <c r="K500" s="31">
        <v>819.95</v>
      </c>
      <c r="L500" s="31">
        <v>786.75</v>
      </c>
      <c r="M500" s="31">
        <v>3.8833600000000001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1642.2</v>
      </c>
      <c r="D501" s="36">
        <v>1635.4833333333336</v>
      </c>
      <c r="E501" s="36">
        <v>1616.1166666666672</v>
      </c>
      <c r="F501" s="36">
        <v>1590.0333333333338</v>
      </c>
      <c r="G501" s="36">
        <v>1570.6666666666674</v>
      </c>
      <c r="H501" s="36">
        <v>1661.5666666666671</v>
      </c>
      <c r="I501" s="36">
        <v>1680.9333333333334</v>
      </c>
      <c r="J501" s="36">
        <v>1707.0166666666669</v>
      </c>
      <c r="K501" s="31">
        <v>1654.85</v>
      </c>
      <c r="L501" s="31">
        <v>1609.4</v>
      </c>
      <c r="M501" s="31">
        <v>0.96655999999999997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381.8</v>
      </c>
      <c r="D502" s="36">
        <v>381.68333333333339</v>
      </c>
      <c r="E502" s="36">
        <v>379.26666666666677</v>
      </c>
      <c r="F502" s="36">
        <v>376.73333333333335</v>
      </c>
      <c r="G502" s="36">
        <v>374.31666666666672</v>
      </c>
      <c r="H502" s="36">
        <v>384.21666666666681</v>
      </c>
      <c r="I502" s="36">
        <v>386.63333333333344</v>
      </c>
      <c r="J502" s="36">
        <v>389.16666666666686</v>
      </c>
      <c r="K502" s="31">
        <v>384.1</v>
      </c>
      <c r="L502" s="31">
        <v>379.15</v>
      </c>
      <c r="M502" s="31">
        <v>30.767679999999999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15.95</v>
      </c>
      <c r="D503" s="36">
        <v>15.999999999999998</v>
      </c>
      <c r="E503" s="36">
        <v>15.849999999999998</v>
      </c>
      <c r="F503" s="36">
        <v>15.75</v>
      </c>
      <c r="G503" s="36">
        <v>15.6</v>
      </c>
      <c r="H503" s="36">
        <v>16.099999999999994</v>
      </c>
      <c r="I503" s="36">
        <v>16.25</v>
      </c>
      <c r="J503" s="31">
        <v>16.349999999999994</v>
      </c>
      <c r="K503" s="31">
        <v>16.149999999999999</v>
      </c>
      <c r="L503" s="31">
        <v>15.9</v>
      </c>
      <c r="M503" s="53">
        <v>524.55781000000002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259.2</v>
      </c>
      <c r="D504" s="36">
        <v>257.39999999999998</v>
      </c>
      <c r="E504" s="36">
        <v>249.44999999999993</v>
      </c>
      <c r="F504" s="36">
        <v>239.69999999999996</v>
      </c>
      <c r="G504" s="36">
        <v>231.74999999999991</v>
      </c>
      <c r="H504" s="36">
        <v>267.14999999999998</v>
      </c>
      <c r="I504" s="36">
        <v>275.10000000000002</v>
      </c>
      <c r="J504" s="31">
        <v>284.84999999999997</v>
      </c>
      <c r="K504" s="31">
        <v>265.35000000000002</v>
      </c>
      <c r="L504" s="31">
        <v>247.65</v>
      </c>
      <c r="M504" s="53">
        <v>146.10293999999999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490.05</v>
      </c>
      <c r="D505" s="36">
        <v>491.9666666666667</v>
      </c>
      <c r="E505" s="36">
        <v>484.73333333333341</v>
      </c>
      <c r="F505" s="36">
        <v>479.41666666666669</v>
      </c>
      <c r="G505" s="36">
        <v>472.18333333333339</v>
      </c>
      <c r="H505" s="36">
        <v>497.28333333333342</v>
      </c>
      <c r="I505" s="36">
        <v>504.51666666666677</v>
      </c>
      <c r="J505" s="36">
        <v>509.83333333333343</v>
      </c>
      <c r="K505" s="31">
        <v>499.2</v>
      </c>
      <c r="L505" s="31">
        <v>486.65</v>
      </c>
      <c r="M505" s="31">
        <v>6.0872900000000003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15704.65</v>
      </c>
      <c r="D506" s="36">
        <v>15703.15</v>
      </c>
      <c r="E506" s="36">
        <v>15551.5</v>
      </c>
      <c r="F506" s="36">
        <v>15398.35</v>
      </c>
      <c r="G506" s="36">
        <v>15246.7</v>
      </c>
      <c r="H506" s="36">
        <v>15856.3</v>
      </c>
      <c r="I506" s="36">
        <v>16007.949999999997</v>
      </c>
      <c r="J506" s="36">
        <v>16161.099999999999</v>
      </c>
      <c r="K506" s="31">
        <v>15854.8</v>
      </c>
      <c r="L506" s="31">
        <v>15550</v>
      </c>
      <c r="M506" s="31">
        <v>2.4809999999999999E-2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105.1</v>
      </c>
      <c r="D507" s="36">
        <v>105.83333333333333</v>
      </c>
      <c r="E507" s="36">
        <v>103.51666666666665</v>
      </c>
      <c r="F507" s="36">
        <v>101.93333333333332</v>
      </c>
      <c r="G507" s="36">
        <v>99.616666666666646</v>
      </c>
      <c r="H507" s="36">
        <v>107.41666666666666</v>
      </c>
      <c r="I507" s="36">
        <v>109.73333333333335</v>
      </c>
      <c r="J507" s="31">
        <v>111.31666666666666</v>
      </c>
      <c r="K507" s="31">
        <v>108.15</v>
      </c>
      <c r="L507" s="31">
        <v>104.25</v>
      </c>
      <c r="M507" s="53">
        <v>493.82539000000003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573.54999999999995</v>
      </c>
      <c r="D508" s="36">
        <v>576.18333333333328</v>
      </c>
      <c r="E508" s="36">
        <v>569.36666666666656</v>
      </c>
      <c r="F508" s="36">
        <v>565.18333333333328</v>
      </c>
      <c r="G508" s="36">
        <v>558.36666666666656</v>
      </c>
      <c r="H508" s="36">
        <v>580.36666666666656</v>
      </c>
      <c r="I508" s="36">
        <v>587.18333333333339</v>
      </c>
      <c r="J508" s="36">
        <v>591.36666666666656</v>
      </c>
      <c r="K508" s="31">
        <v>583</v>
      </c>
      <c r="L508" s="31">
        <v>572</v>
      </c>
      <c r="M508" s="31">
        <v>8.7689400000000006</v>
      </c>
      <c r="N508" s="1"/>
      <c r="O508" s="1"/>
    </row>
    <row r="509" spans="1:15" ht="12.75" customHeight="1">
      <c r="A509" s="254">
        <v>499</v>
      </c>
      <c r="B509" s="255" t="s">
        <v>561</v>
      </c>
      <c r="C509" s="255">
        <v>1531.25</v>
      </c>
      <c r="D509" s="256">
        <v>1535.1666666666667</v>
      </c>
      <c r="E509" s="256">
        <v>1522.3333333333335</v>
      </c>
      <c r="F509" s="256">
        <v>1513.4166666666667</v>
      </c>
      <c r="G509" s="256">
        <v>1500.5833333333335</v>
      </c>
      <c r="H509" s="256">
        <v>1544.0833333333335</v>
      </c>
      <c r="I509" s="256">
        <v>1556.916666666667</v>
      </c>
      <c r="J509" s="256">
        <v>1565.8333333333335</v>
      </c>
      <c r="K509" s="257">
        <v>1548</v>
      </c>
      <c r="L509" s="257">
        <v>1526.25</v>
      </c>
      <c r="M509" s="257">
        <v>0.18035000000000001</v>
      </c>
      <c r="N509" s="1"/>
      <c r="O509" s="1"/>
    </row>
    <row r="510" spans="1:15" ht="12.75" customHeight="1">
      <c r="A510" s="272">
        <v>500</v>
      </c>
      <c r="B510" s="275" t="s">
        <v>561</v>
      </c>
      <c r="C510" s="275">
        <v>1551.4</v>
      </c>
      <c r="D510" s="276">
        <v>1542.3666666666668</v>
      </c>
      <c r="E510" s="276">
        <v>1519.0833333333335</v>
      </c>
      <c r="F510" s="276">
        <v>1486.7666666666667</v>
      </c>
      <c r="G510" s="276">
        <v>1463.4833333333333</v>
      </c>
      <c r="H510" s="276">
        <v>1574.6833333333336</v>
      </c>
      <c r="I510" s="276">
        <v>1597.9666666666669</v>
      </c>
      <c r="J510" s="276">
        <v>1630.2833333333338</v>
      </c>
      <c r="K510" s="272">
        <v>1565.65</v>
      </c>
      <c r="L510" s="272">
        <v>1510.05</v>
      </c>
      <c r="M510" s="272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99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410"/>
      <c r="B5" s="411"/>
      <c r="C5" s="410"/>
      <c r="D5" s="411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412" t="s">
        <v>565</v>
      </c>
      <c r="C7" s="411"/>
      <c r="D7" s="7">
        <f>Main!B10</f>
        <v>45231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2.8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45230</v>
      </c>
      <c r="B10" s="32">
        <v>543941</v>
      </c>
      <c r="C10" s="31" t="s">
        <v>1119</v>
      </c>
      <c r="D10" s="31" t="s">
        <v>1120</v>
      </c>
      <c r="E10" s="31" t="s">
        <v>575</v>
      </c>
      <c r="F10" s="86">
        <v>47200</v>
      </c>
      <c r="G10" s="32">
        <v>281.3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45230</v>
      </c>
      <c r="B11" s="32">
        <v>540718</v>
      </c>
      <c r="C11" s="31" t="s">
        <v>1121</v>
      </c>
      <c r="D11" s="31" t="s">
        <v>1122</v>
      </c>
      <c r="E11" s="31" t="s">
        <v>574</v>
      </c>
      <c r="F11" s="86">
        <v>33000</v>
      </c>
      <c r="G11" s="32">
        <v>43.66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45230</v>
      </c>
      <c r="B12" s="32">
        <v>540718</v>
      </c>
      <c r="C12" s="31" t="s">
        <v>1121</v>
      </c>
      <c r="D12" s="31" t="s">
        <v>1122</v>
      </c>
      <c r="E12" s="31" t="s">
        <v>575</v>
      </c>
      <c r="F12" s="86">
        <v>9000</v>
      </c>
      <c r="G12" s="32">
        <v>44.4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45230</v>
      </c>
      <c r="B13" s="32">
        <v>540718</v>
      </c>
      <c r="C13" s="31" t="s">
        <v>1121</v>
      </c>
      <c r="D13" s="31" t="s">
        <v>1123</v>
      </c>
      <c r="E13" s="31" t="s">
        <v>575</v>
      </c>
      <c r="F13" s="86">
        <v>36000</v>
      </c>
      <c r="G13" s="32">
        <v>44.37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45230</v>
      </c>
      <c r="B14" s="32">
        <v>540718</v>
      </c>
      <c r="C14" s="31" t="s">
        <v>1121</v>
      </c>
      <c r="D14" s="31" t="s">
        <v>1124</v>
      </c>
      <c r="E14" s="31" t="s">
        <v>574</v>
      </c>
      <c r="F14" s="86">
        <v>33000</v>
      </c>
      <c r="G14" s="32">
        <v>44.4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45230</v>
      </c>
      <c r="B15" s="32">
        <v>540718</v>
      </c>
      <c r="C15" s="31" t="s">
        <v>1121</v>
      </c>
      <c r="D15" s="31" t="s">
        <v>1125</v>
      </c>
      <c r="E15" s="31" t="s">
        <v>575</v>
      </c>
      <c r="F15" s="86">
        <v>39000</v>
      </c>
      <c r="G15" s="32">
        <v>44.22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45230</v>
      </c>
      <c r="B16" s="32">
        <v>540718</v>
      </c>
      <c r="C16" s="31" t="s">
        <v>1121</v>
      </c>
      <c r="D16" s="31" t="s">
        <v>1126</v>
      </c>
      <c r="E16" s="31" t="s">
        <v>574</v>
      </c>
      <c r="F16" s="86">
        <v>39000</v>
      </c>
      <c r="G16" s="32">
        <v>44.28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45230</v>
      </c>
      <c r="B17" s="32">
        <v>540718</v>
      </c>
      <c r="C17" s="31" t="s">
        <v>1121</v>
      </c>
      <c r="D17" s="31" t="s">
        <v>1127</v>
      </c>
      <c r="E17" s="31" t="s">
        <v>575</v>
      </c>
      <c r="F17" s="86">
        <v>33000</v>
      </c>
      <c r="G17" s="32">
        <v>43.92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45230</v>
      </c>
      <c r="B18" s="32">
        <v>539115</v>
      </c>
      <c r="C18" s="31" t="s">
        <v>1128</v>
      </c>
      <c r="D18" s="31" t="s">
        <v>1129</v>
      </c>
      <c r="E18" s="31" t="s">
        <v>574</v>
      </c>
      <c r="F18" s="86">
        <v>10560</v>
      </c>
      <c r="G18" s="32">
        <v>82.04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45230</v>
      </c>
      <c r="B19" s="32">
        <v>508664</v>
      </c>
      <c r="C19" s="31" t="s">
        <v>1130</v>
      </c>
      <c r="D19" s="31" t="s">
        <v>1131</v>
      </c>
      <c r="E19" s="31" t="s">
        <v>575</v>
      </c>
      <c r="F19" s="86">
        <v>100000</v>
      </c>
      <c r="G19" s="32">
        <v>25.9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45230</v>
      </c>
      <c r="B20" s="32">
        <v>542627</v>
      </c>
      <c r="C20" s="31" t="s">
        <v>1132</v>
      </c>
      <c r="D20" s="31" t="s">
        <v>1133</v>
      </c>
      <c r="E20" s="31" t="s">
        <v>575</v>
      </c>
      <c r="F20" s="86">
        <v>17000</v>
      </c>
      <c r="G20" s="32">
        <v>24.72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45230</v>
      </c>
      <c r="B21" s="32">
        <v>540361</v>
      </c>
      <c r="C21" s="31" t="s">
        <v>1134</v>
      </c>
      <c r="D21" s="31" t="s">
        <v>1135</v>
      </c>
      <c r="E21" s="31" t="s">
        <v>575</v>
      </c>
      <c r="F21" s="86">
        <v>583761</v>
      </c>
      <c r="G21" s="32">
        <v>11.76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45230</v>
      </c>
      <c r="B22" s="32">
        <v>543594</v>
      </c>
      <c r="C22" s="31" t="s">
        <v>1070</v>
      </c>
      <c r="D22" s="31" t="s">
        <v>1136</v>
      </c>
      <c r="E22" s="31" t="s">
        <v>575</v>
      </c>
      <c r="F22" s="86">
        <v>90000</v>
      </c>
      <c r="G22" s="32">
        <v>13.54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45230</v>
      </c>
      <c r="B23" s="32">
        <v>512443</v>
      </c>
      <c r="C23" s="31" t="s">
        <v>1090</v>
      </c>
      <c r="D23" s="31" t="s">
        <v>1137</v>
      </c>
      <c r="E23" s="31" t="s">
        <v>575</v>
      </c>
      <c r="F23" s="86">
        <v>49200</v>
      </c>
      <c r="G23" s="32">
        <v>13.22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45230</v>
      </c>
      <c r="B24" s="32">
        <v>541703</v>
      </c>
      <c r="C24" s="31" t="s">
        <v>1091</v>
      </c>
      <c r="D24" s="31" t="s">
        <v>1092</v>
      </c>
      <c r="E24" s="31" t="s">
        <v>575</v>
      </c>
      <c r="F24" s="86">
        <v>43200</v>
      </c>
      <c r="G24" s="32">
        <v>20.37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45230</v>
      </c>
      <c r="B25" s="32">
        <v>541703</v>
      </c>
      <c r="C25" s="31" t="s">
        <v>1091</v>
      </c>
      <c r="D25" s="31" t="s">
        <v>1093</v>
      </c>
      <c r="E25" s="31" t="s">
        <v>574</v>
      </c>
      <c r="F25" s="86">
        <v>24000</v>
      </c>
      <c r="G25" s="32">
        <v>20.329999999999998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45230</v>
      </c>
      <c r="B26" s="32">
        <v>542935</v>
      </c>
      <c r="C26" s="31" t="s">
        <v>1071</v>
      </c>
      <c r="D26" s="31" t="s">
        <v>1138</v>
      </c>
      <c r="E26" s="31" t="s">
        <v>575</v>
      </c>
      <c r="F26" s="86">
        <v>50000</v>
      </c>
      <c r="G26" s="32">
        <v>48.74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45230</v>
      </c>
      <c r="B27" s="32">
        <v>542935</v>
      </c>
      <c r="C27" s="31" t="s">
        <v>1071</v>
      </c>
      <c r="D27" s="31" t="s">
        <v>1139</v>
      </c>
      <c r="E27" s="31" t="s">
        <v>574</v>
      </c>
      <c r="F27" s="86">
        <v>62000</v>
      </c>
      <c r="G27" s="32">
        <v>48.74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45230</v>
      </c>
      <c r="B28" s="32">
        <v>501700</v>
      </c>
      <c r="C28" s="31" t="s">
        <v>1140</v>
      </c>
      <c r="D28" s="31" t="s">
        <v>1141</v>
      </c>
      <c r="E28" s="31" t="s">
        <v>575</v>
      </c>
      <c r="F28" s="86">
        <v>197368</v>
      </c>
      <c r="G28" s="32">
        <v>17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45230</v>
      </c>
      <c r="B29" s="32">
        <v>501700</v>
      </c>
      <c r="C29" s="31" t="s">
        <v>1140</v>
      </c>
      <c r="D29" s="31" t="s">
        <v>1141</v>
      </c>
      <c r="E29" s="31" t="s">
        <v>574</v>
      </c>
      <c r="F29" s="86">
        <v>2908</v>
      </c>
      <c r="G29" s="32">
        <v>17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45230</v>
      </c>
      <c r="B30" s="32">
        <v>501700</v>
      </c>
      <c r="C30" s="31" t="s">
        <v>1140</v>
      </c>
      <c r="D30" s="31" t="s">
        <v>1142</v>
      </c>
      <c r="E30" s="31" t="s">
        <v>574</v>
      </c>
      <c r="F30" s="86">
        <v>342306</v>
      </c>
      <c r="G30" s="32">
        <v>17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45230</v>
      </c>
      <c r="B31" s="32">
        <v>539083</v>
      </c>
      <c r="C31" s="31" t="s">
        <v>1143</v>
      </c>
      <c r="D31" s="31" t="s">
        <v>1144</v>
      </c>
      <c r="E31" s="31" t="s">
        <v>574</v>
      </c>
      <c r="F31" s="86">
        <v>7451441</v>
      </c>
      <c r="G31" s="32">
        <v>211.7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45230</v>
      </c>
      <c r="B32" s="32">
        <v>539083</v>
      </c>
      <c r="C32" s="31" t="s">
        <v>1143</v>
      </c>
      <c r="D32" s="31" t="s">
        <v>1145</v>
      </c>
      <c r="E32" s="31" t="s">
        <v>574</v>
      </c>
      <c r="F32" s="86">
        <v>2406589</v>
      </c>
      <c r="G32" s="32">
        <v>209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45230</v>
      </c>
      <c r="B33" s="32">
        <v>539083</v>
      </c>
      <c r="C33" s="31" t="s">
        <v>1143</v>
      </c>
      <c r="D33" s="31" t="s">
        <v>1146</v>
      </c>
      <c r="E33" s="31" t="s">
        <v>574</v>
      </c>
      <c r="F33" s="86">
        <v>4784689</v>
      </c>
      <c r="G33" s="32">
        <v>209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45230</v>
      </c>
      <c r="B34" s="32">
        <v>539083</v>
      </c>
      <c r="C34" s="31" t="s">
        <v>1143</v>
      </c>
      <c r="D34" s="31" t="s">
        <v>1147</v>
      </c>
      <c r="E34" s="31" t="s">
        <v>574</v>
      </c>
      <c r="F34" s="86">
        <v>2392000</v>
      </c>
      <c r="G34" s="32">
        <v>209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45230</v>
      </c>
      <c r="B35" s="32">
        <v>539083</v>
      </c>
      <c r="C35" s="31" t="s">
        <v>1143</v>
      </c>
      <c r="D35" s="31" t="s">
        <v>1148</v>
      </c>
      <c r="E35" s="31" t="s">
        <v>575</v>
      </c>
      <c r="F35" s="86">
        <v>38362000</v>
      </c>
      <c r="G35" s="32">
        <v>210.23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45230</v>
      </c>
      <c r="B36" s="32">
        <v>543286</v>
      </c>
      <c r="C36" s="31" t="s">
        <v>1094</v>
      </c>
      <c r="D36" s="31" t="s">
        <v>1149</v>
      </c>
      <c r="E36" s="31" t="s">
        <v>574</v>
      </c>
      <c r="F36" s="86">
        <v>36000</v>
      </c>
      <c r="G36" s="32">
        <v>22.1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45230</v>
      </c>
      <c r="B37" s="32">
        <v>543286</v>
      </c>
      <c r="C37" s="31" t="s">
        <v>1094</v>
      </c>
      <c r="D37" s="31" t="s">
        <v>1150</v>
      </c>
      <c r="E37" s="31" t="s">
        <v>575</v>
      </c>
      <c r="F37" s="86">
        <v>30000</v>
      </c>
      <c r="G37" s="32">
        <v>22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45230</v>
      </c>
      <c r="B38" s="32">
        <v>543286</v>
      </c>
      <c r="C38" s="31" t="s">
        <v>1094</v>
      </c>
      <c r="D38" s="31" t="s">
        <v>1095</v>
      </c>
      <c r="E38" s="31" t="s">
        <v>575</v>
      </c>
      <c r="F38" s="86">
        <v>48000</v>
      </c>
      <c r="G38" s="32">
        <v>22.15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45230</v>
      </c>
      <c r="B39" s="32">
        <v>541161</v>
      </c>
      <c r="C39" s="31" t="s">
        <v>1151</v>
      </c>
      <c r="D39" s="31" t="s">
        <v>1152</v>
      </c>
      <c r="E39" s="31" t="s">
        <v>575</v>
      </c>
      <c r="F39" s="86">
        <v>25000000</v>
      </c>
      <c r="G39" s="32">
        <v>2.36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45230</v>
      </c>
      <c r="B40" s="32">
        <v>541161</v>
      </c>
      <c r="C40" s="31" t="s">
        <v>1151</v>
      </c>
      <c r="D40" s="31" t="s">
        <v>1153</v>
      </c>
      <c r="E40" s="31" t="s">
        <v>574</v>
      </c>
      <c r="F40" s="86">
        <v>25000000</v>
      </c>
      <c r="G40" s="32">
        <v>2.36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45230</v>
      </c>
      <c r="B41" s="32">
        <v>539767</v>
      </c>
      <c r="C41" s="31" t="s">
        <v>1154</v>
      </c>
      <c r="D41" s="31" t="s">
        <v>1155</v>
      </c>
      <c r="E41" s="31" t="s">
        <v>575</v>
      </c>
      <c r="F41" s="86">
        <v>18793</v>
      </c>
      <c r="G41" s="32">
        <v>11.58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45230</v>
      </c>
      <c r="B42" s="32">
        <v>540386</v>
      </c>
      <c r="C42" s="31" t="s">
        <v>1096</v>
      </c>
      <c r="D42" s="31" t="s">
        <v>1156</v>
      </c>
      <c r="E42" s="31" t="s">
        <v>575</v>
      </c>
      <c r="F42" s="86">
        <v>500000</v>
      </c>
      <c r="G42" s="32">
        <v>0.6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45230</v>
      </c>
      <c r="B43" s="32">
        <v>543997</v>
      </c>
      <c r="C43" s="31" t="s">
        <v>1157</v>
      </c>
      <c r="D43" s="31" t="s">
        <v>1158</v>
      </c>
      <c r="E43" s="31" t="s">
        <v>574</v>
      </c>
      <c r="F43" s="86">
        <v>40200</v>
      </c>
      <c r="G43" s="32">
        <v>267.57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45230</v>
      </c>
      <c r="B44" s="32">
        <v>543997</v>
      </c>
      <c r="C44" s="31" t="s">
        <v>1157</v>
      </c>
      <c r="D44" s="31" t="s">
        <v>1158</v>
      </c>
      <c r="E44" s="31" t="s">
        <v>575</v>
      </c>
      <c r="F44" s="86">
        <v>600</v>
      </c>
      <c r="G44" s="32">
        <v>271.55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45230</v>
      </c>
      <c r="B45" s="32">
        <v>543635</v>
      </c>
      <c r="C45" s="31" t="s">
        <v>480</v>
      </c>
      <c r="D45" s="31" t="s">
        <v>1159</v>
      </c>
      <c r="E45" s="31" t="s">
        <v>575</v>
      </c>
      <c r="F45" s="86">
        <v>33643099</v>
      </c>
      <c r="G45" s="32">
        <v>102.8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45230</v>
      </c>
      <c r="B46" s="32">
        <v>543635</v>
      </c>
      <c r="C46" s="31" t="s">
        <v>480</v>
      </c>
      <c r="D46" s="31" t="s">
        <v>1146</v>
      </c>
      <c r="E46" s="31" t="s">
        <v>574</v>
      </c>
      <c r="F46" s="86">
        <v>33643099</v>
      </c>
      <c r="G46" s="32">
        <v>102.8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45230</v>
      </c>
      <c r="B47" s="32">
        <v>511557</v>
      </c>
      <c r="C47" s="31" t="s">
        <v>1160</v>
      </c>
      <c r="D47" s="31" t="s">
        <v>1161</v>
      </c>
      <c r="E47" s="31" t="s">
        <v>574</v>
      </c>
      <c r="F47" s="86">
        <v>1900163</v>
      </c>
      <c r="G47" s="32">
        <v>1.19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45230</v>
      </c>
      <c r="B48" s="32">
        <v>512634</v>
      </c>
      <c r="C48" s="31" t="s">
        <v>1162</v>
      </c>
      <c r="D48" s="31" t="s">
        <v>1163</v>
      </c>
      <c r="E48" s="31" t="s">
        <v>574</v>
      </c>
      <c r="F48" s="86">
        <v>106946</v>
      </c>
      <c r="G48" s="32">
        <v>97.55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45230</v>
      </c>
      <c r="B49" s="32">
        <v>543366</v>
      </c>
      <c r="C49" s="31" t="s">
        <v>1049</v>
      </c>
      <c r="D49" s="31" t="s">
        <v>1097</v>
      </c>
      <c r="E49" s="31" t="s">
        <v>575</v>
      </c>
      <c r="F49" s="86">
        <v>10800</v>
      </c>
      <c r="G49" s="32">
        <v>36.43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45230</v>
      </c>
      <c r="B50" s="32">
        <v>543366</v>
      </c>
      <c r="C50" s="31" t="s">
        <v>1049</v>
      </c>
      <c r="D50" s="31" t="s">
        <v>1097</v>
      </c>
      <c r="E50" s="31" t="s">
        <v>574</v>
      </c>
      <c r="F50" s="86">
        <v>2400</v>
      </c>
      <c r="G50" s="32">
        <v>36.299999999999997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45230</v>
      </c>
      <c r="B51" s="32">
        <v>540147</v>
      </c>
      <c r="C51" s="31" t="s">
        <v>1164</v>
      </c>
      <c r="D51" s="31" t="s">
        <v>1165</v>
      </c>
      <c r="E51" s="31" t="s">
        <v>575</v>
      </c>
      <c r="F51" s="86">
        <v>342151</v>
      </c>
      <c r="G51" s="32">
        <v>6.43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45230</v>
      </c>
      <c r="B52" s="32">
        <v>540072</v>
      </c>
      <c r="C52" s="31" t="s">
        <v>1072</v>
      </c>
      <c r="D52" s="31" t="s">
        <v>1073</v>
      </c>
      <c r="E52" s="31" t="s">
        <v>575</v>
      </c>
      <c r="F52" s="86">
        <v>100000</v>
      </c>
      <c r="G52" s="32">
        <v>10.06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45230</v>
      </c>
      <c r="B53" s="32">
        <v>544001</v>
      </c>
      <c r="C53" s="31" t="s">
        <v>1166</v>
      </c>
      <c r="D53" s="31" t="s">
        <v>1129</v>
      </c>
      <c r="E53" s="31" t="s">
        <v>575</v>
      </c>
      <c r="F53" s="86">
        <v>49000</v>
      </c>
      <c r="G53" s="32">
        <v>157.18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45230</v>
      </c>
      <c r="B54" s="32">
        <v>544001</v>
      </c>
      <c r="C54" s="31" t="s">
        <v>1166</v>
      </c>
      <c r="D54" s="31" t="s">
        <v>1129</v>
      </c>
      <c r="E54" s="31" t="s">
        <v>574</v>
      </c>
      <c r="F54" s="86">
        <v>49000</v>
      </c>
      <c r="G54" s="32">
        <v>154.53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45230</v>
      </c>
      <c r="B55" s="32">
        <v>544001</v>
      </c>
      <c r="C55" s="31" t="s">
        <v>1166</v>
      </c>
      <c r="D55" s="31" t="s">
        <v>1120</v>
      </c>
      <c r="E55" s="31" t="s">
        <v>574</v>
      </c>
      <c r="F55" s="86">
        <v>38000</v>
      </c>
      <c r="G55" s="32">
        <v>162.66999999999999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45230</v>
      </c>
      <c r="B56" s="32">
        <v>537392</v>
      </c>
      <c r="C56" s="31" t="s">
        <v>1167</v>
      </c>
      <c r="D56" s="31" t="s">
        <v>1168</v>
      </c>
      <c r="E56" s="31" t="s">
        <v>574</v>
      </c>
      <c r="F56" s="86">
        <v>90000</v>
      </c>
      <c r="G56" s="32">
        <v>10.34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45230</v>
      </c>
      <c r="B57" s="32">
        <v>537392</v>
      </c>
      <c r="C57" s="31" t="s">
        <v>1167</v>
      </c>
      <c r="D57" s="31" t="s">
        <v>1169</v>
      </c>
      <c r="E57" s="31" t="s">
        <v>574</v>
      </c>
      <c r="F57" s="86">
        <v>82000</v>
      </c>
      <c r="G57" s="32">
        <v>10.34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45230</v>
      </c>
      <c r="B58" s="32">
        <v>537392</v>
      </c>
      <c r="C58" s="31" t="s">
        <v>1167</v>
      </c>
      <c r="D58" s="31" t="s">
        <v>1170</v>
      </c>
      <c r="E58" s="31" t="s">
        <v>575</v>
      </c>
      <c r="F58" s="86">
        <v>63800</v>
      </c>
      <c r="G58" s="32">
        <v>10.34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45230</v>
      </c>
      <c r="B59" s="32">
        <v>531716</v>
      </c>
      <c r="C59" s="31" t="s">
        <v>1171</v>
      </c>
      <c r="D59" s="31" t="s">
        <v>1172</v>
      </c>
      <c r="E59" s="31" t="s">
        <v>575</v>
      </c>
      <c r="F59" s="86">
        <v>105468</v>
      </c>
      <c r="G59" s="32">
        <v>1.1599999999999999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45230</v>
      </c>
      <c r="B60" s="32">
        <v>531716</v>
      </c>
      <c r="C60" s="31" t="s">
        <v>1171</v>
      </c>
      <c r="D60" s="31" t="s">
        <v>1173</v>
      </c>
      <c r="E60" s="31" t="s">
        <v>574</v>
      </c>
      <c r="F60" s="86">
        <v>100000</v>
      </c>
      <c r="G60" s="32">
        <v>1.1599999999999999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45230</v>
      </c>
      <c r="B61" s="32">
        <v>530057</v>
      </c>
      <c r="C61" s="31" t="s">
        <v>1174</v>
      </c>
      <c r="D61" s="31" t="s">
        <v>1175</v>
      </c>
      <c r="E61" s="31" t="s">
        <v>575</v>
      </c>
      <c r="F61" s="86">
        <v>300000</v>
      </c>
      <c r="G61" s="32">
        <v>12.31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45230</v>
      </c>
      <c r="B62" s="32">
        <v>543436</v>
      </c>
      <c r="C62" s="31" t="s">
        <v>1176</v>
      </c>
      <c r="D62" s="31" t="s">
        <v>1177</v>
      </c>
      <c r="E62" s="31" t="s">
        <v>575</v>
      </c>
      <c r="F62" s="86">
        <v>2400</v>
      </c>
      <c r="G62" s="32">
        <v>136.15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45230</v>
      </c>
      <c r="B63" s="32">
        <v>543436</v>
      </c>
      <c r="C63" s="31" t="s">
        <v>1176</v>
      </c>
      <c r="D63" s="31" t="s">
        <v>1178</v>
      </c>
      <c r="E63" s="31" t="s">
        <v>574</v>
      </c>
      <c r="F63" s="86">
        <v>2400</v>
      </c>
      <c r="G63" s="32">
        <v>136.15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45230</v>
      </c>
      <c r="B64" s="32" t="s">
        <v>1179</v>
      </c>
      <c r="C64" s="31" t="s">
        <v>1180</v>
      </c>
      <c r="D64" s="31" t="s">
        <v>1181</v>
      </c>
      <c r="E64" s="31" t="s">
        <v>574</v>
      </c>
      <c r="F64" s="86">
        <v>319004</v>
      </c>
      <c r="G64" s="32">
        <v>49.38</v>
      </c>
      <c r="H64" s="32" t="s">
        <v>863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45230</v>
      </c>
      <c r="B65" s="32" t="s">
        <v>1182</v>
      </c>
      <c r="C65" s="31" t="s">
        <v>1183</v>
      </c>
      <c r="D65" s="31" t="s">
        <v>576</v>
      </c>
      <c r="E65" s="31" t="s">
        <v>574</v>
      </c>
      <c r="F65" s="86">
        <v>1614819</v>
      </c>
      <c r="G65" s="32">
        <v>84.01</v>
      </c>
      <c r="H65" s="32" t="s">
        <v>863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45230</v>
      </c>
      <c r="B66" s="32" t="s">
        <v>1182</v>
      </c>
      <c r="C66" s="31" t="s">
        <v>1183</v>
      </c>
      <c r="D66" s="31" t="s">
        <v>932</v>
      </c>
      <c r="E66" s="31" t="s">
        <v>574</v>
      </c>
      <c r="F66" s="86">
        <v>1499731</v>
      </c>
      <c r="G66" s="32">
        <v>85.8</v>
      </c>
      <c r="H66" s="32" t="s">
        <v>863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45230</v>
      </c>
      <c r="B67" s="32" t="s">
        <v>1184</v>
      </c>
      <c r="C67" s="31" t="s">
        <v>1185</v>
      </c>
      <c r="D67" s="31" t="s">
        <v>576</v>
      </c>
      <c r="E67" s="31" t="s">
        <v>574</v>
      </c>
      <c r="F67" s="86">
        <v>1814753</v>
      </c>
      <c r="G67" s="32">
        <v>193.33</v>
      </c>
      <c r="H67" s="32" t="s">
        <v>863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45230</v>
      </c>
      <c r="B68" s="32" t="s">
        <v>357</v>
      </c>
      <c r="C68" s="31" t="s">
        <v>1186</v>
      </c>
      <c r="D68" s="31" t="s">
        <v>576</v>
      </c>
      <c r="E68" s="31" t="s">
        <v>574</v>
      </c>
      <c r="F68" s="86">
        <v>674469</v>
      </c>
      <c r="G68" s="32">
        <v>1437.46</v>
      </c>
      <c r="H68" s="32" t="s">
        <v>863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45230</v>
      </c>
      <c r="B69" s="32" t="s">
        <v>1074</v>
      </c>
      <c r="C69" s="31" t="s">
        <v>1075</v>
      </c>
      <c r="D69" s="31" t="s">
        <v>1187</v>
      </c>
      <c r="E69" s="31" t="s">
        <v>574</v>
      </c>
      <c r="F69" s="86">
        <v>37200</v>
      </c>
      <c r="G69" s="32">
        <v>72.75</v>
      </c>
      <c r="H69" s="32" t="s">
        <v>863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45230</v>
      </c>
      <c r="B70" s="32" t="s">
        <v>1188</v>
      </c>
      <c r="C70" s="31" t="s">
        <v>1189</v>
      </c>
      <c r="D70" s="31" t="s">
        <v>1190</v>
      </c>
      <c r="E70" s="31" t="s">
        <v>574</v>
      </c>
      <c r="F70" s="86">
        <v>112663</v>
      </c>
      <c r="G70" s="32">
        <v>72.84</v>
      </c>
      <c r="H70" s="32" t="s">
        <v>863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45230</v>
      </c>
      <c r="B71" s="32" t="s">
        <v>1077</v>
      </c>
      <c r="C71" s="31" t="s">
        <v>1078</v>
      </c>
      <c r="D71" s="31" t="s">
        <v>576</v>
      </c>
      <c r="E71" s="31" t="s">
        <v>574</v>
      </c>
      <c r="F71" s="86">
        <v>78674</v>
      </c>
      <c r="G71" s="32">
        <v>629.79999999999995</v>
      </c>
      <c r="H71" s="32" t="s">
        <v>863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45230</v>
      </c>
      <c r="B72" s="32" t="s">
        <v>1077</v>
      </c>
      <c r="C72" s="31" t="s">
        <v>1078</v>
      </c>
      <c r="D72" s="31" t="s">
        <v>1099</v>
      </c>
      <c r="E72" s="31" t="s">
        <v>574</v>
      </c>
      <c r="F72" s="86">
        <v>154234</v>
      </c>
      <c r="G72" s="32">
        <v>631.22</v>
      </c>
      <c r="H72" s="32" t="s">
        <v>863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45230</v>
      </c>
      <c r="B73" s="32" t="s">
        <v>1191</v>
      </c>
      <c r="C73" s="31" t="s">
        <v>1192</v>
      </c>
      <c r="D73" s="31" t="s">
        <v>576</v>
      </c>
      <c r="E73" s="31" t="s">
        <v>574</v>
      </c>
      <c r="F73" s="86">
        <v>487547</v>
      </c>
      <c r="G73" s="32">
        <v>300.27</v>
      </c>
      <c r="H73" s="32" t="s">
        <v>863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45230</v>
      </c>
      <c r="B74" s="32" t="s">
        <v>1193</v>
      </c>
      <c r="C74" s="31" t="s">
        <v>1194</v>
      </c>
      <c r="D74" s="31" t="s">
        <v>576</v>
      </c>
      <c r="E74" s="31" t="s">
        <v>574</v>
      </c>
      <c r="F74" s="86">
        <v>54442</v>
      </c>
      <c r="G74" s="32">
        <v>1748.93</v>
      </c>
      <c r="H74" s="32" t="s">
        <v>863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45230</v>
      </c>
      <c r="B75" s="32" t="s">
        <v>1195</v>
      </c>
      <c r="C75" s="31" t="s">
        <v>1196</v>
      </c>
      <c r="D75" s="31" t="s">
        <v>576</v>
      </c>
      <c r="E75" s="31" t="s">
        <v>574</v>
      </c>
      <c r="F75" s="86">
        <v>75013</v>
      </c>
      <c r="G75" s="32">
        <v>807.36</v>
      </c>
      <c r="H75" s="32" t="s">
        <v>863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45230</v>
      </c>
      <c r="B76" s="32" t="s">
        <v>1197</v>
      </c>
      <c r="C76" s="31" t="s">
        <v>1198</v>
      </c>
      <c r="D76" s="31" t="s">
        <v>1199</v>
      </c>
      <c r="E76" s="31" t="s">
        <v>574</v>
      </c>
      <c r="F76" s="86">
        <v>145531</v>
      </c>
      <c r="G76" s="32">
        <v>107.39</v>
      </c>
      <c r="H76" s="32" t="s">
        <v>863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45230</v>
      </c>
      <c r="B77" s="32" t="s">
        <v>1101</v>
      </c>
      <c r="C77" s="31" t="s">
        <v>1102</v>
      </c>
      <c r="D77" s="31" t="s">
        <v>998</v>
      </c>
      <c r="E77" s="31" t="s">
        <v>574</v>
      </c>
      <c r="F77" s="86">
        <v>174000</v>
      </c>
      <c r="G77" s="32">
        <v>171.6</v>
      </c>
      <c r="H77" s="32" t="s">
        <v>863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45230</v>
      </c>
      <c r="B78" s="32" t="s">
        <v>1200</v>
      </c>
      <c r="C78" s="31" t="s">
        <v>1201</v>
      </c>
      <c r="D78" s="31" t="s">
        <v>1202</v>
      </c>
      <c r="E78" s="31" t="s">
        <v>574</v>
      </c>
      <c r="F78" s="86">
        <v>121000</v>
      </c>
      <c r="G78" s="32">
        <v>72.66</v>
      </c>
      <c r="H78" s="32" t="s">
        <v>863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45230</v>
      </c>
      <c r="B79" s="32" t="s">
        <v>1203</v>
      </c>
      <c r="C79" s="31" t="s">
        <v>1204</v>
      </c>
      <c r="D79" s="31" t="s">
        <v>576</v>
      </c>
      <c r="E79" s="31" t="s">
        <v>574</v>
      </c>
      <c r="F79" s="86">
        <v>1153726</v>
      </c>
      <c r="G79" s="32">
        <v>107.2</v>
      </c>
      <c r="H79" s="32" t="s">
        <v>863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45230</v>
      </c>
      <c r="B80" s="32" t="s">
        <v>1143</v>
      </c>
      <c r="C80" s="31" t="s">
        <v>1205</v>
      </c>
      <c r="D80" s="31" t="s">
        <v>576</v>
      </c>
      <c r="E80" s="31" t="s">
        <v>574</v>
      </c>
      <c r="F80" s="86">
        <v>2603892</v>
      </c>
      <c r="G80" s="32">
        <v>212.93</v>
      </c>
      <c r="H80" s="32" t="s">
        <v>863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45230</v>
      </c>
      <c r="B81" s="32" t="s">
        <v>1079</v>
      </c>
      <c r="C81" s="31" t="s">
        <v>1080</v>
      </c>
      <c r="D81" s="31" t="s">
        <v>1081</v>
      </c>
      <c r="E81" s="31" t="s">
        <v>574</v>
      </c>
      <c r="F81" s="86">
        <v>297140</v>
      </c>
      <c r="G81" s="32">
        <v>6.86</v>
      </c>
      <c r="H81" s="32" t="s">
        <v>863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45230</v>
      </c>
      <c r="B82" s="32" t="s">
        <v>1021</v>
      </c>
      <c r="C82" s="31" t="s">
        <v>1022</v>
      </c>
      <c r="D82" s="31" t="s">
        <v>932</v>
      </c>
      <c r="E82" s="31" t="s">
        <v>574</v>
      </c>
      <c r="F82" s="86">
        <v>460107</v>
      </c>
      <c r="G82" s="32">
        <v>13.83</v>
      </c>
      <c r="H82" s="32" t="s">
        <v>863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45230</v>
      </c>
      <c r="B83" s="32" t="s">
        <v>1021</v>
      </c>
      <c r="C83" s="31" t="s">
        <v>1022</v>
      </c>
      <c r="D83" s="31" t="s">
        <v>1206</v>
      </c>
      <c r="E83" s="31" t="s">
        <v>574</v>
      </c>
      <c r="F83" s="86">
        <v>122696</v>
      </c>
      <c r="G83" s="32">
        <v>13.82</v>
      </c>
      <c r="H83" s="32" t="s">
        <v>863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45230</v>
      </c>
      <c r="B84" s="32" t="s">
        <v>1021</v>
      </c>
      <c r="C84" s="31" t="s">
        <v>1022</v>
      </c>
      <c r="D84" s="31" t="s">
        <v>997</v>
      </c>
      <c r="E84" s="31" t="s">
        <v>574</v>
      </c>
      <c r="F84" s="86">
        <v>484394</v>
      </c>
      <c r="G84" s="32">
        <v>13.79</v>
      </c>
      <c r="H84" s="32" t="s">
        <v>863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45230</v>
      </c>
      <c r="B85" s="32" t="s">
        <v>1021</v>
      </c>
      <c r="C85" s="31" t="s">
        <v>1022</v>
      </c>
      <c r="D85" s="31" t="s">
        <v>576</v>
      </c>
      <c r="E85" s="31" t="s">
        <v>574</v>
      </c>
      <c r="F85" s="86">
        <v>162634</v>
      </c>
      <c r="G85" s="32">
        <v>13.84</v>
      </c>
      <c r="H85" s="32" t="s">
        <v>863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45230</v>
      </c>
      <c r="B86" s="32" t="s">
        <v>1103</v>
      </c>
      <c r="C86" s="31" t="s">
        <v>1104</v>
      </c>
      <c r="D86" s="31" t="s">
        <v>1207</v>
      </c>
      <c r="E86" s="31" t="s">
        <v>574</v>
      </c>
      <c r="F86" s="86">
        <v>100000</v>
      </c>
      <c r="G86" s="32">
        <v>58.99</v>
      </c>
      <c r="H86" s="32" t="s">
        <v>863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45230</v>
      </c>
      <c r="B87" s="32" t="s">
        <v>1103</v>
      </c>
      <c r="C87" s="31" t="s">
        <v>1104</v>
      </c>
      <c r="D87" s="31" t="s">
        <v>1208</v>
      </c>
      <c r="E87" s="31" t="s">
        <v>574</v>
      </c>
      <c r="F87" s="86">
        <v>105849</v>
      </c>
      <c r="G87" s="32">
        <v>58.85</v>
      </c>
      <c r="H87" s="32" t="s">
        <v>863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45230</v>
      </c>
      <c r="B88" s="32" t="s">
        <v>1209</v>
      </c>
      <c r="C88" s="31" t="s">
        <v>1210</v>
      </c>
      <c r="D88" s="31" t="s">
        <v>1211</v>
      </c>
      <c r="E88" s="31" t="s">
        <v>574</v>
      </c>
      <c r="F88" s="86">
        <v>375969</v>
      </c>
      <c r="G88" s="32">
        <v>18.420000000000002</v>
      </c>
      <c r="H88" s="32" t="s">
        <v>863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45230</v>
      </c>
      <c r="B89" s="32" t="s">
        <v>1209</v>
      </c>
      <c r="C89" s="31" t="s">
        <v>1210</v>
      </c>
      <c r="D89" s="31" t="s">
        <v>1212</v>
      </c>
      <c r="E89" s="31" t="s">
        <v>574</v>
      </c>
      <c r="F89" s="86">
        <v>202554</v>
      </c>
      <c r="G89" s="32">
        <v>18.38</v>
      </c>
      <c r="H89" s="32" t="s">
        <v>863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45230</v>
      </c>
      <c r="B90" s="32" t="s">
        <v>1209</v>
      </c>
      <c r="C90" s="31" t="s">
        <v>1210</v>
      </c>
      <c r="D90" s="31" t="s">
        <v>1213</v>
      </c>
      <c r="E90" s="31" t="s">
        <v>574</v>
      </c>
      <c r="F90" s="86">
        <v>183257</v>
      </c>
      <c r="G90" s="32">
        <v>18.309999999999999</v>
      </c>
      <c r="H90" s="32" t="s">
        <v>863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45230</v>
      </c>
      <c r="B91" s="32" t="s">
        <v>1214</v>
      </c>
      <c r="C91" s="31" t="s">
        <v>1215</v>
      </c>
      <c r="D91" s="31" t="s">
        <v>1216</v>
      </c>
      <c r="E91" s="31" t="s">
        <v>574</v>
      </c>
      <c r="F91" s="86">
        <v>88846</v>
      </c>
      <c r="G91" s="32">
        <v>841.88</v>
      </c>
      <c r="H91" s="32" t="s">
        <v>863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45230</v>
      </c>
      <c r="B92" s="32" t="s">
        <v>1217</v>
      </c>
      <c r="C92" s="31" t="s">
        <v>1218</v>
      </c>
      <c r="D92" s="31" t="s">
        <v>1219</v>
      </c>
      <c r="E92" s="31" t="s">
        <v>574</v>
      </c>
      <c r="F92" s="86">
        <v>219061</v>
      </c>
      <c r="G92" s="32">
        <v>411.12</v>
      </c>
      <c r="H92" s="32" t="s">
        <v>863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45230</v>
      </c>
      <c r="B93" s="32" t="s">
        <v>1039</v>
      </c>
      <c r="C93" s="31" t="s">
        <v>1040</v>
      </c>
      <c r="D93" s="31" t="s">
        <v>932</v>
      </c>
      <c r="E93" s="31" t="s">
        <v>574</v>
      </c>
      <c r="F93" s="86">
        <v>156311</v>
      </c>
      <c r="G93" s="32">
        <v>38.380000000000003</v>
      </c>
      <c r="H93" s="32" t="s">
        <v>863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45230</v>
      </c>
      <c r="B94" s="32" t="s">
        <v>1039</v>
      </c>
      <c r="C94" s="31" t="s">
        <v>1040</v>
      </c>
      <c r="D94" s="31" t="s">
        <v>1041</v>
      </c>
      <c r="E94" s="31" t="s">
        <v>574</v>
      </c>
      <c r="F94" s="86">
        <v>166474</v>
      </c>
      <c r="G94" s="32">
        <v>38.01</v>
      </c>
      <c r="H94" s="32" t="s">
        <v>863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45230</v>
      </c>
      <c r="B95" s="32" t="s">
        <v>1220</v>
      </c>
      <c r="C95" s="31" t="s">
        <v>1221</v>
      </c>
      <c r="D95" s="31" t="s">
        <v>1222</v>
      </c>
      <c r="E95" s="31" t="s">
        <v>574</v>
      </c>
      <c r="F95" s="86">
        <v>135000</v>
      </c>
      <c r="G95" s="32">
        <v>59</v>
      </c>
      <c r="H95" s="32" t="s">
        <v>863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45230</v>
      </c>
      <c r="B96" s="32" t="s">
        <v>1220</v>
      </c>
      <c r="C96" s="31" t="s">
        <v>1221</v>
      </c>
      <c r="D96" s="31" t="s">
        <v>1223</v>
      </c>
      <c r="E96" s="31" t="s">
        <v>574</v>
      </c>
      <c r="F96" s="86">
        <v>150000</v>
      </c>
      <c r="G96" s="32">
        <v>59.53</v>
      </c>
      <c r="H96" s="32" t="s">
        <v>863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45230</v>
      </c>
      <c r="B97" s="32" t="s">
        <v>1220</v>
      </c>
      <c r="C97" s="31" t="s">
        <v>1221</v>
      </c>
      <c r="D97" s="31" t="s">
        <v>1224</v>
      </c>
      <c r="E97" s="31" t="s">
        <v>574</v>
      </c>
      <c r="F97" s="86">
        <v>357000</v>
      </c>
      <c r="G97" s="32">
        <v>59</v>
      </c>
      <c r="H97" s="32" t="s">
        <v>863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45230</v>
      </c>
      <c r="B98" s="32" t="s">
        <v>1220</v>
      </c>
      <c r="C98" s="31" t="s">
        <v>1221</v>
      </c>
      <c r="D98" s="31" t="s">
        <v>1225</v>
      </c>
      <c r="E98" s="31" t="s">
        <v>574</v>
      </c>
      <c r="F98" s="86">
        <v>180000</v>
      </c>
      <c r="G98" s="32">
        <v>59</v>
      </c>
      <c r="H98" s="32" t="s">
        <v>863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45230</v>
      </c>
      <c r="B99" s="32" t="s">
        <v>1220</v>
      </c>
      <c r="C99" s="31" t="s">
        <v>1221</v>
      </c>
      <c r="D99" s="31" t="s">
        <v>1226</v>
      </c>
      <c r="E99" s="31" t="s">
        <v>574</v>
      </c>
      <c r="F99" s="86">
        <v>555000</v>
      </c>
      <c r="G99" s="32">
        <v>58.79</v>
      </c>
      <c r="H99" s="32" t="s">
        <v>863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45230</v>
      </c>
      <c r="B100" s="32" t="s">
        <v>1220</v>
      </c>
      <c r="C100" s="31" t="s">
        <v>1221</v>
      </c>
      <c r="D100" s="31" t="s">
        <v>1227</v>
      </c>
      <c r="E100" s="31" t="s">
        <v>574</v>
      </c>
      <c r="F100" s="86">
        <v>399000</v>
      </c>
      <c r="G100" s="32">
        <v>58.62</v>
      </c>
      <c r="H100" s="32" t="s">
        <v>863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45230</v>
      </c>
      <c r="B101" s="32" t="s">
        <v>1228</v>
      </c>
      <c r="C101" s="31" t="s">
        <v>1229</v>
      </c>
      <c r="D101" s="31" t="s">
        <v>1230</v>
      </c>
      <c r="E101" s="31" t="s">
        <v>574</v>
      </c>
      <c r="F101" s="86">
        <v>259689</v>
      </c>
      <c r="G101" s="32">
        <v>28.45</v>
      </c>
      <c r="H101" s="32" t="s">
        <v>863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45230</v>
      </c>
      <c r="B102" s="32" t="s">
        <v>1231</v>
      </c>
      <c r="C102" s="31" t="s">
        <v>1232</v>
      </c>
      <c r="D102" s="31" t="s">
        <v>576</v>
      </c>
      <c r="E102" s="31" t="s">
        <v>574</v>
      </c>
      <c r="F102" s="86">
        <v>134377</v>
      </c>
      <c r="G102" s="32">
        <v>1066.0899999999999</v>
      </c>
      <c r="H102" s="32" t="s">
        <v>863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45230</v>
      </c>
      <c r="B103" s="32" t="s">
        <v>1233</v>
      </c>
      <c r="C103" s="31" t="s">
        <v>1234</v>
      </c>
      <c r="D103" s="31" t="s">
        <v>1235</v>
      </c>
      <c r="E103" s="31" t="s">
        <v>574</v>
      </c>
      <c r="F103" s="86">
        <v>70000</v>
      </c>
      <c r="G103" s="32">
        <v>122.01</v>
      </c>
      <c r="H103" s="32" t="s">
        <v>863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45230</v>
      </c>
      <c r="B104" s="32" t="s">
        <v>1233</v>
      </c>
      <c r="C104" s="31" t="s">
        <v>1234</v>
      </c>
      <c r="D104" s="31" t="s">
        <v>1202</v>
      </c>
      <c r="E104" s="31" t="s">
        <v>574</v>
      </c>
      <c r="F104" s="86">
        <v>303704</v>
      </c>
      <c r="G104" s="32">
        <v>121.23</v>
      </c>
      <c r="H104" s="32" t="s">
        <v>863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45230</v>
      </c>
      <c r="B105" s="32" t="s">
        <v>1233</v>
      </c>
      <c r="C105" s="31" t="s">
        <v>1234</v>
      </c>
      <c r="D105" s="31" t="s">
        <v>1236</v>
      </c>
      <c r="E105" s="31" t="s">
        <v>574</v>
      </c>
      <c r="F105" s="86">
        <v>90000</v>
      </c>
      <c r="G105" s="32">
        <v>122.44</v>
      </c>
      <c r="H105" s="32" t="s">
        <v>863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45230</v>
      </c>
      <c r="B106" s="32" t="s">
        <v>1233</v>
      </c>
      <c r="C106" s="31" t="s">
        <v>1234</v>
      </c>
      <c r="D106" s="31" t="s">
        <v>576</v>
      </c>
      <c r="E106" s="31" t="s">
        <v>574</v>
      </c>
      <c r="F106" s="86">
        <v>101880</v>
      </c>
      <c r="G106" s="32">
        <v>120.94</v>
      </c>
      <c r="H106" s="32" t="s">
        <v>863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45230</v>
      </c>
      <c r="B107" s="32" t="s">
        <v>1107</v>
      </c>
      <c r="C107" s="31" t="s">
        <v>1108</v>
      </c>
      <c r="D107" s="31" t="s">
        <v>1100</v>
      </c>
      <c r="E107" s="31" t="s">
        <v>574</v>
      </c>
      <c r="F107" s="86">
        <v>154022</v>
      </c>
      <c r="G107" s="32">
        <v>324.16000000000003</v>
      </c>
      <c r="H107" s="32" t="s">
        <v>863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45230</v>
      </c>
      <c r="B108" s="32" t="s">
        <v>1107</v>
      </c>
      <c r="C108" s="31" t="s">
        <v>1108</v>
      </c>
      <c r="D108" s="31" t="s">
        <v>1098</v>
      </c>
      <c r="E108" s="31" t="s">
        <v>574</v>
      </c>
      <c r="F108" s="86">
        <v>110461</v>
      </c>
      <c r="G108" s="32">
        <v>325.02999999999997</v>
      </c>
      <c r="H108" s="32" t="s">
        <v>863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45230</v>
      </c>
      <c r="B109" s="32" t="s">
        <v>1107</v>
      </c>
      <c r="C109" s="31" t="s">
        <v>1108</v>
      </c>
      <c r="D109" s="31" t="s">
        <v>1237</v>
      </c>
      <c r="E109" s="31" t="s">
        <v>574</v>
      </c>
      <c r="F109" s="86">
        <v>72073</v>
      </c>
      <c r="G109" s="32">
        <v>321.07</v>
      </c>
      <c r="H109" s="32" t="s">
        <v>863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45230</v>
      </c>
      <c r="B110" s="32" t="s">
        <v>1238</v>
      </c>
      <c r="C110" s="31" t="s">
        <v>1239</v>
      </c>
      <c r="D110" s="31" t="s">
        <v>1240</v>
      </c>
      <c r="E110" s="31" t="s">
        <v>574</v>
      </c>
      <c r="F110" s="86">
        <v>7892209</v>
      </c>
      <c r="G110" s="32">
        <v>4.75</v>
      </c>
      <c r="H110" s="32" t="s">
        <v>863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45230</v>
      </c>
      <c r="B111" s="32" t="s">
        <v>1241</v>
      </c>
      <c r="C111" s="31" t="s">
        <v>1242</v>
      </c>
      <c r="D111" s="31" t="s">
        <v>1243</v>
      </c>
      <c r="E111" s="31" t="s">
        <v>574</v>
      </c>
      <c r="F111" s="86">
        <v>198000</v>
      </c>
      <c r="G111" s="32">
        <v>151.46</v>
      </c>
      <c r="H111" s="32" t="s">
        <v>863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45230</v>
      </c>
      <c r="B112" s="32" t="s">
        <v>1244</v>
      </c>
      <c r="C112" s="31" t="s">
        <v>1245</v>
      </c>
      <c r="D112" s="31" t="s">
        <v>1246</v>
      </c>
      <c r="E112" s="31" t="s">
        <v>574</v>
      </c>
      <c r="F112" s="86">
        <v>32000</v>
      </c>
      <c r="G112" s="32">
        <v>135.35</v>
      </c>
      <c r="H112" s="32" t="s">
        <v>863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45230</v>
      </c>
      <c r="B113" s="32" t="s">
        <v>1244</v>
      </c>
      <c r="C113" s="31" t="s">
        <v>1245</v>
      </c>
      <c r="D113" s="31" t="s">
        <v>1076</v>
      </c>
      <c r="E113" s="31" t="s">
        <v>574</v>
      </c>
      <c r="F113" s="86">
        <v>28800</v>
      </c>
      <c r="G113" s="32">
        <v>135.35</v>
      </c>
      <c r="H113" s="32" t="s">
        <v>863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45230</v>
      </c>
      <c r="B114" s="32" t="s">
        <v>1179</v>
      </c>
      <c r="C114" s="31" t="s">
        <v>1180</v>
      </c>
      <c r="D114" s="31" t="s">
        <v>1181</v>
      </c>
      <c r="E114" s="31" t="s">
        <v>575</v>
      </c>
      <c r="F114" s="86">
        <v>19063</v>
      </c>
      <c r="G114" s="32">
        <v>49.06</v>
      </c>
      <c r="H114" s="32" t="s">
        <v>863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45230</v>
      </c>
      <c r="B115" s="32" t="s">
        <v>1182</v>
      </c>
      <c r="C115" s="31" t="s">
        <v>1183</v>
      </c>
      <c r="D115" s="31" t="s">
        <v>576</v>
      </c>
      <c r="E115" s="31" t="s">
        <v>575</v>
      </c>
      <c r="F115" s="86">
        <v>1614819</v>
      </c>
      <c r="G115" s="32">
        <v>84.01</v>
      </c>
      <c r="H115" s="32" t="s">
        <v>863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45230</v>
      </c>
      <c r="B116" s="32" t="s">
        <v>1182</v>
      </c>
      <c r="C116" s="31" t="s">
        <v>1183</v>
      </c>
      <c r="D116" s="31" t="s">
        <v>932</v>
      </c>
      <c r="E116" s="31" t="s">
        <v>575</v>
      </c>
      <c r="F116" s="86">
        <v>1800831</v>
      </c>
      <c r="G116" s="32">
        <v>85.6</v>
      </c>
      <c r="H116" s="32" t="s">
        <v>863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45230</v>
      </c>
      <c r="B117" s="32" t="s">
        <v>1184</v>
      </c>
      <c r="C117" s="31" t="s">
        <v>1185</v>
      </c>
      <c r="D117" s="31" t="s">
        <v>576</v>
      </c>
      <c r="E117" s="31" t="s">
        <v>575</v>
      </c>
      <c r="F117" s="86">
        <v>1814753</v>
      </c>
      <c r="G117" s="32">
        <v>193.45</v>
      </c>
      <c r="H117" s="32" t="s">
        <v>863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45230</v>
      </c>
      <c r="B118" s="32" t="s">
        <v>357</v>
      </c>
      <c r="C118" s="31" t="s">
        <v>1186</v>
      </c>
      <c r="D118" s="31" t="s">
        <v>576</v>
      </c>
      <c r="E118" s="31" t="s">
        <v>575</v>
      </c>
      <c r="F118" s="86">
        <v>674469</v>
      </c>
      <c r="G118" s="32">
        <v>1438.33</v>
      </c>
      <c r="H118" s="32" t="s">
        <v>863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45230</v>
      </c>
      <c r="B119" s="32" t="s">
        <v>1074</v>
      </c>
      <c r="C119" s="31" t="s">
        <v>1075</v>
      </c>
      <c r="D119" s="31" t="s">
        <v>892</v>
      </c>
      <c r="E119" s="31" t="s">
        <v>575</v>
      </c>
      <c r="F119" s="86">
        <v>72000</v>
      </c>
      <c r="G119" s="32">
        <v>72.75</v>
      </c>
      <c r="H119" s="32" t="s">
        <v>863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45230</v>
      </c>
      <c r="B120" s="32" t="s">
        <v>1188</v>
      </c>
      <c r="C120" s="31" t="s">
        <v>1189</v>
      </c>
      <c r="D120" s="31" t="s">
        <v>1190</v>
      </c>
      <c r="E120" s="31" t="s">
        <v>575</v>
      </c>
      <c r="F120" s="86">
        <v>62663</v>
      </c>
      <c r="G120" s="32">
        <v>73.83</v>
      </c>
      <c r="H120" s="32" t="s">
        <v>863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45230</v>
      </c>
      <c r="B121" s="32" t="s">
        <v>1077</v>
      </c>
      <c r="C121" s="31" t="s">
        <v>1078</v>
      </c>
      <c r="D121" s="31" t="s">
        <v>576</v>
      </c>
      <c r="E121" s="31" t="s">
        <v>575</v>
      </c>
      <c r="F121" s="86">
        <v>78674</v>
      </c>
      <c r="G121" s="32">
        <v>630.52</v>
      </c>
      <c r="H121" s="32" t="s">
        <v>863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45230</v>
      </c>
      <c r="B122" s="32" t="s">
        <v>1191</v>
      </c>
      <c r="C122" s="31" t="s">
        <v>1192</v>
      </c>
      <c r="D122" s="31" t="s">
        <v>576</v>
      </c>
      <c r="E122" s="31" t="s">
        <v>575</v>
      </c>
      <c r="F122" s="86">
        <v>487547</v>
      </c>
      <c r="G122" s="32">
        <v>300.77999999999997</v>
      </c>
      <c r="H122" s="32" t="s">
        <v>863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45230</v>
      </c>
      <c r="B123" s="32" t="s">
        <v>1193</v>
      </c>
      <c r="C123" s="31" t="s">
        <v>1194</v>
      </c>
      <c r="D123" s="31" t="s">
        <v>576</v>
      </c>
      <c r="E123" s="31" t="s">
        <v>575</v>
      </c>
      <c r="F123" s="86">
        <v>54442</v>
      </c>
      <c r="G123" s="32">
        <v>1752.29</v>
      </c>
      <c r="H123" s="32" t="s">
        <v>863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45230</v>
      </c>
      <c r="B124" s="32" t="s">
        <v>1195</v>
      </c>
      <c r="C124" s="31" t="s">
        <v>1196</v>
      </c>
      <c r="D124" s="31" t="s">
        <v>576</v>
      </c>
      <c r="E124" s="31" t="s">
        <v>575</v>
      </c>
      <c r="F124" s="86">
        <v>75013</v>
      </c>
      <c r="G124" s="32">
        <v>807.51</v>
      </c>
      <c r="H124" s="32" t="s">
        <v>863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45230</v>
      </c>
      <c r="B125" s="32" t="s">
        <v>1197</v>
      </c>
      <c r="C125" s="31" t="s">
        <v>1198</v>
      </c>
      <c r="D125" s="31" t="s">
        <v>1199</v>
      </c>
      <c r="E125" s="31" t="s">
        <v>575</v>
      </c>
      <c r="F125" s="86">
        <v>145531</v>
      </c>
      <c r="G125" s="32">
        <v>107.85</v>
      </c>
      <c r="H125" s="32" t="s">
        <v>863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45230</v>
      </c>
      <c r="B126" s="32" t="s">
        <v>1101</v>
      </c>
      <c r="C126" s="31" t="s">
        <v>1102</v>
      </c>
      <c r="D126" s="31" t="s">
        <v>998</v>
      </c>
      <c r="E126" s="31" t="s">
        <v>575</v>
      </c>
      <c r="F126" s="86">
        <v>174000</v>
      </c>
      <c r="G126" s="32">
        <v>170.51</v>
      </c>
      <c r="H126" s="32" t="s">
        <v>863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>
        <v>45230</v>
      </c>
      <c r="B127" s="32" t="s">
        <v>1058</v>
      </c>
      <c r="C127" s="31" t="s">
        <v>1059</v>
      </c>
      <c r="D127" s="31" t="s">
        <v>1247</v>
      </c>
      <c r="E127" s="31" t="s">
        <v>575</v>
      </c>
      <c r="F127" s="86">
        <v>8471286</v>
      </c>
      <c r="G127" s="32">
        <v>0.65</v>
      </c>
      <c r="H127" s="32" t="s">
        <v>863</v>
      </c>
    </row>
    <row r="128" spans="1:28" ht="15" customHeight="1">
      <c r="A128" s="85">
        <v>45230</v>
      </c>
      <c r="B128" s="32" t="s">
        <v>1200</v>
      </c>
      <c r="C128" s="31" t="s">
        <v>1201</v>
      </c>
      <c r="D128" s="31" t="s">
        <v>1248</v>
      </c>
      <c r="E128" s="31" t="s">
        <v>575</v>
      </c>
      <c r="F128" s="86">
        <v>54000</v>
      </c>
      <c r="G128" s="32">
        <v>71.87</v>
      </c>
      <c r="H128" s="32" t="s">
        <v>863</v>
      </c>
    </row>
    <row r="129" spans="1:8" ht="15" customHeight="1">
      <c r="A129" s="85">
        <v>45230</v>
      </c>
      <c r="B129" s="32" t="s">
        <v>1200</v>
      </c>
      <c r="C129" s="31" t="s">
        <v>1201</v>
      </c>
      <c r="D129" s="31" t="s">
        <v>1202</v>
      </c>
      <c r="E129" s="31" t="s">
        <v>575</v>
      </c>
      <c r="F129" s="86">
        <v>121000</v>
      </c>
      <c r="G129" s="32">
        <v>72.34</v>
      </c>
      <c r="H129" s="32" t="s">
        <v>863</v>
      </c>
    </row>
    <row r="130" spans="1:8" ht="15" customHeight="1">
      <c r="A130" s="85">
        <v>45230</v>
      </c>
      <c r="B130" s="32" t="s">
        <v>1203</v>
      </c>
      <c r="C130" s="31" t="s">
        <v>1204</v>
      </c>
      <c r="D130" s="31" t="s">
        <v>576</v>
      </c>
      <c r="E130" s="31" t="s">
        <v>575</v>
      </c>
      <c r="F130" s="86">
        <v>1153726</v>
      </c>
      <c r="G130" s="32">
        <v>107.15</v>
      </c>
      <c r="H130" s="32" t="s">
        <v>863</v>
      </c>
    </row>
    <row r="131" spans="1:8" ht="15" customHeight="1">
      <c r="A131" s="85">
        <v>45230</v>
      </c>
      <c r="B131" s="32" t="s">
        <v>1143</v>
      </c>
      <c r="C131" s="31" t="s">
        <v>1205</v>
      </c>
      <c r="D131" s="31" t="s">
        <v>576</v>
      </c>
      <c r="E131" s="31" t="s">
        <v>575</v>
      </c>
      <c r="F131" s="86">
        <v>2603892</v>
      </c>
      <c r="G131" s="32">
        <v>213.17</v>
      </c>
      <c r="H131" s="32" t="s">
        <v>863</v>
      </c>
    </row>
    <row r="132" spans="1:8" ht="15" customHeight="1">
      <c r="A132" s="85">
        <v>45230</v>
      </c>
      <c r="B132" s="32" t="s">
        <v>1079</v>
      </c>
      <c r="C132" s="31" t="s">
        <v>1080</v>
      </c>
      <c r="D132" s="31" t="s">
        <v>1081</v>
      </c>
      <c r="E132" s="31" t="s">
        <v>575</v>
      </c>
      <c r="F132" s="86">
        <v>543641</v>
      </c>
      <c r="G132" s="32">
        <v>7.06</v>
      </c>
      <c r="H132" s="32" t="s">
        <v>863</v>
      </c>
    </row>
    <row r="133" spans="1:8" ht="15" customHeight="1">
      <c r="A133" s="85">
        <v>45230</v>
      </c>
      <c r="B133" s="32" t="s">
        <v>1079</v>
      </c>
      <c r="C133" s="31" t="s">
        <v>1080</v>
      </c>
      <c r="D133" s="31" t="s">
        <v>1249</v>
      </c>
      <c r="E133" s="31" t="s">
        <v>575</v>
      </c>
      <c r="F133" s="86">
        <v>2000000</v>
      </c>
      <c r="G133" s="32">
        <v>7.05</v>
      </c>
      <c r="H133" s="32" t="s">
        <v>863</v>
      </c>
    </row>
    <row r="134" spans="1:8" ht="15" customHeight="1">
      <c r="A134" s="85">
        <v>45230</v>
      </c>
      <c r="B134" s="32" t="s">
        <v>1021</v>
      </c>
      <c r="C134" s="31" t="s">
        <v>1022</v>
      </c>
      <c r="D134" s="31" t="s">
        <v>997</v>
      </c>
      <c r="E134" s="31" t="s">
        <v>575</v>
      </c>
      <c r="F134" s="86">
        <v>484394</v>
      </c>
      <c r="G134" s="32">
        <v>13.82</v>
      </c>
      <c r="H134" s="32" t="s">
        <v>863</v>
      </c>
    </row>
    <row r="135" spans="1:8" ht="15" customHeight="1">
      <c r="A135" s="85">
        <v>45230</v>
      </c>
      <c r="B135" s="32" t="s">
        <v>1021</v>
      </c>
      <c r="C135" s="31" t="s">
        <v>1022</v>
      </c>
      <c r="D135" s="31" t="s">
        <v>1206</v>
      </c>
      <c r="E135" s="31" t="s">
        <v>575</v>
      </c>
      <c r="F135" s="86">
        <v>138570</v>
      </c>
      <c r="G135" s="32">
        <v>13.85</v>
      </c>
      <c r="H135" s="32" t="s">
        <v>863</v>
      </c>
    </row>
    <row r="136" spans="1:8" ht="15" customHeight="1">
      <c r="A136" s="85">
        <v>45230</v>
      </c>
      <c r="B136" s="32" t="s">
        <v>1021</v>
      </c>
      <c r="C136" s="31" t="s">
        <v>1022</v>
      </c>
      <c r="D136" s="31" t="s">
        <v>576</v>
      </c>
      <c r="E136" s="31" t="s">
        <v>575</v>
      </c>
      <c r="F136" s="86">
        <v>162634</v>
      </c>
      <c r="G136" s="32">
        <v>13.81</v>
      </c>
      <c r="H136" s="32" t="s">
        <v>863</v>
      </c>
    </row>
    <row r="137" spans="1:8" ht="15" customHeight="1">
      <c r="A137" s="85">
        <v>45230</v>
      </c>
      <c r="B137" s="32" t="s">
        <v>1021</v>
      </c>
      <c r="C137" s="31" t="s">
        <v>1022</v>
      </c>
      <c r="D137" s="31" t="s">
        <v>932</v>
      </c>
      <c r="E137" s="31" t="s">
        <v>575</v>
      </c>
      <c r="F137" s="86">
        <v>460107</v>
      </c>
      <c r="G137" s="32">
        <v>13.78</v>
      </c>
      <c r="H137" s="32" t="s">
        <v>863</v>
      </c>
    </row>
    <row r="138" spans="1:8" ht="15" customHeight="1">
      <c r="A138" s="85">
        <v>45230</v>
      </c>
      <c r="B138" s="32" t="s">
        <v>1103</v>
      </c>
      <c r="C138" s="31" t="s">
        <v>1104</v>
      </c>
      <c r="D138" s="31" t="s">
        <v>1208</v>
      </c>
      <c r="E138" s="31" t="s">
        <v>575</v>
      </c>
      <c r="F138" s="86">
        <v>82144</v>
      </c>
      <c r="G138" s="32">
        <v>58.78</v>
      </c>
      <c r="H138" s="32" t="s">
        <v>863</v>
      </c>
    </row>
    <row r="139" spans="1:8" ht="15" customHeight="1">
      <c r="A139" s="85">
        <v>45230</v>
      </c>
      <c r="B139" s="32" t="s">
        <v>1209</v>
      </c>
      <c r="C139" s="31" t="s">
        <v>1210</v>
      </c>
      <c r="D139" s="31" t="s">
        <v>1211</v>
      </c>
      <c r="E139" s="31" t="s">
        <v>575</v>
      </c>
      <c r="F139" s="86">
        <v>139936</v>
      </c>
      <c r="G139" s="32">
        <v>18.420000000000002</v>
      </c>
      <c r="H139" s="32" t="s">
        <v>863</v>
      </c>
    </row>
    <row r="140" spans="1:8" ht="15" customHeight="1">
      <c r="A140" s="85">
        <v>45230</v>
      </c>
      <c r="B140" s="32" t="s">
        <v>1209</v>
      </c>
      <c r="C140" s="31" t="s">
        <v>1210</v>
      </c>
      <c r="D140" s="31" t="s">
        <v>1213</v>
      </c>
      <c r="E140" s="31" t="s">
        <v>575</v>
      </c>
      <c r="F140" s="86">
        <v>79257</v>
      </c>
      <c r="G140" s="32">
        <v>18.39</v>
      </c>
      <c r="H140" s="32" t="s">
        <v>863</v>
      </c>
    </row>
    <row r="141" spans="1:8" ht="15" customHeight="1">
      <c r="A141" s="85">
        <v>45230</v>
      </c>
      <c r="B141" s="32" t="s">
        <v>1209</v>
      </c>
      <c r="C141" s="31" t="s">
        <v>1210</v>
      </c>
      <c r="D141" s="31" t="s">
        <v>1212</v>
      </c>
      <c r="E141" s="31" t="s">
        <v>575</v>
      </c>
      <c r="F141" s="86">
        <v>374471</v>
      </c>
      <c r="G141" s="32">
        <v>18.309999999999999</v>
      </c>
      <c r="H141" s="32" t="s">
        <v>863</v>
      </c>
    </row>
    <row r="142" spans="1:8" ht="15" customHeight="1">
      <c r="A142" s="85">
        <v>45230</v>
      </c>
      <c r="B142" s="32" t="s">
        <v>1214</v>
      </c>
      <c r="C142" s="31" t="s">
        <v>1215</v>
      </c>
      <c r="D142" s="31" t="s">
        <v>1216</v>
      </c>
      <c r="E142" s="31" t="s">
        <v>575</v>
      </c>
      <c r="F142" s="86">
        <v>69309</v>
      </c>
      <c r="G142" s="32">
        <v>840.59</v>
      </c>
      <c r="H142" s="32" t="s">
        <v>863</v>
      </c>
    </row>
    <row r="143" spans="1:8" ht="15" customHeight="1">
      <c r="A143" s="85">
        <v>45230</v>
      </c>
      <c r="B143" s="32" t="s">
        <v>1217</v>
      </c>
      <c r="C143" s="31" t="s">
        <v>1218</v>
      </c>
      <c r="D143" s="31" t="s">
        <v>1219</v>
      </c>
      <c r="E143" s="31" t="s">
        <v>575</v>
      </c>
      <c r="F143" s="86">
        <v>257124</v>
      </c>
      <c r="G143" s="32">
        <v>409.76</v>
      </c>
      <c r="H143" s="32" t="s">
        <v>863</v>
      </c>
    </row>
    <row r="144" spans="1:8" ht="15" customHeight="1">
      <c r="A144" s="85">
        <v>45230</v>
      </c>
      <c r="B144" s="32" t="s">
        <v>1039</v>
      </c>
      <c r="C144" s="31" t="s">
        <v>1040</v>
      </c>
      <c r="D144" s="31" t="s">
        <v>1041</v>
      </c>
      <c r="E144" s="31" t="s">
        <v>575</v>
      </c>
      <c r="F144" s="86">
        <v>165787</v>
      </c>
      <c r="G144" s="32">
        <v>38.32</v>
      </c>
      <c r="H144" s="32" t="s">
        <v>863</v>
      </c>
    </row>
    <row r="145" spans="1:8" ht="15" customHeight="1">
      <c r="A145" s="85">
        <v>45230</v>
      </c>
      <c r="B145" s="32" t="s">
        <v>1039</v>
      </c>
      <c r="C145" s="31" t="s">
        <v>1040</v>
      </c>
      <c r="D145" s="31" t="s">
        <v>932</v>
      </c>
      <c r="E145" s="31" t="s">
        <v>575</v>
      </c>
      <c r="F145" s="86">
        <v>156311</v>
      </c>
      <c r="G145" s="32">
        <v>38.01</v>
      </c>
      <c r="H145" s="32" t="s">
        <v>863</v>
      </c>
    </row>
    <row r="146" spans="1:8" ht="15" customHeight="1">
      <c r="A146" s="85">
        <v>45230</v>
      </c>
      <c r="B146" s="32" t="s">
        <v>1250</v>
      </c>
      <c r="C146" s="31" t="s">
        <v>1251</v>
      </c>
      <c r="D146" s="31" t="s">
        <v>1252</v>
      </c>
      <c r="E146" s="31" t="s">
        <v>575</v>
      </c>
      <c r="F146" s="86">
        <v>50000</v>
      </c>
      <c r="G146" s="32">
        <v>17.52</v>
      </c>
      <c r="H146" s="32" t="s">
        <v>863</v>
      </c>
    </row>
    <row r="147" spans="1:8" ht="15" customHeight="1">
      <c r="A147" s="85">
        <v>45230</v>
      </c>
      <c r="B147" s="32" t="s">
        <v>1220</v>
      </c>
      <c r="C147" s="31" t="s">
        <v>1221</v>
      </c>
      <c r="D147" s="31" t="s">
        <v>1253</v>
      </c>
      <c r="E147" s="31" t="s">
        <v>575</v>
      </c>
      <c r="F147" s="86">
        <v>198000</v>
      </c>
      <c r="G147" s="32">
        <v>59</v>
      </c>
      <c r="H147" s="32" t="s">
        <v>863</v>
      </c>
    </row>
    <row r="148" spans="1:8" ht="15" customHeight="1">
      <c r="A148" s="85">
        <v>45230</v>
      </c>
      <c r="B148" s="32" t="s">
        <v>1220</v>
      </c>
      <c r="C148" s="31" t="s">
        <v>1221</v>
      </c>
      <c r="D148" s="31" t="s">
        <v>1254</v>
      </c>
      <c r="E148" s="31" t="s">
        <v>575</v>
      </c>
      <c r="F148" s="86">
        <v>198000</v>
      </c>
      <c r="G148" s="32">
        <v>59</v>
      </c>
      <c r="H148" s="32" t="s">
        <v>863</v>
      </c>
    </row>
    <row r="149" spans="1:8" ht="15" customHeight="1">
      <c r="A149" s="85">
        <v>45230</v>
      </c>
      <c r="B149" s="32" t="s">
        <v>1220</v>
      </c>
      <c r="C149" s="31" t="s">
        <v>1221</v>
      </c>
      <c r="D149" s="31" t="s">
        <v>1255</v>
      </c>
      <c r="E149" s="31" t="s">
        <v>575</v>
      </c>
      <c r="F149" s="86">
        <v>198000</v>
      </c>
      <c r="G149" s="32">
        <v>59</v>
      </c>
      <c r="H149" s="32" t="s">
        <v>863</v>
      </c>
    </row>
    <row r="150" spans="1:8" ht="15" customHeight="1">
      <c r="A150" s="85">
        <v>45230</v>
      </c>
      <c r="B150" s="32" t="s">
        <v>1220</v>
      </c>
      <c r="C150" s="31" t="s">
        <v>1221</v>
      </c>
      <c r="D150" s="31" t="s">
        <v>1256</v>
      </c>
      <c r="E150" s="31" t="s">
        <v>575</v>
      </c>
      <c r="F150" s="86">
        <v>198000</v>
      </c>
      <c r="G150" s="32">
        <v>59</v>
      </c>
      <c r="H150" s="32" t="s">
        <v>863</v>
      </c>
    </row>
    <row r="151" spans="1:8" ht="15" customHeight="1">
      <c r="A151" s="85">
        <v>45230</v>
      </c>
      <c r="B151" s="32" t="s">
        <v>1220</v>
      </c>
      <c r="C151" s="31" t="s">
        <v>1221</v>
      </c>
      <c r="D151" s="31" t="s">
        <v>1257</v>
      </c>
      <c r="E151" s="31" t="s">
        <v>575</v>
      </c>
      <c r="F151" s="86">
        <v>183000</v>
      </c>
      <c r="G151" s="32">
        <v>59</v>
      </c>
      <c r="H151" s="32" t="s">
        <v>863</v>
      </c>
    </row>
    <row r="152" spans="1:8" ht="15" customHeight="1">
      <c r="A152" s="85">
        <v>45230</v>
      </c>
      <c r="B152" s="32" t="s">
        <v>1220</v>
      </c>
      <c r="C152" s="31" t="s">
        <v>1221</v>
      </c>
      <c r="D152" s="31" t="s">
        <v>1258</v>
      </c>
      <c r="E152" s="31" t="s">
        <v>575</v>
      </c>
      <c r="F152" s="86">
        <v>198000</v>
      </c>
      <c r="G152" s="32">
        <v>59</v>
      </c>
      <c r="H152" s="32" t="s">
        <v>863</v>
      </c>
    </row>
    <row r="153" spans="1:8" ht="15" customHeight="1">
      <c r="A153" s="85">
        <v>45230</v>
      </c>
      <c r="B153" s="32" t="s">
        <v>1228</v>
      </c>
      <c r="C153" s="31" t="s">
        <v>1229</v>
      </c>
      <c r="D153" s="31" t="s">
        <v>1230</v>
      </c>
      <c r="E153" s="31" t="s">
        <v>575</v>
      </c>
      <c r="F153" s="86">
        <v>259689</v>
      </c>
      <c r="G153" s="32">
        <v>28.48</v>
      </c>
      <c r="H153" s="32" t="s">
        <v>863</v>
      </c>
    </row>
    <row r="154" spans="1:8" ht="15" customHeight="1">
      <c r="A154" s="85">
        <v>45230</v>
      </c>
      <c r="B154" s="32" t="s">
        <v>1259</v>
      </c>
      <c r="C154" s="31" t="s">
        <v>1260</v>
      </c>
      <c r="D154" s="31" t="s">
        <v>1098</v>
      </c>
      <c r="E154" s="31" t="s">
        <v>575</v>
      </c>
      <c r="F154" s="86">
        <v>194500</v>
      </c>
      <c r="G154" s="32">
        <v>385.1</v>
      </c>
      <c r="H154" s="32" t="s">
        <v>863</v>
      </c>
    </row>
    <row r="155" spans="1:8" ht="15" customHeight="1">
      <c r="A155" s="85">
        <v>45230</v>
      </c>
      <c r="B155" s="32" t="s">
        <v>1231</v>
      </c>
      <c r="C155" s="31" t="s">
        <v>1232</v>
      </c>
      <c r="D155" s="31" t="s">
        <v>576</v>
      </c>
      <c r="E155" s="31" t="s">
        <v>575</v>
      </c>
      <c r="F155" s="86">
        <v>134377</v>
      </c>
      <c r="G155" s="32">
        <v>1066.55</v>
      </c>
      <c r="H155" s="32" t="s">
        <v>863</v>
      </c>
    </row>
    <row r="156" spans="1:8" ht="15" customHeight="1">
      <c r="A156" s="85">
        <v>45230</v>
      </c>
      <c r="B156" s="32" t="s">
        <v>1105</v>
      </c>
      <c r="C156" s="31" t="s">
        <v>1106</v>
      </c>
      <c r="D156" s="31" t="s">
        <v>1109</v>
      </c>
      <c r="E156" s="31" t="s">
        <v>575</v>
      </c>
      <c r="F156" s="86">
        <v>65000</v>
      </c>
      <c r="G156" s="32">
        <v>24.97</v>
      </c>
      <c r="H156" s="32" t="s">
        <v>863</v>
      </c>
    </row>
    <row r="157" spans="1:8" ht="15" customHeight="1">
      <c r="A157" s="85">
        <v>45230</v>
      </c>
      <c r="B157" s="32" t="s">
        <v>1261</v>
      </c>
      <c r="C157" s="31" t="s">
        <v>1262</v>
      </c>
      <c r="D157" s="31" t="s">
        <v>1263</v>
      </c>
      <c r="E157" s="31" t="s">
        <v>575</v>
      </c>
      <c r="F157" s="86">
        <v>78000</v>
      </c>
      <c r="G157" s="32">
        <v>55.82</v>
      </c>
      <c r="H157" s="32" t="s">
        <v>863</v>
      </c>
    </row>
    <row r="158" spans="1:8" ht="15" customHeight="1">
      <c r="A158" s="85">
        <v>45230</v>
      </c>
      <c r="B158" s="32" t="s">
        <v>1233</v>
      </c>
      <c r="C158" s="31" t="s">
        <v>1234</v>
      </c>
      <c r="D158" s="31" t="s">
        <v>1202</v>
      </c>
      <c r="E158" s="31" t="s">
        <v>575</v>
      </c>
      <c r="F158" s="86">
        <v>303704</v>
      </c>
      <c r="G158" s="32">
        <v>121.95</v>
      </c>
      <c r="H158" s="32" t="s">
        <v>863</v>
      </c>
    </row>
    <row r="159" spans="1:8" ht="15" customHeight="1">
      <c r="A159" s="85">
        <v>45230</v>
      </c>
      <c r="B159" s="32" t="s">
        <v>1233</v>
      </c>
      <c r="C159" s="31" t="s">
        <v>1234</v>
      </c>
      <c r="D159" s="31" t="s">
        <v>1236</v>
      </c>
      <c r="E159" s="31" t="s">
        <v>575</v>
      </c>
      <c r="F159" s="86">
        <v>50000</v>
      </c>
      <c r="G159" s="32">
        <v>124.44</v>
      </c>
      <c r="H159" s="32" t="s">
        <v>863</v>
      </c>
    </row>
    <row r="160" spans="1:8" ht="15" customHeight="1">
      <c r="A160" s="85">
        <v>45230</v>
      </c>
      <c r="B160" s="32" t="s">
        <v>1233</v>
      </c>
      <c r="C160" s="31" t="s">
        <v>1234</v>
      </c>
      <c r="D160" s="31" t="s">
        <v>576</v>
      </c>
      <c r="E160" s="31" t="s">
        <v>575</v>
      </c>
      <c r="F160" s="86">
        <v>101880</v>
      </c>
      <c r="G160" s="32">
        <v>120.43</v>
      </c>
      <c r="H160" s="32" t="s">
        <v>863</v>
      </c>
    </row>
    <row r="161" spans="1:8" ht="15" customHeight="1">
      <c r="A161" s="85">
        <v>45230</v>
      </c>
      <c r="B161" s="32" t="s">
        <v>1233</v>
      </c>
      <c r="C161" s="31" t="s">
        <v>1234</v>
      </c>
      <c r="D161" s="31" t="s">
        <v>1264</v>
      </c>
      <c r="E161" s="31" t="s">
        <v>575</v>
      </c>
      <c r="F161" s="86">
        <v>147561</v>
      </c>
      <c r="G161" s="32">
        <v>117.75</v>
      </c>
      <c r="H161" s="32" t="s">
        <v>863</v>
      </c>
    </row>
    <row r="162" spans="1:8" ht="15" customHeight="1">
      <c r="A162" s="85">
        <v>45230</v>
      </c>
      <c r="B162" s="32" t="s">
        <v>1233</v>
      </c>
      <c r="C162" s="31" t="s">
        <v>1234</v>
      </c>
      <c r="D162" s="31" t="s">
        <v>1235</v>
      </c>
      <c r="E162" s="31" t="s">
        <v>575</v>
      </c>
      <c r="F162" s="86">
        <v>70000</v>
      </c>
      <c r="G162" s="32">
        <v>124.4</v>
      </c>
      <c r="H162" s="32" t="s">
        <v>863</v>
      </c>
    </row>
    <row r="163" spans="1:8" ht="15" customHeight="1">
      <c r="A163" s="85">
        <v>45230</v>
      </c>
      <c r="B163" s="32" t="s">
        <v>1107</v>
      </c>
      <c r="C163" s="31" t="s">
        <v>1108</v>
      </c>
      <c r="D163" s="31" t="s">
        <v>1098</v>
      </c>
      <c r="E163" s="31" t="s">
        <v>575</v>
      </c>
      <c r="F163" s="86">
        <v>112121</v>
      </c>
      <c r="G163" s="32">
        <v>324.19</v>
      </c>
      <c r="H163" s="32" t="s">
        <v>863</v>
      </c>
    </row>
    <row r="164" spans="1:8" ht="15" customHeight="1">
      <c r="A164" s="85">
        <v>45230</v>
      </c>
      <c r="B164" s="32" t="s">
        <v>1107</v>
      </c>
      <c r="C164" s="31" t="s">
        <v>1108</v>
      </c>
      <c r="D164" s="31" t="s">
        <v>1100</v>
      </c>
      <c r="E164" s="31" t="s">
        <v>575</v>
      </c>
      <c r="F164" s="86">
        <v>154022</v>
      </c>
      <c r="G164" s="32">
        <v>323.08999999999997</v>
      </c>
      <c r="H164" s="32" t="s">
        <v>863</v>
      </c>
    </row>
    <row r="165" spans="1:8" ht="15" customHeight="1">
      <c r="A165" s="85">
        <v>45230</v>
      </c>
      <c r="B165" s="32" t="s">
        <v>1107</v>
      </c>
      <c r="C165" s="31" t="s">
        <v>1108</v>
      </c>
      <c r="D165" s="31" t="s">
        <v>1237</v>
      </c>
      <c r="E165" s="31" t="s">
        <v>575</v>
      </c>
      <c r="F165" s="86">
        <v>56393</v>
      </c>
      <c r="G165" s="32">
        <v>320.87</v>
      </c>
      <c r="H165" s="32" t="s">
        <v>863</v>
      </c>
    </row>
    <row r="166" spans="1:8" ht="15" customHeight="1">
      <c r="A166" s="85">
        <v>45230</v>
      </c>
      <c r="B166" s="32" t="s">
        <v>1238</v>
      </c>
      <c r="C166" s="31" t="s">
        <v>1239</v>
      </c>
      <c r="D166" s="31" t="s">
        <v>1240</v>
      </c>
      <c r="E166" s="31" t="s">
        <v>575</v>
      </c>
      <c r="F166" s="86">
        <v>7892209</v>
      </c>
      <c r="G166" s="32">
        <v>4.71</v>
      </c>
      <c r="H166" s="32" t="s">
        <v>863</v>
      </c>
    </row>
    <row r="167" spans="1:8" ht="15" customHeight="1">
      <c r="A167" s="85"/>
      <c r="B167" s="32"/>
      <c r="C167" s="31"/>
      <c r="D167" s="31"/>
      <c r="E167" s="31"/>
      <c r="F167" s="86"/>
      <c r="G167" s="32"/>
      <c r="H167" s="32"/>
    </row>
    <row r="168" spans="1:8" ht="15" customHeight="1">
      <c r="A168" s="85"/>
      <c r="B168" s="32"/>
      <c r="C168" s="31"/>
      <c r="D168" s="31"/>
      <c r="E168" s="31"/>
      <c r="F168" s="86"/>
      <c r="G168" s="32"/>
      <c r="H168" s="32"/>
    </row>
    <row r="169" spans="1:8" ht="15" customHeight="1">
      <c r="A169" s="85"/>
      <c r="B169" s="32"/>
      <c r="C169" s="31"/>
      <c r="D169" s="31"/>
      <c r="E169" s="31"/>
      <c r="F169" s="86"/>
      <c r="G169" s="32"/>
      <c r="H169" s="32"/>
    </row>
    <row r="170" spans="1:8" ht="15" customHeight="1">
      <c r="A170" s="85"/>
      <c r="B170" s="32"/>
      <c r="C170" s="31"/>
      <c r="D170" s="31"/>
      <c r="E170" s="31"/>
      <c r="F170" s="86"/>
      <c r="G170" s="32"/>
      <c r="H170" s="32"/>
    </row>
    <row r="171" spans="1:8" ht="15" customHeight="1">
      <c r="A171" s="85"/>
      <c r="B171" s="32"/>
      <c r="C171" s="31"/>
      <c r="D171" s="31"/>
      <c r="E171" s="31"/>
      <c r="F171" s="86"/>
      <c r="G171" s="32"/>
      <c r="H171" s="32"/>
    </row>
    <row r="172" spans="1:8" ht="15" customHeight="1">
      <c r="A172" s="85"/>
      <c r="B172" s="32"/>
      <c r="C172" s="31"/>
      <c r="D172" s="31"/>
      <c r="E172" s="31"/>
      <c r="F172" s="86"/>
      <c r="G172" s="32"/>
      <c r="H172" s="32"/>
    </row>
    <row r="173" spans="1:8" ht="15" customHeight="1">
      <c r="A173" s="85"/>
      <c r="B173" s="32"/>
      <c r="C173" s="31"/>
      <c r="D173" s="31"/>
      <c r="E173" s="31"/>
      <c r="F173" s="86"/>
      <c r="G173" s="32"/>
      <c r="H173" s="32"/>
    </row>
    <row r="174" spans="1:8" ht="15" customHeight="1">
      <c r="A174" s="85"/>
      <c r="B174" s="32"/>
      <c r="C174" s="31"/>
      <c r="D174" s="31"/>
      <c r="E174" s="31"/>
      <c r="F174" s="86"/>
      <c r="G174" s="32"/>
      <c r="H174" s="32"/>
    </row>
    <row r="175" spans="1:8" ht="15" customHeight="1">
      <c r="A175" s="85"/>
      <c r="B175" s="32"/>
      <c r="C175" s="31"/>
      <c r="D175" s="31"/>
      <c r="E175" s="31"/>
      <c r="F175" s="86"/>
      <c r="G175" s="32"/>
      <c r="H175" s="32"/>
    </row>
    <row r="176" spans="1:8" ht="15" customHeight="1">
      <c r="A176" s="85"/>
      <c r="B176" s="32"/>
      <c r="C176" s="31"/>
      <c r="D176" s="31"/>
      <c r="E176" s="31"/>
      <c r="F176" s="86"/>
      <c r="G176" s="32"/>
      <c r="H176" s="32"/>
    </row>
    <row r="177" spans="1:8" ht="15" customHeight="1">
      <c r="A177" s="85"/>
      <c r="B177" s="32"/>
      <c r="C177" s="31"/>
      <c r="D177" s="31"/>
      <c r="E177" s="31"/>
      <c r="F177" s="86"/>
      <c r="G177" s="32"/>
      <c r="H177" s="32"/>
    </row>
    <row r="178" spans="1:8" ht="15" customHeight="1">
      <c r="A178" s="85"/>
      <c r="B178" s="32"/>
      <c r="C178" s="31"/>
      <c r="D178" s="31"/>
      <c r="E178" s="31"/>
      <c r="F178" s="86"/>
      <c r="G178" s="32"/>
      <c r="H178" s="32"/>
    </row>
    <row r="179" spans="1:8" ht="15" customHeight="1">
      <c r="A179" s="85"/>
      <c r="B179" s="32"/>
      <c r="C179" s="31"/>
      <c r="D179" s="31"/>
      <c r="E179" s="31"/>
      <c r="F179" s="86"/>
      <c r="G179" s="32"/>
      <c r="H179" s="32"/>
    </row>
    <row r="180" spans="1:8" ht="15" customHeight="1">
      <c r="A180" s="85"/>
      <c r="B180" s="32"/>
      <c r="C180" s="31"/>
      <c r="D180" s="31"/>
      <c r="E180" s="31"/>
      <c r="F180" s="86"/>
      <c r="G180" s="32"/>
      <c r="H180" s="32"/>
    </row>
    <row r="181" spans="1:8" ht="15" customHeight="1">
      <c r="A181" s="85"/>
      <c r="B181" s="32"/>
      <c r="C181" s="31"/>
      <c r="D181" s="31"/>
      <c r="E181" s="31"/>
      <c r="F181" s="86"/>
      <c r="G181" s="32"/>
      <c r="H181" s="32"/>
    </row>
    <row r="182" spans="1:8" ht="15" customHeight="1">
      <c r="A182" s="85"/>
      <c r="B182" s="32"/>
      <c r="C182" s="31"/>
      <c r="D182" s="31"/>
      <c r="E182" s="31"/>
      <c r="F182" s="86"/>
      <c r="G182" s="32"/>
      <c r="H182" s="32"/>
    </row>
    <row r="183" spans="1:8" ht="15" customHeight="1">
      <c r="A183" s="85"/>
      <c r="B183" s="32"/>
      <c r="C183" s="31"/>
      <c r="D183" s="31"/>
      <c r="E183" s="31"/>
      <c r="F183" s="86"/>
      <c r="G183" s="32"/>
      <c r="H183" s="32"/>
    </row>
    <row r="184" spans="1:8" ht="15" customHeight="1">
      <c r="A184" s="85"/>
      <c r="B184" s="32"/>
      <c r="C184" s="31"/>
      <c r="D184" s="31"/>
      <c r="E184" s="31"/>
      <c r="F184" s="86"/>
      <c r="G184" s="32"/>
      <c r="H184" s="32"/>
    </row>
    <row r="185" spans="1:8" ht="15" customHeight="1">
      <c r="A185" s="85"/>
      <c r="B185" s="32"/>
      <c r="C185" s="31"/>
      <c r="D185" s="31"/>
      <c r="E185" s="31"/>
      <c r="F185" s="86"/>
      <c r="G185" s="32"/>
      <c r="H185" s="32"/>
    </row>
    <row r="186" spans="1:8" ht="15" customHeight="1">
      <c r="A186" s="85"/>
      <c r="B186" s="32"/>
      <c r="C186" s="31"/>
      <c r="D186" s="31"/>
      <c r="E186" s="31"/>
      <c r="F186" s="86"/>
      <c r="G186" s="32"/>
      <c r="H186" s="32"/>
    </row>
    <row r="187" spans="1:8" ht="15" customHeight="1">
      <c r="A187" s="85"/>
      <c r="B187" s="32"/>
      <c r="C187" s="31"/>
      <c r="D187" s="31"/>
      <c r="E187" s="31"/>
      <c r="F187" s="86"/>
      <c r="G187" s="32"/>
      <c r="H187" s="32"/>
    </row>
    <row r="188" spans="1:8" ht="15" customHeight="1">
      <c r="A188" s="85"/>
      <c r="B188" s="32"/>
      <c r="C188" s="31"/>
      <c r="D188" s="31"/>
      <c r="E188" s="31"/>
      <c r="F188" s="86"/>
      <c r="G188" s="32"/>
      <c r="H188" s="32"/>
    </row>
    <row r="189" spans="1:8" ht="15" customHeight="1">
      <c r="A189" s="85"/>
      <c r="B189" s="32"/>
      <c r="C189" s="31"/>
      <c r="D189" s="31"/>
      <c r="E189" s="31"/>
      <c r="F189" s="86"/>
      <c r="G189" s="32"/>
      <c r="H189" s="32"/>
    </row>
    <row r="190" spans="1:8" ht="15" customHeight="1">
      <c r="A190" s="85"/>
      <c r="B190" s="32"/>
      <c r="C190" s="31"/>
      <c r="D190" s="31"/>
      <c r="E190" s="31"/>
      <c r="F190" s="86"/>
      <c r="G190" s="32"/>
      <c r="H190" s="32"/>
    </row>
    <row r="191" spans="1:8" ht="15" customHeight="1">
      <c r="A191" s="85"/>
      <c r="B191" s="32"/>
      <c r="C191" s="31"/>
      <c r="D191" s="31"/>
      <c r="E191" s="31"/>
      <c r="F191" s="86"/>
      <c r="G191" s="32"/>
      <c r="H191" s="32"/>
    </row>
    <row r="192" spans="1:8" ht="15" customHeight="1">
      <c r="A192" s="85"/>
      <c r="B192" s="32"/>
      <c r="C192" s="31"/>
      <c r="D192" s="31"/>
      <c r="E192" s="31"/>
      <c r="F192" s="86"/>
      <c r="G192" s="32"/>
      <c r="H192" s="32"/>
    </row>
    <row r="193" spans="1:8" ht="15" customHeight="1">
      <c r="A193" s="85"/>
      <c r="B193" s="32"/>
      <c r="C193" s="31"/>
      <c r="D193" s="31"/>
      <c r="E193" s="31"/>
      <c r="F193" s="86"/>
      <c r="G193" s="32"/>
      <c r="H193" s="32"/>
    </row>
    <row r="194" spans="1:8" ht="15" customHeight="1">
      <c r="A194" s="85"/>
      <c r="B194" s="32"/>
      <c r="C194" s="31"/>
      <c r="D194" s="31"/>
      <c r="E194" s="31"/>
      <c r="F194" s="86"/>
      <c r="G194" s="32"/>
      <c r="H194" s="32"/>
    </row>
    <row r="195" spans="1:8" ht="15" customHeight="1">
      <c r="A195" s="85"/>
      <c r="B195" s="32"/>
      <c r="C195" s="31"/>
      <c r="D195" s="31"/>
      <c r="E195" s="31"/>
      <c r="F195" s="86"/>
      <c r="G195" s="32"/>
      <c r="H195" s="32"/>
    </row>
    <row r="196" spans="1:8" ht="15" customHeight="1">
      <c r="A196" s="85"/>
      <c r="B196" s="32"/>
      <c r="C196" s="31"/>
      <c r="D196" s="31"/>
      <c r="E196" s="31"/>
      <c r="F196" s="86"/>
      <c r="G196" s="32"/>
      <c r="H196" s="32"/>
    </row>
    <row r="197" spans="1:8" ht="15" customHeight="1">
      <c r="A197" s="85"/>
      <c r="B197" s="32"/>
      <c r="C197" s="31"/>
      <c r="D197" s="31"/>
      <c r="E197" s="31"/>
      <c r="F197" s="86"/>
      <c r="G197" s="32"/>
      <c r="H197" s="32"/>
    </row>
    <row r="198" spans="1:8" ht="15" customHeight="1">
      <c r="A198" s="85"/>
      <c r="B198" s="32"/>
      <c r="C198" s="31"/>
      <c r="D198" s="31"/>
      <c r="E198" s="31"/>
      <c r="F198" s="86"/>
      <c r="G198" s="32"/>
      <c r="H198" s="32"/>
    </row>
    <row r="199" spans="1:8" ht="15" customHeight="1">
      <c r="A199" s="85"/>
      <c r="B199" s="32"/>
      <c r="C199" s="31"/>
      <c r="D199" s="31"/>
      <c r="E199" s="31"/>
      <c r="F199" s="86"/>
      <c r="G199" s="32"/>
      <c r="H199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525"/>
  <sheetViews>
    <sheetView zoomScale="80" zoomScaleNormal="80" workbookViewId="0">
      <selection activeCell="A9" sqref="A9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customWidth="1"/>
    <col min="19" max="19" width="5.6640625" hidden="1" customWidth="1"/>
    <col min="20" max="20" width="12.6640625" customWidth="1"/>
    <col min="21" max="21" width="8.33203125" customWidth="1"/>
    <col min="22" max="39" width="9.332031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2" t="s">
        <v>933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45231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4" t="s">
        <v>577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5" t="s">
        <v>16</v>
      </c>
      <c r="B9" s="96" t="s">
        <v>566</v>
      </c>
      <c r="C9" s="96"/>
      <c r="D9" s="97" t="s">
        <v>578</v>
      </c>
      <c r="E9" s="96" t="s">
        <v>579</v>
      </c>
      <c r="F9" s="96" t="s">
        <v>580</v>
      </c>
      <c r="G9" s="96" t="s">
        <v>581</v>
      </c>
      <c r="H9" s="96" t="s">
        <v>582</v>
      </c>
      <c r="I9" s="96" t="s">
        <v>583</v>
      </c>
      <c r="J9" s="95" t="s">
        <v>584</v>
      </c>
      <c r="K9" s="96" t="s">
        <v>585</v>
      </c>
      <c r="L9" s="98" t="s">
        <v>586</v>
      </c>
      <c r="M9" s="98" t="s">
        <v>587</v>
      </c>
      <c r="N9" s="96" t="s">
        <v>588</v>
      </c>
      <c r="O9" s="97" t="s">
        <v>589</v>
      </c>
      <c r="P9" s="236" t="s">
        <v>590</v>
      </c>
      <c r="Q9" s="238" t="s">
        <v>1042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357">
        <v>1</v>
      </c>
      <c r="B10" s="358">
        <v>45174</v>
      </c>
      <c r="C10" s="359"/>
      <c r="D10" s="360" t="s">
        <v>401</v>
      </c>
      <c r="E10" s="361" t="s">
        <v>991</v>
      </c>
      <c r="F10" s="239">
        <v>2963</v>
      </c>
      <c r="G10" s="240">
        <v>2785</v>
      </c>
      <c r="H10" s="239">
        <v>2785</v>
      </c>
      <c r="I10" s="239" t="s">
        <v>877</v>
      </c>
      <c r="J10" s="362" t="s">
        <v>990</v>
      </c>
      <c r="K10" s="362">
        <f t="shared" ref="K10" si="0">H10-F10</f>
        <v>-178</v>
      </c>
      <c r="L10" s="363">
        <f>(F10*-0.3)/100</f>
        <v>-8.8889999999999993</v>
      </c>
      <c r="M10" s="364">
        <f t="shared" ref="M10" si="1">(K10+L10)/F10</f>
        <v>-6.3074249071886607E-2</v>
      </c>
      <c r="N10" s="362" t="s">
        <v>604</v>
      </c>
      <c r="O10" s="365">
        <v>45215</v>
      </c>
      <c r="P10" s="366"/>
      <c r="Q10" s="343">
        <v>45203</v>
      </c>
      <c r="S10" s="37" t="s">
        <v>593</v>
      </c>
    </row>
    <row r="11" spans="1:27" ht="15" customHeight="1">
      <c r="A11" s="230">
        <v>2</v>
      </c>
      <c r="B11" s="226">
        <v>45181</v>
      </c>
      <c r="C11" s="231"/>
      <c r="D11" s="235" t="s">
        <v>1069</v>
      </c>
      <c r="E11" s="232" t="s">
        <v>591</v>
      </c>
      <c r="F11" s="340" t="s">
        <v>879</v>
      </c>
      <c r="G11" s="352">
        <v>608</v>
      </c>
      <c r="H11" s="340"/>
      <c r="I11" s="340" t="s">
        <v>880</v>
      </c>
      <c r="J11" s="352" t="s">
        <v>592</v>
      </c>
      <c r="K11" s="352"/>
      <c r="L11" s="353"/>
      <c r="M11" s="354"/>
      <c r="N11" s="352"/>
      <c r="O11" s="355"/>
      <c r="P11" s="356">
        <f>VLOOKUP(D11,'MidCap Intra'!$B$11:$C$568,2,0)</f>
        <v>613.20000000000005</v>
      </c>
      <c r="Q11" s="343">
        <v>45219</v>
      </c>
      <c r="S11" s="37" t="s">
        <v>593</v>
      </c>
    </row>
    <row r="12" spans="1:27" ht="15" customHeight="1">
      <c r="A12" s="328">
        <v>3</v>
      </c>
      <c r="B12" s="329">
        <v>45181</v>
      </c>
      <c r="C12" s="330"/>
      <c r="D12" s="331" t="s">
        <v>226</v>
      </c>
      <c r="E12" s="332" t="s">
        <v>591</v>
      </c>
      <c r="F12" s="228">
        <v>621</v>
      </c>
      <c r="G12" s="221">
        <v>584</v>
      </c>
      <c r="H12" s="228">
        <v>661</v>
      </c>
      <c r="I12" s="228" t="s">
        <v>881</v>
      </c>
      <c r="J12" s="294" t="s">
        <v>635</v>
      </c>
      <c r="K12" s="294">
        <f t="shared" ref="K12" si="2">H12-F12</f>
        <v>40</v>
      </c>
      <c r="L12" s="295">
        <f>(F12*-0.3)/100</f>
        <v>-1.8629999999999998</v>
      </c>
      <c r="M12" s="296">
        <f t="shared" ref="M12" si="3">(K12+L12)/F12</f>
        <v>6.1412238325281802E-2</v>
      </c>
      <c r="N12" s="297" t="s">
        <v>594</v>
      </c>
      <c r="O12" s="298">
        <v>45212</v>
      </c>
      <c r="P12" s="351"/>
      <c r="Q12" s="343" t="s">
        <v>624</v>
      </c>
      <c r="S12" s="37" t="s">
        <v>593</v>
      </c>
    </row>
    <row r="13" spans="1:27" ht="15" customHeight="1">
      <c r="A13" s="328">
        <v>4</v>
      </c>
      <c r="B13" s="329">
        <v>45187</v>
      </c>
      <c r="C13" s="330"/>
      <c r="D13" s="331" t="s">
        <v>452</v>
      </c>
      <c r="E13" s="332" t="s">
        <v>591</v>
      </c>
      <c r="F13" s="228">
        <v>2525</v>
      </c>
      <c r="G13" s="221">
        <v>2380</v>
      </c>
      <c r="H13" s="228">
        <v>2665</v>
      </c>
      <c r="I13" s="228" t="s">
        <v>884</v>
      </c>
      <c r="J13" s="294" t="s">
        <v>742</v>
      </c>
      <c r="K13" s="294">
        <f t="shared" ref="K13" si="4">H13-F13</f>
        <v>140</v>
      </c>
      <c r="L13" s="295">
        <f>(F13*-0.3)/100</f>
        <v>-7.5750000000000002</v>
      </c>
      <c r="M13" s="296">
        <f t="shared" ref="M13" si="5">(K13+L13)/F13</f>
        <v>5.244554455445545E-2</v>
      </c>
      <c r="N13" s="297" t="s">
        <v>594</v>
      </c>
      <c r="O13" s="298">
        <v>45203</v>
      </c>
      <c r="P13" s="299"/>
      <c r="Q13" s="343">
        <v>45194</v>
      </c>
      <c r="S13" s="37" t="s">
        <v>593</v>
      </c>
    </row>
    <row r="14" spans="1:27" ht="15" customHeight="1">
      <c r="A14" s="230">
        <v>5</v>
      </c>
      <c r="B14" s="226">
        <v>45189</v>
      </c>
      <c r="C14" s="231"/>
      <c r="D14" s="235" t="s">
        <v>211</v>
      </c>
      <c r="E14" s="232" t="s">
        <v>591</v>
      </c>
      <c r="F14" s="225" t="s">
        <v>885</v>
      </c>
      <c r="G14" s="227">
        <v>2235</v>
      </c>
      <c r="H14" s="225"/>
      <c r="I14" s="225" t="s">
        <v>886</v>
      </c>
      <c r="J14" s="227" t="s">
        <v>592</v>
      </c>
      <c r="K14" s="227"/>
      <c r="L14" s="229"/>
      <c r="M14" s="233"/>
      <c r="N14" s="227"/>
      <c r="O14" s="234"/>
      <c r="P14" s="229">
        <f>VLOOKUP(D14,'MidCap Intra'!$B$11:$C$568,2,0)</f>
        <v>2287.9</v>
      </c>
      <c r="Q14" s="343">
        <v>45203</v>
      </c>
      <c r="S14" s="37" t="s">
        <v>593</v>
      </c>
    </row>
    <row r="15" spans="1:27" ht="15" customHeight="1">
      <c r="A15" s="357">
        <v>6</v>
      </c>
      <c r="B15" s="358">
        <v>45189</v>
      </c>
      <c r="C15" s="359"/>
      <c r="D15" s="360" t="s">
        <v>201</v>
      </c>
      <c r="E15" s="361" t="s">
        <v>591</v>
      </c>
      <c r="F15" s="239">
        <v>3480</v>
      </c>
      <c r="G15" s="240">
        <v>3370</v>
      </c>
      <c r="H15" s="239">
        <v>3345</v>
      </c>
      <c r="I15" s="239" t="s">
        <v>887</v>
      </c>
      <c r="J15" s="362" t="s">
        <v>1048</v>
      </c>
      <c r="K15" s="362">
        <f t="shared" ref="K15" si="6">H15-F15</f>
        <v>-135</v>
      </c>
      <c r="L15" s="363">
        <f>(F15*-0.3)/100</f>
        <v>-10.44</v>
      </c>
      <c r="M15" s="364">
        <f t="shared" ref="M15" si="7">(K15+L15)/F15</f>
        <v>-4.1793103448275859E-2</v>
      </c>
      <c r="N15" s="362" t="s">
        <v>604</v>
      </c>
      <c r="O15" s="365">
        <v>45224</v>
      </c>
      <c r="P15" s="366"/>
      <c r="Q15" s="343">
        <v>45191</v>
      </c>
      <c r="S15" s="37" t="s">
        <v>593</v>
      </c>
    </row>
    <row r="16" spans="1:27" ht="15" customHeight="1">
      <c r="A16" s="230">
        <v>7</v>
      </c>
      <c r="B16" s="226">
        <v>45190</v>
      </c>
      <c r="C16" s="231"/>
      <c r="D16" s="235" t="s">
        <v>547</v>
      </c>
      <c r="E16" s="232" t="s">
        <v>591</v>
      </c>
      <c r="F16" s="225" t="s">
        <v>888</v>
      </c>
      <c r="G16" s="227">
        <v>276</v>
      </c>
      <c r="H16" s="225"/>
      <c r="I16" s="225" t="s">
        <v>889</v>
      </c>
      <c r="J16" s="227" t="s">
        <v>592</v>
      </c>
      <c r="K16" s="227"/>
      <c r="L16" s="229"/>
      <c r="M16" s="233"/>
      <c r="N16" s="227"/>
      <c r="O16" s="234"/>
      <c r="P16" s="229">
        <f>VLOOKUP(D16,'MidCap Intra'!$B$11:$C$568,2,0)</f>
        <v>299.60000000000002</v>
      </c>
      <c r="Q16" s="343">
        <v>45208</v>
      </c>
      <c r="S16" s="37" t="s">
        <v>786</v>
      </c>
    </row>
    <row r="17" spans="1:39" ht="15" customHeight="1">
      <c r="A17" s="357">
        <v>8</v>
      </c>
      <c r="B17" s="358">
        <v>45191</v>
      </c>
      <c r="C17" s="359"/>
      <c r="D17" s="360" t="s">
        <v>371</v>
      </c>
      <c r="E17" s="361" t="s">
        <v>591</v>
      </c>
      <c r="F17" s="239">
        <v>516</v>
      </c>
      <c r="G17" s="240">
        <v>485</v>
      </c>
      <c r="H17" s="239">
        <v>472.5</v>
      </c>
      <c r="I17" s="239" t="s">
        <v>891</v>
      </c>
      <c r="J17" s="362" t="s">
        <v>1033</v>
      </c>
      <c r="K17" s="362">
        <f t="shared" ref="K17" si="8">H17-F17</f>
        <v>-43.5</v>
      </c>
      <c r="L17" s="363">
        <f>(F17*-0.3)/100</f>
        <v>-1.5479999999999998</v>
      </c>
      <c r="M17" s="364">
        <f t="shared" ref="M17" si="9">(K17+L17)/F17</f>
        <v>-8.7302325581395349E-2</v>
      </c>
      <c r="N17" s="362" t="s">
        <v>604</v>
      </c>
      <c r="O17" s="365">
        <v>45222</v>
      </c>
      <c r="P17" s="366"/>
      <c r="Q17" s="343"/>
      <c r="S17" s="37" t="s">
        <v>593</v>
      </c>
    </row>
    <row r="18" spans="1:39" ht="15" customHeight="1">
      <c r="A18" s="357">
        <v>9</v>
      </c>
      <c r="B18" s="358">
        <v>45194</v>
      </c>
      <c r="C18" s="359"/>
      <c r="D18" s="360" t="s">
        <v>429</v>
      </c>
      <c r="E18" s="361" t="s">
        <v>591</v>
      </c>
      <c r="F18" s="239">
        <v>114</v>
      </c>
      <c r="G18" s="240">
        <v>108</v>
      </c>
      <c r="H18" s="239">
        <v>107.5</v>
      </c>
      <c r="I18" s="239" t="s">
        <v>871</v>
      </c>
      <c r="J18" s="362" t="s">
        <v>1047</v>
      </c>
      <c r="K18" s="362">
        <f t="shared" ref="K18" si="10">H18-F18</f>
        <v>-6.5</v>
      </c>
      <c r="L18" s="363">
        <f>(F18*-0.3)/100</f>
        <v>-0.34199999999999997</v>
      </c>
      <c r="M18" s="364">
        <f t="shared" ref="M18" si="11">(K18+L18)/F18</f>
        <v>-6.0017543859649122E-2</v>
      </c>
      <c r="N18" s="362" t="s">
        <v>604</v>
      </c>
      <c r="O18" s="365">
        <v>45224</v>
      </c>
      <c r="P18" s="366"/>
      <c r="Q18" s="343">
        <v>45222</v>
      </c>
      <c r="S18" s="37" t="s">
        <v>593</v>
      </c>
    </row>
    <row r="19" spans="1:39" ht="15" customHeight="1">
      <c r="A19" s="289">
        <v>10</v>
      </c>
      <c r="B19" s="290">
        <v>45198</v>
      </c>
      <c r="C19" s="291"/>
      <c r="D19" s="292" t="s">
        <v>372</v>
      </c>
      <c r="E19" s="293" t="s">
        <v>591</v>
      </c>
      <c r="F19" s="287">
        <v>222</v>
      </c>
      <c r="G19" s="288">
        <v>204</v>
      </c>
      <c r="H19" s="287">
        <v>234.5</v>
      </c>
      <c r="I19" s="287" t="s">
        <v>900</v>
      </c>
      <c r="J19" s="294" t="s">
        <v>901</v>
      </c>
      <c r="K19" s="294">
        <f t="shared" ref="K19:K20" si="12">H19-F19</f>
        <v>12.5</v>
      </c>
      <c r="L19" s="295">
        <f>(F19*-0.3)/100</f>
        <v>-0.66599999999999993</v>
      </c>
      <c r="M19" s="296">
        <f t="shared" ref="M19:M20" si="13">(K19+L19)/F19</f>
        <v>5.3306306306306304E-2</v>
      </c>
      <c r="N19" s="297" t="s">
        <v>594</v>
      </c>
      <c r="O19" s="298">
        <v>45202</v>
      </c>
      <c r="P19" s="339"/>
      <c r="Q19" s="343" t="s">
        <v>624</v>
      </c>
      <c r="S19" s="37" t="s">
        <v>593</v>
      </c>
    </row>
    <row r="20" spans="1:39" ht="15" customHeight="1">
      <c r="A20" s="357">
        <v>11</v>
      </c>
      <c r="B20" s="358">
        <v>45203</v>
      </c>
      <c r="C20" s="359"/>
      <c r="D20" s="360" t="s">
        <v>917</v>
      </c>
      <c r="E20" s="361" t="s">
        <v>591</v>
      </c>
      <c r="F20" s="239">
        <v>909</v>
      </c>
      <c r="G20" s="240">
        <v>845</v>
      </c>
      <c r="H20" s="240">
        <v>845</v>
      </c>
      <c r="I20" s="239" t="s">
        <v>918</v>
      </c>
      <c r="J20" s="362" t="s">
        <v>1082</v>
      </c>
      <c r="K20" s="362">
        <f t="shared" si="12"/>
        <v>-64</v>
      </c>
      <c r="L20" s="363">
        <f>(F20*-0.3)/100</f>
        <v>-2.7269999999999999</v>
      </c>
      <c r="M20" s="364">
        <f t="shared" si="13"/>
        <v>-7.3407040704070406E-2</v>
      </c>
      <c r="N20" s="362" t="s">
        <v>604</v>
      </c>
      <c r="O20" s="365">
        <v>45229</v>
      </c>
      <c r="P20" s="366"/>
      <c r="Q20" s="343">
        <v>45216</v>
      </c>
      <c r="S20" s="37" t="s">
        <v>593</v>
      </c>
    </row>
    <row r="21" spans="1:39" ht="15" customHeight="1">
      <c r="A21" s="230">
        <v>12</v>
      </c>
      <c r="B21" s="343">
        <v>45208</v>
      </c>
      <c r="C21" s="231"/>
      <c r="D21" s="235" t="s">
        <v>228</v>
      </c>
      <c r="E21" s="232" t="s">
        <v>591</v>
      </c>
      <c r="F21" s="225" t="s">
        <v>949</v>
      </c>
      <c r="G21" s="227">
        <v>117</v>
      </c>
      <c r="H21" s="225"/>
      <c r="I21" s="225" t="s">
        <v>950</v>
      </c>
      <c r="J21" s="227" t="s">
        <v>592</v>
      </c>
      <c r="K21" s="227"/>
      <c r="L21" s="229"/>
      <c r="M21" s="233"/>
      <c r="N21" s="227"/>
      <c r="O21" s="234"/>
      <c r="P21" s="229">
        <f>VLOOKUP(D21,'MidCap Intra'!$B$11:$C$568,2,0)</f>
        <v>118.75</v>
      </c>
      <c r="Q21" s="343">
        <v>45222</v>
      </c>
      <c r="S21" s="37" t="s">
        <v>593</v>
      </c>
    </row>
    <row r="22" spans="1:39" ht="15" customHeight="1">
      <c r="A22" s="328">
        <v>13</v>
      </c>
      <c r="B22" s="245">
        <v>45208</v>
      </c>
      <c r="C22" s="330"/>
      <c r="D22" s="331" t="s">
        <v>353</v>
      </c>
      <c r="E22" s="332" t="s">
        <v>591</v>
      </c>
      <c r="F22" s="228">
        <v>1120</v>
      </c>
      <c r="G22" s="221">
        <v>1070</v>
      </c>
      <c r="H22" s="228">
        <v>1147.5</v>
      </c>
      <c r="I22" s="228" t="s">
        <v>951</v>
      </c>
      <c r="J22" s="294" t="s">
        <v>1064</v>
      </c>
      <c r="K22" s="294">
        <f t="shared" ref="K22" si="14">H22-F22</f>
        <v>27.5</v>
      </c>
      <c r="L22" s="295">
        <f>(F22*-0.3)/100</f>
        <v>-3.36</v>
      </c>
      <c r="M22" s="296">
        <f t="shared" ref="M22" si="15">(K22+L22)/F22</f>
        <v>2.1553571428571429E-2</v>
      </c>
      <c r="N22" s="297" t="s">
        <v>594</v>
      </c>
      <c r="O22" s="298">
        <v>45226</v>
      </c>
      <c r="P22" s="339"/>
      <c r="Q22" s="343">
        <v>45222</v>
      </c>
      <c r="S22" s="37" t="s">
        <v>593</v>
      </c>
    </row>
    <row r="23" spans="1:39" ht="15" customHeight="1">
      <c r="A23" s="230">
        <v>14</v>
      </c>
      <c r="B23" s="226">
        <v>45212</v>
      </c>
      <c r="C23" s="231"/>
      <c r="D23" s="235" t="s">
        <v>229</v>
      </c>
      <c r="E23" s="232" t="s">
        <v>591</v>
      </c>
      <c r="F23" s="225" t="s">
        <v>981</v>
      </c>
      <c r="G23" s="227">
        <v>3330</v>
      </c>
      <c r="H23" s="225"/>
      <c r="I23" s="225" t="s">
        <v>982</v>
      </c>
      <c r="J23" s="227" t="s">
        <v>592</v>
      </c>
      <c r="K23" s="227"/>
      <c r="L23" s="229"/>
      <c r="M23" s="233"/>
      <c r="N23" s="227"/>
      <c r="O23" s="234"/>
      <c r="P23" s="229">
        <f>VLOOKUP(D23,'MidCap Intra'!$B$11:$C$568,2,0)</f>
        <v>3368.75</v>
      </c>
      <c r="Q23" s="343">
        <v>45218</v>
      </c>
      <c r="S23" s="37" t="s">
        <v>593</v>
      </c>
    </row>
    <row r="24" spans="1:39" ht="15" customHeight="1">
      <c r="A24" s="222">
        <v>15</v>
      </c>
      <c r="B24" s="245">
        <v>45218</v>
      </c>
      <c r="C24" s="246"/>
      <c r="D24" s="246" t="s">
        <v>372</v>
      </c>
      <c r="E24" s="222" t="s">
        <v>603</v>
      </c>
      <c r="F24" s="222">
        <v>218</v>
      </c>
      <c r="G24" s="222">
        <v>204</v>
      </c>
      <c r="H24" s="228">
        <v>229.75</v>
      </c>
      <c r="I24" s="228" t="s">
        <v>1011</v>
      </c>
      <c r="J24" s="294" t="s">
        <v>1087</v>
      </c>
      <c r="K24" s="294">
        <f t="shared" ref="K24" si="16">H24-F24</f>
        <v>11.75</v>
      </c>
      <c r="L24" s="295">
        <f>(F24*-0.3)/100</f>
        <v>-0.65399999999999991</v>
      </c>
      <c r="M24" s="296">
        <f t="shared" ref="M24" si="17">(K24+L24)/F24</f>
        <v>5.089908256880734E-2</v>
      </c>
      <c r="N24" s="297" t="s">
        <v>594</v>
      </c>
      <c r="O24" s="298">
        <v>45229</v>
      </c>
      <c r="P24" s="339"/>
      <c r="Q24" s="343">
        <v>45224</v>
      </c>
      <c r="S24" s="37" t="s">
        <v>593</v>
      </c>
    </row>
    <row r="25" spans="1:39" ht="15" customHeight="1">
      <c r="A25" s="99">
        <v>16</v>
      </c>
      <c r="B25" s="226">
        <v>45218</v>
      </c>
      <c r="C25" s="231"/>
      <c r="D25" s="235" t="s">
        <v>534</v>
      </c>
      <c r="E25" s="232" t="s">
        <v>603</v>
      </c>
      <c r="F25" s="225" t="s">
        <v>1012</v>
      </c>
      <c r="G25" s="227">
        <v>408</v>
      </c>
      <c r="H25" s="225"/>
      <c r="I25" s="225" t="s">
        <v>1013</v>
      </c>
      <c r="J25" s="227" t="s">
        <v>592</v>
      </c>
      <c r="K25" s="227"/>
      <c r="L25" s="229"/>
      <c r="M25" s="233"/>
      <c r="N25" s="227"/>
      <c r="O25" s="234"/>
      <c r="P25" s="229">
        <f>VLOOKUP(D25,'MidCap Intra'!$B$11:$C$568,2,0)</f>
        <v>420.1</v>
      </c>
      <c r="Q25" s="343">
        <v>45224</v>
      </c>
      <c r="S25" s="37" t="s">
        <v>593</v>
      </c>
    </row>
    <row r="26" spans="1:39" ht="15" customHeight="1">
      <c r="A26" s="230">
        <v>17</v>
      </c>
      <c r="B26" s="226">
        <v>45219</v>
      </c>
      <c r="C26" s="231"/>
      <c r="D26" s="235" t="s">
        <v>227</v>
      </c>
      <c r="E26" s="232" t="s">
        <v>603</v>
      </c>
      <c r="F26" s="225" t="s">
        <v>1029</v>
      </c>
      <c r="G26" s="227">
        <v>227</v>
      </c>
      <c r="H26" s="225"/>
      <c r="I26" s="225" t="s">
        <v>1030</v>
      </c>
      <c r="J26" s="227" t="s">
        <v>592</v>
      </c>
      <c r="K26" s="227"/>
      <c r="L26" s="229"/>
      <c r="M26" s="233"/>
      <c r="N26" s="227"/>
      <c r="O26" s="234"/>
      <c r="P26" s="229">
        <f>VLOOKUP(D26,'MidCap Intra'!$B$11:$C$568,2,0)</f>
        <v>239.35</v>
      </c>
      <c r="Q26" s="343">
        <v>45224</v>
      </c>
      <c r="S26" s="37" t="s">
        <v>593</v>
      </c>
    </row>
    <row r="27" spans="1:39" ht="15" customHeight="1">
      <c r="A27" s="230">
        <v>18</v>
      </c>
      <c r="B27" s="226">
        <v>45224</v>
      </c>
      <c r="C27" s="231"/>
      <c r="D27" s="235" t="s">
        <v>138</v>
      </c>
      <c r="E27" s="232" t="s">
        <v>603</v>
      </c>
      <c r="F27" s="225" t="s">
        <v>1043</v>
      </c>
      <c r="G27" s="227">
        <v>870</v>
      </c>
      <c r="H27" s="225"/>
      <c r="I27" s="225" t="s">
        <v>1044</v>
      </c>
      <c r="J27" s="227" t="s">
        <v>592</v>
      </c>
      <c r="K27" s="227"/>
      <c r="L27" s="229"/>
      <c r="M27" s="233"/>
      <c r="N27" s="227"/>
      <c r="O27" s="234"/>
      <c r="P27" s="229">
        <f>VLOOKUP(D27,'MidCap Intra'!$B$11:$C$568,2,0)</f>
        <v>915.35</v>
      </c>
      <c r="Q27" s="343">
        <v>45225</v>
      </c>
      <c r="S27" s="37" t="s">
        <v>593</v>
      </c>
    </row>
    <row r="28" spans="1:39" ht="15" customHeight="1">
      <c r="A28" s="230"/>
      <c r="B28" s="226"/>
      <c r="C28" s="231"/>
      <c r="D28" s="235"/>
      <c r="E28" s="232"/>
      <c r="F28" s="225"/>
      <c r="G28" s="227"/>
      <c r="H28" s="225"/>
      <c r="I28" s="225"/>
      <c r="J28" s="227"/>
      <c r="K28" s="227"/>
      <c r="L28" s="229"/>
      <c r="M28" s="233"/>
      <c r="N28" s="227"/>
      <c r="O28" s="234"/>
      <c r="P28" s="300"/>
      <c r="Q28" s="343"/>
      <c r="S28" s="37"/>
    </row>
    <row r="29" spans="1:39" ht="15" customHeight="1">
      <c r="A29" s="230"/>
      <c r="B29" s="226"/>
      <c r="C29" s="231"/>
      <c r="D29" s="235"/>
      <c r="E29" s="232"/>
      <c r="F29" s="225"/>
      <c r="G29" s="227"/>
      <c r="H29" s="225"/>
      <c r="I29" s="225"/>
      <c r="J29" s="227"/>
      <c r="K29" s="227"/>
      <c r="L29" s="229"/>
      <c r="M29" s="233"/>
      <c r="N29" s="227"/>
      <c r="O29" s="234"/>
      <c r="P29" s="229"/>
      <c r="Q29" s="343"/>
      <c r="S29" s="37"/>
    </row>
    <row r="31" spans="1:39" ht="14.25" customHeight="1">
      <c r="A31" s="105"/>
      <c r="B31" s="106"/>
      <c r="C31" s="107"/>
      <c r="D31" s="108"/>
      <c r="E31" s="109"/>
      <c r="F31" s="109"/>
      <c r="G31" s="105"/>
      <c r="H31" s="109"/>
      <c r="I31" s="110"/>
      <c r="J31" s="111"/>
      <c r="K31" s="111"/>
      <c r="L31" s="112"/>
      <c r="M31" s="113"/>
      <c r="N31" s="114"/>
      <c r="O31" s="115"/>
      <c r="P31" s="116"/>
      <c r="Q31" s="116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7" t="s">
        <v>595</v>
      </c>
      <c r="B32" s="118"/>
      <c r="C32" s="119"/>
      <c r="E32" s="120"/>
      <c r="F32" s="120"/>
      <c r="G32" s="120"/>
      <c r="H32" s="120"/>
      <c r="I32" s="120"/>
      <c r="J32" s="121"/>
      <c r="K32" s="120"/>
      <c r="L32" s="122"/>
      <c r="M32" s="55"/>
      <c r="N32" s="121"/>
      <c r="O32" s="119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123" t="s">
        <v>596</v>
      </c>
      <c r="B33" s="117"/>
      <c r="C33" s="117"/>
      <c r="D33" s="117"/>
      <c r="E33" s="37"/>
      <c r="F33" s="124" t="s">
        <v>597</v>
      </c>
      <c r="G33" s="6"/>
      <c r="H33" s="6"/>
      <c r="I33" s="6"/>
      <c r="J33" s="125"/>
      <c r="K33" s="126"/>
      <c r="L33" s="126"/>
      <c r="M33" s="127"/>
      <c r="N33" s="1"/>
      <c r="O33" s="128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17" t="s">
        <v>598</v>
      </c>
      <c r="B34" s="117"/>
      <c r="C34" s="117"/>
      <c r="D34" s="117" t="s">
        <v>599</v>
      </c>
      <c r="E34" s="6"/>
      <c r="F34" s="124" t="s">
        <v>600</v>
      </c>
      <c r="G34" s="6"/>
      <c r="H34" s="6"/>
      <c r="I34" s="6"/>
      <c r="J34" s="125"/>
      <c r="K34" s="126"/>
      <c r="L34" s="126"/>
      <c r="M34" s="127"/>
      <c r="N34" s="1"/>
      <c r="O34" s="128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17"/>
      <c r="B35" s="117"/>
      <c r="C35" s="117"/>
      <c r="D35" s="117"/>
      <c r="E35" s="6"/>
      <c r="F35" s="6"/>
      <c r="G35" s="6"/>
      <c r="H35" s="6"/>
      <c r="I35" s="6"/>
      <c r="J35" s="129"/>
      <c r="K35" s="126"/>
      <c r="L35" s="126"/>
      <c r="M35" s="6"/>
      <c r="N35" s="130"/>
      <c r="O35" s="1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247"/>
      <c r="B36" s="247"/>
      <c r="C36" s="247"/>
      <c r="D36" s="247"/>
      <c r="E36" s="248"/>
      <c r="F36" s="248"/>
      <c r="G36" s="248"/>
      <c r="H36" s="248"/>
      <c r="I36" s="248"/>
      <c r="J36" s="249"/>
      <c r="K36" s="250"/>
      <c r="L36" s="250"/>
      <c r="M36" s="248"/>
      <c r="N36" s="251"/>
      <c r="O36" s="252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4.25" customHeight="1">
      <c r="A37" s="117"/>
      <c r="B37" s="117"/>
      <c r="C37" s="117"/>
      <c r="D37" s="117"/>
      <c r="E37" s="6"/>
      <c r="F37" s="6"/>
      <c r="G37" s="6"/>
      <c r="H37" s="6"/>
      <c r="I37" s="6"/>
      <c r="J37" s="129"/>
      <c r="K37" s="126"/>
      <c r="L37" s="127"/>
      <c r="M37" s="6"/>
      <c r="N37" s="130"/>
      <c r="O37" s="1"/>
      <c r="P37" s="37"/>
      <c r="Q37" s="37"/>
      <c r="R37" s="37"/>
      <c r="S37" s="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.75" customHeight="1">
      <c r="A38" s="140" t="s">
        <v>606</v>
      </c>
      <c r="B38" s="140"/>
      <c r="C38" s="140"/>
      <c r="D38" s="140"/>
      <c r="E38" s="6"/>
      <c r="F38" s="6"/>
      <c r="G38" s="6"/>
      <c r="H38" s="6"/>
      <c r="I38" s="6"/>
      <c r="J38" s="6"/>
      <c r="K38" s="6"/>
      <c r="L38" s="6"/>
      <c r="M38" s="6"/>
      <c r="N38" s="6"/>
      <c r="O38" s="24"/>
      <c r="R38" s="37"/>
      <c r="S38" s="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38.25" customHeight="1">
      <c r="A39" s="96" t="s">
        <v>16</v>
      </c>
      <c r="B39" s="96" t="s">
        <v>566</v>
      </c>
      <c r="C39" s="96"/>
      <c r="D39" s="97" t="s">
        <v>578</v>
      </c>
      <c r="E39" s="96" t="s">
        <v>579</v>
      </c>
      <c r="F39" s="96" t="s">
        <v>580</v>
      </c>
      <c r="G39" s="96" t="s">
        <v>601</v>
      </c>
      <c r="H39" s="96" t="s">
        <v>582</v>
      </c>
      <c r="I39" s="236" t="s">
        <v>583</v>
      </c>
      <c r="J39" s="238" t="s">
        <v>584</v>
      </c>
      <c r="K39" s="237" t="s">
        <v>607</v>
      </c>
      <c r="L39" s="98" t="s">
        <v>586</v>
      </c>
      <c r="M39" s="141" t="s">
        <v>608</v>
      </c>
      <c r="N39" s="96" t="s">
        <v>609</v>
      </c>
      <c r="O39" s="95" t="s">
        <v>588</v>
      </c>
      <c r="P39" s="97" t="s">
        <v>589</v>
      </c>
      <c r="Q39" s="389"/>
      <c r="R39" s="37"/>
      <c r="S39" s="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2.75" customHeight="1">
      <c r="A40" s="222">
        <v>1</v>
      </c>
      <c r="B40" s="245">
        <v>45202</v>
      </c>
      <c r="C40" s="246"/>
      <c r="D40" s="246" t="s">
        <v>902</v>
      </c>
      <c r="E40" s="222" t="s">
        <v>603</v>
      </c>
      <c r="F40" s="222">
        <v>1232</v>
      </c>
      <c r="G40" s="222">
        <v>1218</v>
      </c>
      <c r="H40" s="223">
        <v>1245.5</v>
      </c>
      <c r="I40" s="223" t="s">
        <v>903</v>
      </c>
      <c r="J40" s="242" t="s">
        <v>904</v>
      </c>
      <c r="K40" s="243">
        <f t="shared" ref="K40" si="18">H40-F40</f>
        <v>13.5</v>
      </c>
      <c r="L40" s="104">
        <f t="shared" ref="L40" si="19">(H40*N40)*0.03%</f>
        <v>261.55499999999995</v>
      </c>
      <c r="M40" s="244">
        <f t="shared" ref="M40" si="20">(K40*N40)-L40</f>
        <v>9188.4449999999997</v>
      </c>
      <c r="N40" s="243">
        <v>700</v>
      </c>
      <c r="O40" s="103" t="s">
        <v>594</v>
      </c>
      <c r="P40" s="245">
        <v>45202</v>
      </c>
      <c r="Q40" s="302"/>
      <c r="R40" s="142"/>
      <c r="S40" s="55" t="s">
        <v>605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3"/>
      <c r="AH40" s="144"/>
      <c r="AI40" s="142"/>
      <c r="AJ40" s="142"/>
      <c r="AK40" s="143"/>
      <c r="AL40" s="143"/>
      <c r="AM40" s="143"/>
    </row>
    <row r="41" spans="1:39" ht="12.75" customHeight="1">
      <c r="A41" s="222">
        <v>2</v>
      </c>
      <c r="B41" s="245">
        <v>45202</v>
      </c>
      <c r="C41" s="246"/>
      <c r="D41" s="246" t="s">
        <v>905</v>
      </c>
      <c r="E41" s="222" t="s">
        <v>603</v>
      </c>
      <c r="F41" s="222">
        <v>2516</v>
      </c>
      <c r="G41" s="222">
        <v>2483</v>
      </c>
      <c r="H41" s="223">
        <v>2542.5</v>
      </c>
      <c r="I41" s="223" t="s">
        <v>906</v>
      </c>
      <c r="J41" s="242" t="s">
        <v>910</v>
      </c>
      <c r="K41" s="243">
        <f t="shared" ref="K41" si="21">H41-F41</f>
        <v>26.5</v>
      </c>
      <c r="L41" s="104">
        <f t="shared" ref="L41" si="22">(H41*N41)*0.03%</f>
        <v>228.82499999999999</v>
      </c>
      <c r="M41" s="244">
        <f t="shared" ref="M41" si="23">(K41*N41)-L41</f>
        <v>7721.1750000000002</v>
      </c>
      <c r="N41" s="243">
        <v>300</v>
      </c>
      <c r="O41" s="103" t="s">
        <v>594</v>
      </c>
      <c r="P41" s="245">
        <v>45203</v>
      </c>
      <c r="Q41" s="302"/>
      <c r="R41" s="142"/>
      <c r="S41" s="55" t="s">
        <v>593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3"/>
      <c r="AH41" s="144"/>
      <c r="AI41" s="142"/>
      <c r="AJ41" s="142"/>
      <c r="AK41" s="143"/>
      <c r="AL41" s="143"/>
      <c r="AM41" s="143"/>
    </row>
    <row r="42" spans="1:39" ht="12.75" customHeight="1">
      <c r="A42" s="319">
        <v>3</v>
      </c>
      <c r="B42" s="320">
        <v>45202</v>
      </c>
      <c r="C42" s="321"/>
      <c r="D42" s="321" t="s">
        <v>907</v>
      </c>
      <c r="E42" s="319" t="s">
        <v>603</v>
      </c>
      <c r="F42" s="319">
        <v>5300</v>
      </c>
      <c r="G42" s="319">
        <v>5250</v>
      </c>
      <c r="H42" s="322">
        <v>5250</v>
      </c>
      <c r="I42" s="322" t="s">
        <v>908</v>
      </c>
      <c r="J42" s="323" t="s">
        <v>913</v>
      </c>
      <c r="K42" s="324">
        <f t="shared" ref="K42:K43" si="24">H42-F42</f>
        <v>-50</v>
      </c>
      <c r="L42" s="325">
        <f t="shared" ref="L42:L43" si="25">(H42*N42)*0.03%</f>
        <v>315</v>
      </c>
      <c r="M42" s="326">
        <f t="shared" ref="M42:M43" si="26">(K42*N42)-L42</f>
        <v>-10315</v>
      </c>
      <c r="N42" s="324">
        <v>200</v>
      </c>
      <c r="O42" s="327" t="s">
        <v>604</v>
      </c>
      <c r="P42" s="320">
        <v>45203</v>
      </c>
      <c r="Q42" s="302"/>
      <c r="R42" s="142"/>
      <c r="S42" s="55" t="s">
        <v>605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3"/>
      <c r="AH42" s="144"/>
      <c r="AI42" s="142"/>
      <c r="AJ42" s="142"/>
      <c r="AK42" s="143"/>
      <c r="AL42" s="143"/>
      <c r="AM42" s="143"/>
    </row>
    <row r="43" spans="1:39" ht="12.75" customHeight="1">
      <c r="A43" s="222">
        <v>4</v>
      </c>
      <c r="B43" s="245">
        <v>45203</v>
      </c>
      <c r="C43" s="246"/>
      <c r="D43" s="246" t="s">
        <v>911</v>
      </c>
      <c r="E43" s="222" t="s">
        <v>603</v>
      </c>
      <c r="F43" s="222">
        <v>2430</v>
      </c>
      <c r="G43" s="222">
        <v>2390</v>
      </c>
      <c r="H43" s="223">
        <v>2460</v>
      </c>
      <c r="I43" s="223" t="s">
        <v>912</v>
      </c>
      <c r="J43" s="242" t="s">
        <v>815</v>
      </c>
      <c r="K43" s="243">
        <f t="shared" si="24"/>
        <v>30</v>
      </c>
      <c r="L43" s="104">
        <f t="shared" si="25"/>
        <v>184.49999999999997</v>
      </c>
      <c r="M43" s="244">
        <f t="shared" si="26"/>
        <v>7315.5</v>
      </c>
      <c r="N43" s="243">
        <v>250</v>
      </c>
      <c r="O43" s="103" t="s">
        <v>594</v>
      </c>
      <c r="P43" s="245">
        <v>45205</v>
      </c>
      <c r="Q43" s="302"/>
      <c r="R43" s="142"/>
      <c r="S43" s="55" t="s">
        <v>605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3"/>
      <c r="AH43" s="144"/>
      <c r="AI43" s="142"/>
      <c r="AJ43" s="142"/>
      <c r="AK43" s="143"/>
      <c r="AL43" s="143"/>
      <c r="AM43" s="143"/>
    </row>
    <row r="44" spans="1:39" ht="12.75" customHeight="1">
      <c r="A44" s="319">
        <v>5</v>
      </c>
      <c r="B44" s="320">
        <v>45203</v>
      </c>
      <c r="C44" s="321"/>
      <c r="D44" s="321" t="s">
        <v>905</v>
      </c>
      <c r="E44" s="319" t="s">
        <v>603</v>
      </c>
      <c r="F44" s="319">
        <v>2506</v>
      </c>
      <c r="G44" s="319">
        <v>2473</v>
      </c>
      <c r="H44" s="322">
        <v>2473</v>
      </c>
      <c r="I44" s="322" t="s">
        <v>914</v>
      </c>
      <c r="J44" s="323" t="s">
        <v>919</v>
      </c>
      <c r="K44" s="324">
        <f t="shared" ref="K44:K46" si="27">H44-F44</f>
        <v>-33</v>
      </c>
      <c r="L44" s="325">
        <f t="shared" ref="L44:L46" si="28">(H44*N44)*0.03%</f>
        <v>222.57</v>
      </c>
      <c r="M44" s="326">
        <f t="shared" ref="M44:M46" si="29">(K44*N44)-L44</f>
        <v>-10122.57</v>
      </c>
      <c r="N44" s="324">
        <v>300</v>
      </c>
      <c r="O44" s="327" t="s">
        <v>604</v>
      </c>
      <c r="P44" s="320">
        <v>45203</v>
      </c>
      <c r="Q44" s="302"/>
      <c r="R44" s="142"/>
      <c r="S44" s="55" t="s">
        <v>593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3"/>
      <c r="AH44" s="144"/>
      <c r="AI44" s="142"/>
      <c r="AJ44" s="142"/>
      <c r="AK44" s="143"/>
      <c r="AL44" s="143"/>
      <c r="AM44" s="143"/>
    </row>
    <row r="45" spans="1:39" ht="12.75" customHeight="1">
      <c r="A45" s="310">
        <v>6</v>
      </c>
      <c r="B45" s="311">
        <v>45203</v>
      </c>
      <c r="C45" s="312"/>
      <c r="D45" s="312" t="s">
        <v>902</v>
      </c>
      <c r="E45" s="310" t="s">
        <v>603</v>
      </c>
      <c r="F45" s="310">
        <v>1226</v>
      </c>
      <c r="G45" s="310">
        <v>1212</v>
      </c>
      <c r="H45" s="313">
        <v>1226.5</v>
      </c>
      <c r="I45" s="313" t="s">
        <v>915</v>
      </c>
      <c r="J45" s="314" t="s">
        <v>920</v>
      </c>
      <c r="K45" s="315">
        <f t="shared" si="27"/>
        <v>0.5</v>
      </c>
      <c r="L45" s="316">
        <f t="shared" si="28"/>
        <v>257.565</v>
      </c>
      <c r="M45" s="317">
        <f t="shared" si="29"/>
        <v>92.435000000000002</v>
      </c>
      <c r="N45" s="315">
        <v>700</v>
      </c>
      <c r="O45" s="318" t="s">
        <v>612</v>
      </c>
      <c r="P45" s="311">
        <v>45203</v>
      </c>
      <c r="Q45" s="302"/>
      <c r="R45" s="142"/>
      <c r="S45" s="55" t="s">
        <v>593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3"/>
      <c r="AH45" s="144"/>
      <c r="AI45" s="142"/>
      <c r="AJ45" s="142"/>
      <c r="AK45" s="143"/>
      <c r="AL45" s="143"/>
      <c r="AM45" s="143"/>
    </row>
    <row r="46" spans="1:39" ht="12.75" customHeight="1">
      <c r="A46" s="222">
        <v>7</v>
      </c>
      <c r="B46" s="245">
        <v>45203</v>
      </c>
      <c r="C46" s="246"/>
      <c r="D46" s="246" t="s">
        <v>921</v>
      </c>
      <c r="E46" s="222" t="s">
        <v>603</v>
      </c>
      <c r="F46" s="222">
        <v>22875</v>
      </c>
      <c r="G46" s="222">
        <v>22600</v>
      </c>
      <c r="H46" s="223">
        <v>23085</v>
      </c>
      <c r="I46" s="223" t="s">
        <v>922</v>
      </c>
      <c r="J46" s="242" t="s">
        <v>934</v>
      </c>
      <c r="K46" s="243">
        <f t="shared" si="27"/>
        <v>210</v>
      </c>
      <c r="L46" s="104">
        <f t="shared" si="28"/>
        <v>277.02</v>
      </c>
      <c r="M46" s="244">
        <f t="shared" si="29"/>
        <v>8122.98</v>
      </c>
      <c r="N46" s="243">
        <v>40</v>
      </c>
      <c r="O46" s="103" t="s">
        <v>594</v>
      </c>
      <c r="P46" s="245">
        <v>45205</v>
      </c>
      <c r="Q46" s="302"/>
      <c r="R46" s="142"/>
      <c r="S46" s="55" t="s">
        <v>605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3"/>
      <c r="AH46" s="144"/>
      <c r="AI46" s="142"/>
      <c r="AJ46" s="142"/>
      <c r="AK46" s="143"/>
      <c r="AL46" s="143"/>
      <c r="AM46" s="143"/>
    </row>
    <row r="47" spans="1:39" ht="12.75" customHeight="1">
      <c r="A47" s="222">
        <v>8</v>
      </c>
      <c r="B47" s="245">
        <v>45204</v>
      </c>
      <c r="C47" s="246"/>
      <c r="D47" s="246" t="s">
        <v>925</v>
      </c>
      <c r="E47" s="222" t="s">
        <v>603</v>
      </c>
      <c r="F47" s="222">
        <v>2503</v>
      </c>
      <c r="G47" s="222">
        <v>2470</v>
      </c>
      <c r="H47" s="223">
        <v>2525</v>
      </c>
      <c r="I47" s="223" t="s">
        <v>926</v>
      </c>
      <c r="J47" s="242" t="s">
        <v>955</v>
      </c>
      <c r="K47" s="243">
        <f t="shared" ref="K47" si="30">H47-F47</f>
        <v>22</v>
      </c>
      <c r="L47" s="104">
        <f t="shared" ref="L47" si="31">(H47*N47)*0.03%</f>
        <v>227.24999999999997</v>
      </c>
      <c r="M47" s="244">
        <f t="shared" ref="M47" si="32">(K47*N47)-L47</f>
        <v>6372.75</v>
      </c>
      <c r="N47" s="243">
        <v>300</v>
      </c>
      <c r="O47" s="103" t="s">
        <v>594</v>
      </c>
      <c r="P47" s="245">
        <v>45209</v>
      </c>
      <c r="Q47" s="302"/>
      <c r="R47" s="142"/>
      <c r="S47" s="55" t="s">
        <v>593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3"/>
      <c r="AH47" s="144"/>
      <c r="AI47" s="142"/>
      <c r="AJ47" s="142"/>
      <c r="AK47" s="143"/>
      <c r="AL47" s="143"/>
      <c r="AM47" s="143"/>
    </row>
    <row r="48" spans="1:39" ht="12.75" customHeight="1">
      <c r="A48" s="310">
        <v>9</v>
      </c>
      <c r="B48" s="311">
        <v>45204</v>
      </c>
      <c r="C48" s="312"/>
      <c r="D48" s="312" t="s">
        <v>927</v>
      </c>
      <c r="E48" s="310" t="s">
        <v>890</v>
      </c>
      <c r="F48" s="310">
        <v>1006</v>
      </c>
      <c r="G48" s="310">
        <v>1022</v>
      </c>
      <c r="H48" s="313">
        <v>1005</v>
      </c>
      <c r="I48" s="313" t="s">
        <v>928</v>
      </c>
      <c r="J48" s="314" t="s">
        <v>808</v>
      </c>
      <c r="K48" s="315">
        <f>F48-H48</f>
        <v>1</v>
      </c>
      <c r="L48" s="316">
        <f t="shared" ref="L48" si="33">(H48*N48)*0.03%</f>
        <v>188.43749999999997</v>
      </c>
      <c r="M48" s="317">
        <f t="shared" ref="M48" si="34">(K48*N48)-L48</f>
        <v>436.5625</v>
      </c>
      <c r="N48" s="315">
        <v>625</v>
      </c>
      <c r="O48" s="318" t="s">
        <v>612</v>
      </c>
      <c r="P48" s="311">
        <v>45205</v>
      </c>
      <c r="Q48" s="302"/>
      <c r="R48" s="142"/>
      <c r="S48" s="55" t="s">
        <v>593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3"/>
      <c r="AH48" s="144"/>
      <c r="AI48" s="142"/>
      <c r="AJ48" s="142"/>
      <c r="AK48" s="143"/>
      <c r="AL48" s="143"/>
      <c r="AM48" s="143"/>
    </row>
    <row r="49" spans="1:39" ht="12.75" customHeight="1">
      <c r="A49" s="319">
        <v>10</v>
      </c>
      <c r="B49" s="320">
        <v>45204</v>
      </c>
      <c r="C49" s="321"/>
      <c r="D49" s="321" t="s">
        <v>929</v>
      </c>
      <c r="E49" s="319" t="s">
        <v>603</v>
      </c>
      <c r="F49" s="319">
        <v>1099</v>
      </c>
      <c r="G49" s="319">
        <v>1085</v>
      </c>
      <c r="H49" s="322">
        <v>1087</v>
      </c>
      <c r="I49" s="322" t="s">
        <v>930</v>
      </c>
      <c r="J49" s="323" t="s">
        <v>931</v>
      </c>
      <c r="K49" s="324">
        <f t="shared" ref="K49:K50" si="35">H49-F49</f>
        <v>-12</v>
      </c>
      <c r="L49" s="325">
        <f t="shared" ref="L49:L50" si="36">(H49*N49)*0.03%</f>
        <v>228.26999999999998</v>
      </c>
      <c r="M49" s="326">
        <f t="shared" ref="M49:M50" si="37">(K49*N49)-L49</f>
        <v>-8628.27</v>
      </c>
      <c r="N49" s="324">
        <v>700</v>
      </c>
      <c r="O49" s="327" t="s">
        <v>604</v>
      </c>
      <c r="P49" s="320">
        <v>45204</v>
      </c>
      <c r="Q49" s="302"/>
      <c r="R49" s="142"/>
      <c r="S49" s="55" t="s">
        <v>605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3"/>
      <c r="AH49" s="144"/>
      <c r="AI49" s="142"/>
      <c r="AJ49" s="142"/>
      <c r="AK49" s="143"/>
      <c r="AL49" s="143"/>
      <c r="AM49" s="143"/>
    </row>
    <row r="50" spans="1:39" ht="12.75" customHeight="1">
      <c r="A50" s="310">
        <v>11</v>
      </c>
      <c r="B50" s="311">
        <v>45205</v>
      </c>
      <c r="C50" s="312"/>
      <c r="D50" s="312" t="s">
        <v>937</v>
      </c>
      <c r="E50" s="310" t="s">
        <v>603</v>
      </c>
      <c r="F50" s="310">
        <v>1161</v>
      </c>
      <c r="G50" s="310">
        <v>1148</v>
      </c>
      <c r="H50" s="313">
        <v>1161</v>
      </c>
      <c r="I50" s="313" t="s">
        <v>938</v>
      </c>
      <c r="J50" s="314" t="s">
        <v>962</v>
      </c>
      <c r="K50" s="315">
        <f t="shared" si="35"/>
        <v>0</v>
      </c>
      <c r="L50" s="316">
        <f t="shared" si="36"/>
        <v>296.05499999999995</v>
      </c>
      <c r="M50" s="317">
        <f t="shared" si="37"/>
        <v>-296.05499999999995</v>
      </c>
      <c r="N50" s="315">
        <v>850</v>
      </c>
      <c r="O50" s="318" t="s">
        <v>612</v>
      </c>
      <c r="P50" s="311">
        <v>45208</v>
      </c>
      <c r="Q50" s="302"/>
      <c r="R50" s="142"/>
      <c r="S50" s="55" t="s">
        <v>605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3"/>
      <c r="AH50" s="144"/>
      <c r="AI50" s="142"/>
      <c r="AJ50" s="142"/>
      <c r="AK50" s="143"/>
      <c r="AL50" s="143"/>
      <c r="AM50" s="143"/>
    </row>
    <row r="51" spans="1:39" ht="12.75" customHeight="1">
      <c r="A51" s="222">
        <v>12</v>
      </c>
      <c r="B51" s="245">
        <v>45205</v>
      </c>
      <c r="C51" s="246"/>
      <c r="D51" s="246" t="s">
        <v>902</v>
      </c>
      <c r="E51" s="222" t="s">
        <v>603</v>
      </c>
      <c r="F51" s="222">
        <v>1230</v>
      </c>
      <c r="G51" s="222">
        <v>1215</v>
      </c>
      <c r="H51" s="223">
        <v>1245</v>
      </c>
      <c r="I51" s="223" t="s">
        <v>939</v>
      </c>
      <c r="J51" s="242" t="s">
        <v>941</v>
      </c>
      <c r="K51" s="243">
        <f t="shared" ref="K51" si="38">H51-F51</f>
        <v>15</v>
      </c>
      <c r="L51" s="104">
        <f t="shared" ref="L51" si="39">(H51*N51)*0.03%</f>
        <v>261.45</v>
      </c>
      <c r="M51" s="244">
        <f t="shared" ref="M51" si="40">(K51*N51)-L51</f>
        <v>10238.549999999999</v>
      </c>
      <c r="N51" s="243">
        <v>700</v>
      </c>
      <c r="O51" s="103" t="s">
        <v>594</v>
      </c>
      <c r="P51" s="245">
        <v>45208</v>
      </c>
      <c r="Q51" s="302"/>
      <c r="R51" s="142"/>
      <c r="S51" s="55" t="s">
        <v>593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3"/>
      <c r="AH51" s="144"/>
      <c r="AI51" s="142"/>
      <c r="AJ51" s="142"/>
      <c r="AK51" s="143"/>
      <c r="AL51" s="143"/>
      <c r="AM51" s="143"/>
    </row>
    <row r="52" spans="1:39" ht="12.75" customHeight="1">
      <c r="A52" s="222">
        <v>13</v>
      </c>
      <c r="B52" s="245">
        <v>45208</v>
      </c>
      <c r="C52" s="246"/>
      <c r="D52" s="246" t="s">
        <v>947</v>
      </c>
      <c r="E52" s="222" t="s">
        <v>603</v>
      </c>
      <c r="F52" s="222">
        <v>419</v>
      </c>
      <c r="G52" s="222">
        <v>410</v>
      </c>
      <c r="H52" s="223">
        <v>427.5</v>
      </c>
      <c r="I52" s="223" t="s">
        <v>948</v>
      </c>
      <c r="J52" s="242" t="s">
        <v>961</v>
      </c>
      <c r="K52" s="243">
        <f t="shared" ref="K52" si="41">H52-F52</f>
        <v>8.5</v>
      </c>
      <c r="L52" s="104">
        <f t="shared" ref="L52:L53" si="42">(H52*N52)*0.03%</f>
        <v>160.3125</v>
      </c>
      <c r="M52" s="244">
        <f t="shared" ref="M52:M53" si="43">(K52*N52)-L52</f>
        <v>10464.6875</v>
      </c>
      <c r="N52" s="243">
        <v>1250</v>
      </c>
      <c r="O52" s="103" t="s">
        <v>594</v>
      </c>
      <c r="P52" s="245">
        <v>45209</v>
      </c>
      <c r="Q52" s="302"/>
      <c r="R52" s="142"/>
      <c r="S52" s="55" t="s">
        <v>605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3"/>
      <c r="AH52" s="144"/>
      <c r="AI52" s="142"/>
      <c r="AJ52" s="142"/>
      <c r="AK52" s="143"/>
      <c r="AL52" s="143"/>
      <c r="AM52" s="143"/>
    </row>
    <row r="53" spans="1:39" ht="12.75" customHeight="1">
      <c r="A53" s="310">
        <v>14</v>
      </c>
      <c r="B53" s="311">
        <v>45209</v>
      </c>
      <c r="C53" s="312"/>
      <c r="D53" s="312" t="s">
        <v>953</v>
      </c>
      <c r="E53" s="310" t="s">
        <v>890</v>
      </c>
      <c r="F53" s="310">
        <v>2250</v>
      </c>
      <c r="G53" s="310">
        <v>2272</v>
      </c>
      <c r="H53" s="313">
        <v>2252</v>
      </c>
      <c r="I53" s="313" t="s">
        <v>954</v>
      </c>
      <c r="J53" s="314" t="s">
        <v>960</v>
      </c>
      <c r="K53" s="315">
        <f>F53-H53</f>
        <v>-2</v>
      </c>
      <c r="L53" s="316">
        <f t="shared" si="42"/>
        <v>337.79999999999995</v>
      </c>
      <c r="M53" s="317">
        <f t="shared" si="43"/>
        <v>-1337.8</v>
      </c>
      <c r="N53" s="315">
        <v>500</v>
      </c>
      <c r="O53" s="318" t="s">
        <v>612</v>
      </c>
      <c r="P53" s="311">
        <v>45209</v>
      </c>
      <c r="Q53" s="302"/>
      <c r="R53" s="142"/>
      <c r="S53" s="55" t="s">
        <v>605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3"/>
      <c r="AH53" s="144"/>
      <c r="AI53" s="142"/>
      <c r="AJ53" s="142"/>
      <c r="AK53" s="143"/>
      <c r="AL53" s="143"/>
      <c r="AM53" s="143"/>
    </row>
    <row r="54" spans="1:39" ht="12.75" customHeight="1">
      <c r="A54" s="222">
        <v>15</v>
      </c>
      <c r="B54" s="245">
        <v>45209</v>
      </c>
      <c r="C54" s="246"/>
      <c r="D54" s="246" t="s">
        <v>921</v>
      </c>
      <c r="E54" s="222" t="s">
        <v>603</v>
      </c>
      <c r="F54" s="222">
        <v>22820</v>
      </c>
      <c r="G54" s="222">
        <v>22550</v>
      </c>
      <c r="H54" s="223">
        <v>23050</v>
      </c>
      <c r="I54" s="223" t="s">
        <v>957</v>
      </c>
      <c r="J54" s="242" t="s">
        <v>965</v>
      </c>
      <c r="K54" s="243">
        <f t="shared" ref="K54" si="44">H54-F54</f>
        <v>230</v>
      </c>
      <c r="L54" s="104">
        <f t="shared" ref="L54" si="45">(H54*N54)*0.03%</f>
        <v>276.59999999999997</v>
      </c>
      <c r="M54" s="244">
        <f t="shared" ref="M54" si="46">(K54*N54)-L54</f>
        <v>8923.4</v>
      </c>
      <c r="N54" s="243">
        <v>40</v>
      </c>
      <c r="O54" s="103" t="s">
        <v>594</v>
      </c>
      <c r="P54" s="245">
        <v>45210</v>
      </c>
      <c r="Q54" s="302"/>
      <c r="R54" s="142"/>
      <c r="S54" s="55" t="s">
        <v>605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3"/>
      <c r="AH54" s="144"/>
      <c r="AI54" s="142"/>
      <c r="AJ54" s="142"/>
      <c r="AK54" s="143"/>
      <c r="AL54" s="143"/>
      <c r="AM54" s="143"/>
    </row>
    <row r="55" spans="1:39" ht="12.75" customHeight="1">
      <c r="A55" s="222">
        <v>16</v>
      </c>
      <c r="B55" s="245">
        <v>45210</v>
      </c>
      <c r="C55" s="246"/>
      <c r="D55" s="246" t="s">
        <v>966</v>
      </c>
      <c r="E55" s="222" t="s">
        <v>603</v>
      </c>
      <c r="F55" s="222">
        <v>230.5</v>
      </c>
      <c r="G55" s="222">
        <v>226.5</v>
      </c>
      <c r="H55" s="223">
        <v>234.75</v>
      </c>
      <c r="I55" s="223" t="s">
        <v>967</v>
      </c>
      <c r="J55" s="242" t="s">
        <v>968</v>
      </c>
      <c r="K55" s="243">
        <f t="shared" ref="K55" si="47">H55-F55</f>
        <v>4.25</v>
      </c>
      <c r="L55" s="104">
        <f t="shared" ref="L55" si="48">(H55*N55)*0.03%</f>
        <v>204.23249999999999</v>
      </c>
      <c r="M55" s="244">
        <f t="shared" ref="M55" si="49">(K55*N55)-L55</f>
        <v>12120.7675</v>
      </c>
      <c r="N55" s="243">
        <v>2900</v>
      </c>
      <c r="O55" s="103" t="s">
        <v>594</v>
      </c>
      <c r="P55" s="245">
        <v>45210</v>
      </c>
      <c r="Q55" s="302"/>
      <c r="R55" s="142"/>
      <c r="S55" s="55" t="s">
        <v>605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3"/>
      <c r="AH55" s="144"/>
      <c r="AI55" s="142"/>
      <c r="AJ55" s="142"/>
      <c r="AK55" s="143"/>
      <c r="AL55" s="143"/>
      <c r="AM55" s="143"/>
    </row>
    <row r="56" spans="1:39" ht="12.75" customHeight="1">
      <c r="A56" s="222">
        <v>17</v>
      </c>
      <c r="B56" s="245">
        <v>45210</v>
      </c>
      <c r="C56" s="246"/>
      <c r="D56" s="246" t="s">
        <v>973</v>
      </c>
      <c r="E56" s="222" t="s">
        <v>603</v>
      </c>
      <c r="F56" s="222">
        <v>485</v>
      </c>
      <c r="G56" s="222">
        <v>475</v>
      </c>
      <c r="H56" s="223">
        <v>495.5</v>
      </c>
      <c r="I56" s="223" t="s">
        <v>974</v>
      </c>
      <c r="J56" s="242" t="s">
        <v>989</v>
      </c>
      <c r="K56" s="243">
        <f t="shared" ref="K56" si="50">H56-F56</f>
        <v>10.5</v>
      </c>
      <c r="L56" s="104">
        <f t="shared" ref="L56" si="51">(H56*N56)*0.03%</f>
        <v>148.64999999999998</v>
      </c>
      <c r="M56" s="244">
        <f t="shared" ref="M56" si="52">(K56*N56)-L56</f>
        <v>10351.35</v>
      </c>
      <c r="N56" s="243">
        <v>1000</v>
      </c>
      <c r="O56" s="103" t="s">
        <v>594</v>
      </c>
      <c r="P56" s="245">
        <v>45215</v>
      </c>
      <c r="Q56" s="302"/>
      <c r="R56" s="142"/>
      <c r="S56" s="55" t="s">
        <v>605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3"/>
      <c r="AH56" s="144"/>
      <c r="AI56" s="142"/>
      <c r="AJ56" s="142"/>
      <c r="AK56" s="143"/>
      <c r="AL56" s="143"/>
      <c r="AM56" s="143"/>
    </row>
    <row r="57" spans="1:39" ht="12.75" customHeight="1">
      <c r="A57" s="319">
        <v>18</v>
      </c>
      <c r="B57" s="320">
        <v>45211</v>
      </c>
      <c r="C57" s="321"/>
      <c r="D57" s="321" t="s">
        <v>975</v>
      </c>
      <c r="E57" s="319" t="s">
        <v>603</v>
      </c>
      <c r="F57" s="319">
        <v>8092.5</v>
      </c>
      <c r="G57" s="319">
        <v>8010</v>
      </c>
      <c r="H57" s="322">
        <v>8010</v>
      </c>
      <c r="I57" s="322" t="s">
        <v>976</v>
      </c>
      <c r="J57" s="323" t="s">
        <v>980</v>
      </c>
      <c r="K57" s="324">
        <f t="shared" ref="K57" si="53">H57-F57</f>
        <v>-82.5</v>
      </c>
      <c r="L57" s="325">
        <f t="shared" ref="L57" si="54">(H57*N57)*0.03%</f>
        <v>300.375</v>
      </c>
      <c r="M57" s="326">
        <f t="shared" ref="M57" si="55">(K57*N57)-L57</f>
        <v>-10612.875</v>
      </c>
      <c r="N57" s="324">
        <v>125</v>
      </c>
      <c r="O57" s="327" t="s">
        <v>604</v>
      </c>
      <c r="P57" s="320">
        <v>45212</v>
      </c>
      <c r="Q57" s="302"/>
      <c r="R57" s="142"/>
      <c r="S57" s="55" t="s">
        <v>593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3"/>
      <c r="AH57" s="144"/>
      <c r="AI57" s="142"/>
      <c r="AJ57" s="142"/>
      <c r="AK57" s="143"/>
      <c r="AL57" s="143"/>
      <c r="AM57" s="143"/>
    </row>
    <row r="58" spans="1:39" ht="12.75" customHeight="1">
      <c r="A58" s="319">
        <v>19</v>
      </c>
      <c r="B58" s="320">
        <v>45211</v>
      </c>
      <c r="C58" s="321"/>
      <c r="D58" s="321" t="s">
        <v>977</v>
      </c>
      <c r="E58" s="319" t="s">
        <v>603</v>
      </c>
      <c r="F58" s="319">
        <v>1591</v>
      </c>
      <c r="G58" s="319">
        <v>1565</v>
      </c>
      <c r="H58" s="322">
        <v>1569</v>
      </c>
      <c r="I58" s="322" t="s">
        <v>978</v>
      </c>
      <c r="J58" s="323" t="s">
        <v>987</v>
      </c>
      <c r="K58" s="324">
        <f t="shared" ref="K58" si="56">H58-F58</f>
        <v>-22</v>
      </c>
      <c r="L58" s="325">
        <f t="shared" ref="L58" si="57">(H58*N58)*0.03%</f>
        <v>188.27999999999997</v>
      </c>
      <c r="M58" s="326">
        <f t="shared" ref="M58" si="58">(K58*N58)-L58</f>
        <v>-8988.2800000000007</v>
      </c>
      <c r="N58" s="324">
        <v>400</v>
      </c>
      <c r="O58" s="327" t="s">
        <v>604</v>
      </c>
      <c r="P58" s="320">
        <v>45215</v>
      </c>
      <c r="Q58" s="302"/>
      <c r="R58" s="142"/>
      <c r="S58" s="55" t="s">
        <v>605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3"/>
      <c r="AH58" s="144"/>
      <c r="AI58" s="142"/>
      <c r="AJ58" s="142"/>
      <c r="AK58" s="143"/>
      <c r="AL58" s="143"/>
      <c r="AM58" s="143"/>
    </row>
    <row r="59" spans="1:39" ht="12.75" customHeight="1">
      <c r="A59" s="222">
        <v>20</v>
      </c>
      <c r="B59" s="245">
        <v>45212</v>
      </c>
      <c r="C59" s="246"/>
      <c r="D59" s="246" t="s">
        <v>983</v>
      </c>
      <c r="E59" s="222" t="s">
        <v>603</v>
      </c>
      <c r="F59" s="222">
        <v>400</v>
      </c>
      <c r="G59" s="222">
        <v>394</v>
      </c>
      <c r="H59" s="223">
        <v>408.5</v>
      </c>
      <c r="I59" s="223" t="s">
        <v>984</v>
      </c>
      <c r="J59" s="242" t="s">
        <v>961</v>
      </c>
      <c r="K59" s="243">
        <f t="shared" ref="K59:K60" si="59">H59-F59</f>
        <v>8.5</v>
      </c>
      <c r="L59" s="104">
        <f t="shared" ref="L59:L60" si="60">(H59*N59)*0.03%</f>
        <v>208.33499999999998</v>
      </c>
      <c r="M59" s="244">
        <f t="shared" ref="M59:M60" si="61">(K59*N59)-L59</f>
        <v>14241.665000000001</v>
      </c>
      <c r="N59" s="243">
        <v>1700</v>
      </c>
      <c r="O59" s="103" t="s">
        <v>594</v>
      </c>
      <c r="P59" s="245">
        <v>45215</v>
      </c>
      <c r="Q59" s="302"/>
      <c r="R59" s="142"/>
      <c r="S59" s="55" t="s">
        <v>605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3"/>
      <c r="AH59" s="144"/>
      <c r="AI59" s="142"/>
      <c r="AJ59" s="142"/>
      <c r="AK59" s="143"/>
      <c r="AL59" s="143"/>
      <c r="AM59" s="143"/>
    </row>
    <row r="60" spans="1:39" ht="12.75" customHeight="1">
      <c r="A60" s="319">
        <v>21</v>
      </c>
      <c r="B60" s="320">
        <v>45215</v>
      </c>
      <c r="C60" s="321"/>
      <c r="D60" s="321" t="s">
        <v>983</v>
      </c>
      <c r="E60" s="319" t="s">
        <v>603</v>
      </c>
      <c r="F60" s="319">
        <v>397.5</v>
      </c>
      <c r="G60" s="319">
        <v>390</v>
      </c>
      <c r="H60" s="322">
        <v>391</v>
      </c>
      <c r="I60" s="322" t="s">
        <v>984</v>
      </c>
      <c r="J60" s="323" t="s">
        <v>1024</v>
      </c>
      <c r="K60" s="324">
        <f t="shared" si="59"/>
        <v>-6.5</v>
      </c>
      <c r="L60" s="325">
        <f t="shared" si="60"/>
        <v>199.41</v>
      </c>
      <c r="M60" s="326">
        <f t="shared" si="61"/>
        <v>-11249.41</v>
      </c>
      <c r="N60" s="324">
        <v>1700</v>
      </c>
      <c r="O60" s="327" t="s">
        <v>604</v>
      </c>
      <c r="P60" s="320">
        <v>45219</v>
      </c>
      <c r="Q60" s="302"/>
      <c r="R60" s="142"/>
      <c r="S60" s="55" t="s">
        <v>605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3"/>
      <c r="AH60" s="144"/>
      <c r="AI60" s="142"/>
      <c r="AJ60" s="142"/>
      <c r="AK60" s="143"/>
      <c r="AL60" s="143"/>
      <c r="AM60" s="143"/>
    </row>
    <row r="61" spans="1:39" ht="12.75" customHeight="1">
      <c r="A61" s="222">
        <v>22</v>
      </c>
      <c r="B61" s="245">
        <v>45215</v>
      </c>
      <c r="C61" s="246"/>
      <c r="D61" s="246" t="s">
        <v>992</v>
      </c>
      <c r="E61" s="222" t="s">
        <v>603</v>
      </c>
      <c r="F61" s="222">
        <v>958</v>
      </c>
      <c r="G61" s="222">
        <v>942</v>
      </c>
      <c r="H61" s="223">
        <v>971</v>
      </c>
      <c r="I61" s="223" t="s">
        <v>993</v>
      </c>
      <c r="J61" s="242" t="s">
        <v>970</v>
      </c>
      <c r="K61" s="243">
        <f t="shared" ref="K61:K62" si="62">H61-F61</f>
        <v>13</v>
      </c>
      <c r="L61" s="104">
        <f t="shared" ref="L61:L62" si="63">(H61*N61)*0.03%</f>
        <v>189.34499999999997</v>
      </c>
      <c r="M61" s="244">
        <f t="shared" ref="M61:M62" si="64">(K61*N61)-L61</f>
        <v>8260.6550000000007</v>
      </c>
      <c r="N61" s="243">
        <v>650</v>
      </c>
      <c r="O61" s="103" t="s">
        <v>594</v>
      </c>
      <c r="P61" s="245">
        <v>45216</v>
      </c>
      <c r="Q61" s="302"/>
      <c r="R61" s="142"/>
      <c r="S61" s="55" t="s">
        <v>605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3"/>
      <c r="AH61" s="144"/>
      <c r="AI61" s="142"/>
      <c r="AJ61" s="142"/>
      <c r="AK61" s="143"/>
      <c r="AL61" s="143"/>
      <c r="AM61" s="143"/>
    </row>
    <row r="62" spans="1:39" ht="12.75" customHeight="1">
      <c r="A62" s="319">
        <v>23</v>
      </c>
      <c r="B62" s="320">
        <v>45217</v>
      </c>
      <c r="C62" s="321"/>
      <c r="D62" s="321" t="s">
        <v>1002</v>
      </c>
      <c r="E62" s="319" t="s">
        <v>603</v>
      </c>
      <c r="F62" s="319">
        <v>708</v>
      </c>
      <c r="G62" s="319">
        <v>696</v>
      </c>
      <c r="H62" s="322">
        <v>696</v>
      </c>
      <c r="I62" s="322" t="s">
        <v>1003</v>
      </c>
      <c r="J62" s="323" t="s">
        <v>931</v>
      </c>
      <c r="K62" s="324">
        <f t="shared" si="62"/>
        <v>-12</v>
      </c>
      <c r="L62" s="325">
        <f t="shared" si="63"/>
        <v>182.7</v>
      </c>
      <c r="M62" s="326">
        <f t="shared" si="64"/>
        <v>-10682.7</v>
      </c>
      <c r="N62" s="324">
        <v>875</v>
      </c>
      <c r="O62" s="327" t="s">
        <v>604</v>
      </c>
      <c r="P62" s="320">
        <v>45218</v>
      </c>
      <c r="Q62" s="302"/>
      <c r="R62" s="142"/>
      <c r="S62" s="55" t="s">
        <v>605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3"/>
      <c r="AH62" s="144"/>
      <c r="AI62" s="142"/>
      <c r="AJ62" s="142"/>
      <c r="AK62" s="143"/>
      <c r="AL62" s="143"/>
      <c r="AM62" s="143"/>
    </row>
    <row r="63" spans="1:39" ht="12.75" customHeight="1">
      <c r="A63" s="319">
        <v>24</v>
      </c>
      <c r="B63" s="320">
        <v>45217</v>
      </c>
      <c r="C63" s="321"/>
      <c r="D63" s="321" t="s">
        <v>1004</v>
      </c>
      <c r="E63" s="319" t="s">
        <v>603</v>
      </c>
      <c r="F63" s="319">
        <v>254.25</v>
      </c>
      <c r="G63" s="319">
        <v>250.75</v>
      </c>
      <c r="H63" s="369">
        <v>251.25</v>
      </c>
      <c r="I63" s="369" t="s">
        <v>1005</v>
      </c>
      <c r="J63" s="323" t="s">
        <v>1009</v>
      </c>
      <c r="K63" s="324">
        <f t="shared" ref="K63:K64" si="65">H63-F63</f>
        <v>-3</v>
      </c>
      <c r="L63" s="325">
        <f t="shared" ref="L63:L64" si="66">(H63*N63)*0.03%</f>
        <v>254.39062499999997</v>
      </c>
      <c r="M63" s="326">
        <f t="shared" ref="M63:M64" si="67">(K63*N63)-L63</f>
        <v>-10379.390625</v>
      </c>
      <c r="N63" s="324">
        <v>3375</v>
      </c>
      <c r="O63" s="327" t="s">
        <v>604</v>
      </c>
      <c r="P63" s="320">
        <v>45218</v>
      </c>
      <c r="Q63" s="302"/>
      <c r="R63" s="142"/>
      <c r="S63" s="55" t="s">
        <v>605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3"/>
      <c r="AH63" s="144"/>
      <c r="AI63" s="142"/>
      <c r="AJ63" s="142"/>
      <c r="AK63" s="143"/>
      <c r="AL63" s="143"/>
      <c r="AM63" s="143"/>
    </row>
    <row r="64" spans="1:39" ht="12.75" customHeight="1">
      <c r="A64" s="222">
        <v>25</v>
      </c>
      <c r="B64" s="245">
        <v>45218</v>
      </c>
      <c r="C64" s="246"/>
      <c r="D64" s="246" t="s">
        <v>921</v>
      </c>
      <c r="E64" s="222" t="s">
        <v>603</v>
      </c>
      <c r="F64" s="222">
        <v>22325</v>
      </c>
      <c r="G64" s="370">
        <v>22050</v>
      </c>
      <c r="H64" s="370">
        <v>22560</v>
      </c>
      <c r="I64" s="221" t="s">
        <v>1010</v>
      </c>
      <c r="J64" s="378" t="s">
        <v>813</v>
      </c>
      <c r="K64" s="243">
        <f t="shared" si="65"/>
        <v>235</v>
      </c>
      <c r="L64" s="104">
        <f t="shared" si="66"/>
        <v>270.71999999999997</v>
      </c>
      <c r="M64" s="244">
        <f t="shared" si="67"/>
        <v>9129.2800000000007</v>
      </c>
      <c r="N64" s="243">
        <v>40</v>
      </c>
      <c r="O64" s="103" t="s">
        <v>594</v>
      </c>
      <c r="P64" s="245">
        <v>45218</v>
      </c>
      <c r="Q64" s="302"/>
      <c r="R64" s="142"/>
      <c r="S64" s="55" t="s">
        <v>605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3"/>
      <c r="AH64" s="144"/>
      <c r="AI64" s="142"/>
      <c r="AJ64" s="142"/>
      <c r="AK64" s="143"/>
      <c r="AL64" s="143"/>
      <c r="AM64" s="143"/>
    </row>
    <row r="65" spans="1:39" ht="12.75" customHeight="1">
      <c r="A65" s="222">
        <v>26</v>
      </c>
      <c r="B65" s="245">
        <v>45218</v>
      </c>
      <c r="C65" s="246"/>
      <c r="D65" s="246" t="s">
        <v>1018</v>
      </c>
      <c r="E65" s="222" t="s">
        <v>603</v>
      </c>
      <c r="F65" s="222">
        <v>4085</v>
      </c>
      <c r="G65" s="370">
        <v>4045</v>
      </c>
      <c r="H65" s="370">
        <v>4132</v>
      </c>
      <c r="I65" s="221" t="s">
        <v>1019</v>
      </c>
      <c r="J65" s="378" t="s">
        <v>1020</v>
      </c>
      <c r="K65" s="243">
        <f t="shared" ref="K65:K66" si="68">H65-F65</f>
        <v>47</v>
      </c>
      <c r="L65" s="104">
        <f t="shared" ref="L65:L66" si="69">(H65*N65)*0.03%</f>
        <v>309.89999999999998</v>
      </c>
      <c r="M65" s="244">
        <f t="shared" ref="M65:M66" si="70">(K65*N65)-L65</f>
        <v>11440.1</v>
      </c>
      <c r="N65" s="243">
        <v>250</v>
      </c>
      <c r="O65" s="103" t="s">
        <v>594</v>
      </c>
      <c r="P65" s="245">
        <v>45218</v>
      </c>
      <c r="Q65" s="302"/>
      <c r="R65" s="142"/>
      <c r="S65" s="55" t="s">
        <v>605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3"/>
      <c r="AH65" s="144"/>
      <c r="AI65" s="142"/>
      <c r="AJ65" s="142"/>
      <c r="AK65" s="143"/>
      <c r="AL65" s="143"/>
      <c r="AM65" s="143"/>
    </row>
    <row r="66" spans="1:39" ht="12.75" customHeight="1">
      <c r="A66" s="319">
        <v>27</v>
      </c>
      <c r="B66" s="320">
        <v>45219</v>
      </c>
      <c r="C66" s="321"/>
      <c r="D66" s="321" t="s">
        <v>1023</v>
      </c>
      <c r="E66" s="319" t="s">
        <v>603</v>
      </c>
      <c r="F66" s="319">
        <v>419</v>
      </c>
      <c r="G66" s="377">
        <v>411.5</v>
      </c>
      <c r="H66" s="377">
        <v>411.5</v>
      </c>
      <c r="I66" s="240" t="s">
        <v>948</v>
      </c>
      <c r="J66" s="380" t="s">
        <v>1034</v>
      </c>
      <c r="K66" s="324">
        <f t="shared" si="68"/>
        <v>-7.5</v>
      </c>
      <c r="L66" s="325">
        <f t="shared" si="69"/>
        <v>154.3125</v>
      </c>
      <c r="M66" s="326">
        <f t="shared" si="70"/>
        <v>-9529.3125</v>
      </c>
      <c r="N66" s="324">
        <v>1250</v>
      </c>
      <c r="O66" s="327" t="s">
        <v>604</v>
      </c>
      <c r="P66" s="320">
        <v>45222</v>
      </c>
      <c r="Q66" s="302"/>
      <c r="R66" s="142"/>
      <c r="S66" s="55" t="s">
        <v>605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3"/>
      <c r="AH66" s="144"/>
      <c r="AI66" s="142"/>
      <c r="AJ66" s="142"/>
      <c r="AK66" s="143"/>
      <c r="AL66" s="143"/>
      <c r="AM66" s="143"/>
    </row>
    <row r="67" spans="1:39" ht="12.75" customHeight="1">
      <c r="A67" s="319">
        <v>28</v>
      </c>
      <c r="B67" s="320">
        <v>45219</v>
      </c>
      <c r="C67" s="321"/>
      <c r="D67" s="321" t="s">
        <v>1025</v>
      </c>
      <c r="E67" s="319" t="s">
        <v>603</v>
      </c>
      <c r="F67" s="319">
        <v>4085</v>
      </c>
      <c r="G67" s="377">
        <v>4045</v>
      </c>
      <c r="H67" s="377">
        <v>4045</v>
      </c>
      <c r="I67" s="240" t="s">
        <v>1019</v>
      </c>
      <c r="J67" s="380" t="s">
        <v>1028</v>
      </c>
      <c r="K67" s="324">
        <f t="shared" ref="K67:K68" si="71">H67-F67</f>
        <v>-40</v>
      </c>
      <c r="L67" s="325">
        <f t="shared" ref="L67:L68" si="72">(H67*N67)*0.03%</f>
        <v>303.375</v>
      </c>
      <c r="M67" s="326">
        <f t="shared" ref="M67:M68" si="73">(K67*N67)-L67</f>
        <v>-10303.375</v>
      </c>
      <c r="N67" s="324">
        <v>250</v>
      </c>
      <c r="O67" s="327" t="s">
        <v>604</v>
      </c>
      <c r="P67" s="320">
        <v>45219</v>
      </c>
      <c r="Q67" s="302"/>
      <c r="R67" s="142"/>
      <c r="S67" s="55" t="s">
        <v>605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3"/>
      <c r="AH67" s="144"/>
      <c r="AI67" s="142"/>
      <c r="AJ67" s="142"/>
      <c r="AK67" s="143"/>
      <c r="AL67" s="143"/>
      <c r="AM67" s="143"/>
    </row>
    <row r="68" spans="1:39" ht="12.75" customHeight="1">
      <c r="A68" s="319">
        <v>29</v>
      </c>
      <c r="B68" s="320">
        <v>45222</v>
      </c>
      <c r="C68" s="321"/>
      <c r="D68" s="321" t="s">
        <v>1035</v>
      </c>
      <c r="E68" s="319" t="s">
        <v>603</v>
      </c>
      <c r="F68" s="319">
        <v>666</v>
      </c>
      <c r="G68" s="377">
        <v>659</v>
      </c>
      <c r="H68" s="388">
        <v>659</v>
      </c>
      <c r="I68" s="309" t="s">
        <v>1036</v>
      </c>
      <c r="J68" s="380" t="s">
        <v>1037</v>
      </c>
      <c r="K68" s="324">
        <f t="shared" si="71"/>
        <v>-7</v>
      </c>
      <c r="L68" s="325">
        <f t="shared" si="72"/>
        <v>281.72249999999997</v>
      </c>
      <c r="M68" s="326">
        <f t="shared" si="73"/>
        <v>-10256.7225</v>
      </c>
      <c r="N68" s="324">
        <v>1425</v>
      </c>
      <c r="O68" s="327" t="s">
        <v>604</v>
      </c>
      <c r="P68" s="320">
        <v>45222</v>
      </c>
      <c r="Q68" s="302"/>
      <c r="R68" s="142"/>
      <c r="S68" s="55" t="s">
        <v>593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3"/>
      <c r="AH68" s="144"/>
      <c r="AI68" s="142"/>
      <c r="AJ68" s="142"/>
      <c r="AK68" s="143"/>
      <c r="AL68" s="143"/>
      <c r="AM68" s="143"/>
    </row>
    <row r="69" spans="1:39" ht="12.75" customHeight="1">
      <c r="A69" s="222">
        <v>30</v>
      </c>
      <c r="B69" s="245">
        <v>45225</v>
      </c>
      <c r="C69" s="246"/>
      <c r="D69" s="246" t="s">
        <v>1054</v>
      </c>
      <c r="E69" s="222" t="s">
        <v>603</v>
      </c>
      <c r="F69" s="222">
        <v>22325</v>
      </c>
      <c r="G69" s="370">
        <v>22050</v>
      </c>
      <c r="H69" s="228">
        <v>22500</v>
      </c>
      <c r="I69" s="221" t="s">
        <v>1010</v>
      </c>
      <c r="J69" s="378" t="s">
        <v>1055</v>
      </c>
      <c r="K69" s="243">
        <f t="shared" ref="K69:K70" si="74">H69-F69</f>
        <v>175</v>
      </c>
      <c r="L69" s="104">
        <f t="shared" ref="L69:L70" si="75">(H69*N69)*0.03%</f>
        <v>270</v>
      </c>
      <c r="M69" s="244">
        <f t="shared" ref="M69:M70" si="76">(K69*N69)-L69</f>
        <v>6730</v>
      </c>
      <c r="N69" s="243">
        <v>40</v>
      </c>
      <c r="O69" s="103" t="s">
        <v>594</v>
      </c>
      <c r="P69" s="245">
        <v>45225</v>
      </c>
      <c r="Q69" s="302"/>
      <c r="R69" s="142"/>
      <c r="S69" s="55" t="s">
        <v>605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3"/>
      <c r="AH69" s="144"/>
      <c r="AI69" s="142"/>
      <c r="AJ69" s="142"/>
      <c r="AK69" s="143"/>
      <c r="AL69" s="143"/>
      <c r="AM69" s="143"/>
    </row>
    <row r="70" spans="1:39" ht="12.75" customHeight="1">
      <c r="A70" s="319">
        <v>31</v>
      </c>
      <c r="B70" s="320">
        <v>45226</v>
      </c>
      <c r="C70" s="321"/>
      <c r="D70" s="321" t="s">
        <v>1061</v>
      </c>
      <c r="E70" s="319" t="s">
        <v>603</v>
      </c>
      <c r="F70" s="319">
        <v>5455</v>
      </c>
      <c r="G70" s="377">
        <v>5355</v>
      </c>
      <c r="H70" s="239">
        <v>5355</v>
      </c>
      <c r="I70" s="240" t="s">
        <v>1062</v>
      </c>
      <c r="J70" s="380" t="s">
        <v>1063</v>
      </c>
      <c r="K70" s="324">
        <f t="shared" si="74"/>
        <v>-100</v>
      </c>
      <c r="L70" s="325">
        <f t="shared" si="75"/>
        <v>160.64999999999998</v>
      </c>
      <c r="M70" s="326">
        <f t="shared" si="76"/>
        <v>-10160.65</v>
      </c>
      <c r="N70" s="324">
        <v>100</v>
      </c>
      <c r="O70" s="327" t="s">
        <v>604</v>
      </c>
      <c r="P70" s="320">
        <v>45226</v>
      </c>
      <c r="Q70" s="302"/>
      <c r="R70" s="142"/>
      <c r="S70" s="55" t="s">
        <v>605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3"/>
      <c r="AH70" s="144"/>
      <c r="AI70" s="142"/>
      <c r="AJ70" s="142"/>
      <c r="AK70" s="143"/>
      <c r="AL70" s="143"/>
      <c r="AM70" s="143"/>
    </row>
    <row r="71" spans="1:39" ht="12.75" customHeight="1">
      <c r="A71" s="99">
        <v>32</v>
      </c>
      <c r="B71" s="343">
        <v>45229</v>
      </c>
      <c r="C71" s="145"/>
      <c r="D71" s="145" t="s">
        <v>1054</v>
      </c>
      <c r="E71" s="99" t="s">
        <v>603</v>
      </c>
      <c r="F71" s="99" t="s">
        <v>1088</v>
      </c>
      <c r="G71" s="368">
        <v>22350</v>
      </c>
      <c r="H71" s="225"/>
      <c r="I71" s="227" t="s">
        <v>1089</v>
      </c>
      <c r="J71" s="379" t="s">
        <v>592</v>
      </c>
      <c r="K71" s="99"/>
      <c r="L71" s="102"/>
      <c r="M71" s="344"/>
      <c r="N71" s="99"/>
      <c r="O71" s="101"/>
      <c r="P71" s="343"/>
      <c r="Q71" s="302"/>
      <c r="R71" s="142"/>
      <c r="S71" s="55" t="s">
        <v>605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3"/>
      <c r="AH71" s="144"/>
      <c r="AI71" s="142"/>
      <c r="AJ71" s="142"/>
      <c r="AK71" s="143"/>
      <c r="AL71" s="143"/>
      <c r="AM71" s="143"/>
    </row>
    <row r="72" spans="1:39" ht="12.75" customHeight="1">
      <c r="A72" s="222">
        <v>33</v>
      </c>
      <c r="B72" s="245">
        <v>45230</v>
      </c>
      <c r="C72" s="246"/>
      <c r="D72" s="246" t="s">
        <v>1112</v>
      </c>
      <c r="E72" s="222" t="s">
        <v>603</v>
      </c>
      <c r="F72" s="222">
        <v>1136</v>
      </c>
      <c r="G72" s="370">
        <v>1124</v>
      </c>
      <c r="H72" s="228">
        <v>1146</v>
      </c>
      <c r="I72" s="221" t="s">
        <v>1113</v>
      </c>
      <c r="J72" s="378" t="s">
        <v>1117</v>
      </c>
      <c r="K72" s="243">
        <f t="shared" ref="K72" si="77">H72-F72</f>
        <v>10</v>
      </c>
      <c r="L72" s="104">
        <f t="shared" ref="L72" si="78">(H72*N72)*0.03%</f>
        <v>292.22999999999996</v>
      </c>
      <c r="M72" s="244">
        <f t="shared" ref="M72" si="79">(K72*N72)-L72</f>
        <v>8207.77</v>
      </c>
      <c r="N72" s="243">
        <v>850</v>
      </c>
      <c r="O72" s="103" t="s">
        <v>594</v>
      </c>
      <c r="P72" s="245">
        <v>45230</v>
      </c>
      <c r="Q72" s="302"/>
      <c r="R72" s="142"/>
      <c r="S72" s="55" t="s">
        <v>605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3"/>
      <c r="AH72" s="144"/>
      <c r="AI72" s="142"/>
      <c r="AJ72" s="142"/>
      <c r="AK72" s="143"/>
      <c r="AL72" s="143"/>
      <c r="AM72" s="143"/>
    </row>
    <row r="73" spans="1:39" ht="12.75" customHeight="1">
      <c r="A73" s="99"/>
      <c r="B73" s="343"/>
      <c r="C73" s="145"/>
      <c r="D73" s="145"/>
      <c r="E73" s="99"/>
      <c r="F73" s="99"/>
      <c r="G73" s="368"/>
      <c r="H73" s="225"/>
      <c r="I73" s="227"/>
      <c r="J73" s="379"/>
      <c r="K73" s="99"/>
      <c r="L73" s="102"/>
      <c r="M73" s="344"/>
      <c r="N73" s="99"/>
      <c r="O73" s="101"/>
      <c r="P73" s="343"/>
      <c r="Q73" s="302"/>
      <c r="R73" s="142"/>
      <c r="S73" s="5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3"/>
      <c r="AH73" s="144"/>
      <c r="AI73" s="142"/>
      <c r="AJ73" s="142"/>
      <c r="AK73" s="143"/>
      <c r="AL73" s="143"/>
      <c r="AM73" s="143"/>
    </row>
    <row r="74" spans="1:39" ht="12.75" customHeight="1">
      <c r="A74" s="99"/>
      <c r="B74" s="343"/>
      <c r="C74" s="145"/>
      <c r="D74" s="145"/>
      <c r="E74" s="99"/>
      <c r="F74" s="99"/>
      <c r="G74" s="368"/>
      <c r="H74" s="300"/>
      <c r="I74" s="227"/>
      <c r="J74" s="379"/>
      <c r="K74" s="99"/>
      <c r="L74" s="102"/>
      <c r="M74" s="344"/>
      <c r="N74" s="99"/>
      <c r="O74" s="101"/>
      <c r="P74" s="100"/>
      <c r="Q74" s="307"/>
      <c r="R74" s="142"/>
      <c r="S74" s="55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3"/>
      <c r="AH74" s="144"/>
      <c r="AI74" s="142"/>
      <c r="AJ74" s="142"/>
      <c r="AK74" s="143"/>
      <c r="AL74" s="143"/>
      <c r="AM74" s="143"/>
    </row>
    <row r="76" spans="1:39" ht="12.75" customHeight="1">
      <c r="A76" s="143"/>
      <c r="B76" s="146"/>
      <c r="C76" s="142"/>
      <c r="D76" s="142"/>
      <c r="E76" s="143"/>
      <c r="F76" s="143"/>
      <c r="G76" s="143"/>
      <c r="H76" s="147"/>
      <c r="I76" s="147"/>
      <c r="J76" s="147"/>
      <c r="K76" s="142"/>
      <c r="L76" s="143"/>
      <c r="M76" s="143"/>
      <c r="N76" s="143"/>
      <c r="O76" s="147"/>
      <c r="P76" s="147"/>
      <c r="Q76" s="147"/>
      <c r="R76" s="142"/>
      <c r="S76" s="55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43"/>
      <c r="AH76" s="144"/>
      <c r="AI76" s="142"/>
      <c r="AJ76" s="142"/>
      <c r="AK76" s="143"/>
      <c r="AL76" s="143"/>
      <c r="AM76" s="143"/>
    </row>
    <row r="77" spans="1:39" ht="13.8">
      <c r="A77" s="148" t="s">
        <v>610</v>
      </c>
      <c r="B77" s="148"/>
      <c r="C77" s="148"/>
      <c r="D77" s="148"/>
      <c r="E77" s="149"/>
      <c r="F77" s="110"/>
      <c r="G77" s="110"/>
      <c r="H77" s="110"/>
      <c r="I77" s="110"/>
      <c r="J77" s="1"/>
      <c r="K77" s="6"/>
      <c r="L77" s="6"/>
      <c r="M77" s="6"/>
      <c r="N77" s="1"/>
      <c r="O77" s="1"/>
      <c r="P77" s="37"/>
      <c r="Q77" s="37"/>
      <c r="R77" s="37"/>
      <c r="S77" s="6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37"/>
      <c r="AH77" s="37"/>
      <c r="AI77" s="37"/>
      <c r="AJ77" s="37"/>
      <c r="AK77" s="37"/>
      <c r="AL77" s="37"/>
      <c r="AM77" s="37"/>
    </row>
    <row r="78" spans="1:39" ht="39.6">
      <c r="A78" s="96" t="s">
        <v>16</v>
      </c>
      <c r="B78" s="96" t="s">
        <v>566</v>
      </c>
      <c r="C78" s="96"/>
      <c r="D78" s="97" t="s">
        <v>578</v>
      </c>
      <c r="E78" s="96" t="s">
        <v>579</v>
      </c>
      <c r="F78" s="96" t="s">
        <v>580</v>
      </c>
      <c r="G78" s="96" t="s">
        <v>601</v>
      </c>
      <c r="H78" s="96" t="s">
        <v>582</v>
      </c>
      <c r="I78" s="96" t="s">
        <v>583</v>
      </c>
      <c r="J78" s="95" t="s">
        <v>584</v>
      </c>
      <c r="K78" s="95" t="s">
        <v>611</v>
      </c>
      <c r="L78" s="98" t="s">
        <v>586</v>
      </c>
      <c r="M78" s="141" t="s">
        <v>608</v>
      </c>
      <c r="N78" s="96" t="s">
        <v>609</v>
      </c>
      <c r="O78" s="96" t="s">
        <v>588</v>
      </c>
      <c r="P78" s="97" t="s">
        <v>589</v>
      </c>
      <c r="Q78" s="382"/>
      <c r="R78" s="37"/>
      <c r="S78" s="6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37"/>
      <c r="AH78" s="37"/>
      <c r="AI78" s="37"/>
      <c r="AJ78" s="37"/>
      <c r="AK78" s="37"/>
      <c r="AL78" s="37"/>
      <c r="AM78" s="37"/>
    </row>
    <row r="79" spans="1:39" ht="15" customHeight="1">
      <c r="A79" s="431">
        <v>1</v>
      </c>
      <c r="B79" s="433">
        <v>45198</v>
      </c>
      <c r="C79" s="262"/>
      <c r="D79" s="262" t="s">
        <v>895</v>
      </c>
      <c r="E79" s="228" t="s">
        <v>890</v>
      </c>
      <c r="F79" s="228">
        <v>51</v>
      </c>
      <c r="G79" s="228"/>
      <c r="H79" s="221">
        <v>46</v>
      </c>
      <c r="I79" s="221"/>
      <c r="J79" s="453" t="s">
        <v>878</v>
      </c>
      <c r="K79" s="228">
        <f>F79-H79</f>
        <v>5</v>
      </c>
      <c r="L79" s="253">
        <v>50</v>
      </c>
      <c r="M79" s="449">
        <v>900</v>
      </c>
      <c r="N79" s="228">
        <v>50</v>
      </c>
      <c r="O79" s="451" t="s">
        <v>594</v>
      </c>
      <c r="P79" s="433">
        <v>45202</v>
      </c>
      <c r="Q79" s="383"/>
      <c r="R79" s="143"/>
      <c r="S79" s="55" t="s">
        <v>593</v>
      </c>
      <c r="T79" s="143"/>
      <c r="U79" s="143"/>
      <c r="V79" s="143"/>
      <c r="W79" s="143"/>
      <c r="X79" s="143"/>
      <c r="Y79" s="143"/>
      <c r="Z79" s="143"/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  <c r="AM79" s="143"/>
    </row>
    <row r="80" spans="1:39" ht="15" customHeight="1">
      <c r="A80" s="432"/>
      <c r="B80" s="434"/>
      <c r="C80" s="262"/>
      <c r="D80" s="262" t="s">
        <v>896</v>
      </c>
      <c r="E80" s="228" t="s">
        <v>890</v>
      </c>
      <c r="F80" s="228">
        <v>47</v>
      </c>
      <c r="G80" s="228"/>
      <c r="H80" s="221">
        <v>32</v>
      </c>
      <c r="I80" s="221"/>
      <c r="J80" s="454"/>
      <c r="K80" s="228">
        <f>F80-H80</f>
        <v>15</v>
      </c>
      <c r="L80" s="253">
        <v>50</v>
      </c>
      <c r="M80" s="450"/>
      <c r="N80" s="228">
        <v>50</v>
      </c>
      <c r="O80" s="452"/>
      <c r="P80" s="434"/>
      <c r="Q80" s="383"/>
      <c r="R80" s="143"/>
      <c r="S80" s="55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</row>
    <row r="81" spans="1:39" ht="15" customHeight="1">
      <c r="A81" s="431">
        <v>2</v>
      </c>
      <c r="B81" s="433">
        <v>45198</v>
      </c>
      <c r="C81" s="262"/>
      <c r="D81" s="262" t="s">
        <v>894</v>
      </c>
      <c r="E81" s="228" t="s">
        <v>603</v>
      </c>
      <c r="F81" s="228">
        <v>175</v>
      </c>
      <c r="G81" s="228"/>
      <c r="H81" s="221">
        <v>325</v>
      </c>
      <c r="I81" s="221"/>
      <c r="J81" s="453" t="s">
        <v>809</v>
      </c>
      <c r="K81" s="228">
        <f t="shared" ref="K81:K86" si="80">H81-F81</f>
        <v>150</v>
      </c>
      <c r="L81" s="253">
        <v>50</v>
      </c>
      <c r="M81" s="449">
        <v>800</v>
      </c>
      <c r="N81" s="228">
        <v>15</v>
      </c>
      <c r="O81" s="451" t="s">
        <v>594</v>
      </c>
      <c r="P81" s="433">
        <v>45202</v>
      </c>
      <c r="Q81" s="383"/>
      <c r="R81" s="143"/>
      <c r="S81" s="55" t="s">
        <v>605</v>
      </c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</row>
    <row r="82" spans="1:39" ht="15" customHeight="1">
      <c r="A82" s="432"/>
      <c r="B82" s="434"/>
      <c r="C82" s="262"/>
      <c r="D82" s="262" t="s">
        <v>897</v>
      </c>
      <c r="E82" s="228" t="s">
        <v>890</v>
      </c>
      <c r="F82" s="228">
        <v>115</v>
      </c>
      <c r="G82" s="228"/>
      <c r="H82" s="221">
        <v>205</v>
      </c>
      <c r="I82" s="221"/>
      <c r="J82" s="454"/>
      <c r="K82" s="228">
        <f>F82-H82</f>
        <v>-90</v>
      </c>
      <c r="L82" s="253">
        <v>50</v>
      </c>
      <c r="M82" s="450"/>
      <c r="N82" s="228">
        <v>15</v>
      </c>
      <c r="O82" s="452" t="s">
        <v>594</v>
      </c>
      <c r="P82" s="434"/>
      <c r="Q82" s="383"/>
      <c r="R82" s="143"/>
      <c r="S82" s="55"/>
      <c r="T82" s="143"/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</row>
    <row r="83" spans="1:39" ht="15" customHeight="1">
      <c r="A83" s="423">
        <v>3</v>
      </c>
      <c r="B83" s="425">
        <v>45198</v>
      </c>
      <c r="C83" s="263"/>
      <c r="D83" s="263" t="s">
        <v>898</v>
      </c>
      <c r="E83" s="239" t="s">
        <v>890</v>
      </c>
      <c r="F83" s="239">
        <v>64</v>
      </c>
      <c r="G83" s="239"/>
      <c r="H83" s="240">
        <v>10</v>
      </c>
      <c r="I83" s="240"/>
      <c r="J83" s="445" t="s">
        <v>940</v>
      </c>
      <c r="K83" s="239">
        <f>F83-H83</f>
        <v>54</v>
      </c>
      <c r="L83" s="241">
        <v>50</v>
      </c>
      <c r="M83" s="458">
        <v>-120</v>
      </c>
      <c r="N83" s="239">
        <v>40</v>
      </c>
      <c r="O83" s="461" t="s">
        <v>604</v>
      </c>
      <c r="P83" s="425">
        <v>45202</v>
      </c>
      <c r="Q83" s="384"/>
      <c r="R83" s="143"/>
      <c r="S83" s="55" t="s">
        <v>593</v>
      </c>
      <c r="T83" s="143"/>
      <c r="U83" s="143"/>
      <c r="V83" s="143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</row>
    <row r="84" spans="1:39" ht="15" customHeight="1">
      <c r="A84" s="424"/>
      <c r="B84" s="426"/>
      <c r="C84" s="263"/>
      <c r="D84" s="263" t="s">
        <v>899</v>
      </c>
      <c r="E84" s="239" t="s">
        <v>890</v>
      </c>
      <c r="F84" s="239">
        <v>45.5</v>
      </c>
      <c r="G84" s="239"/>
      <c r="H84" s="240">
        <v>100</v>
      </c>
      <c r="I84" s="240"/>
      <c r="J84" s="474"/>
      <c r="K84" s="239">
        <f>F84-H84</f>
        <v>-54.5</v>
      </c>
      <c r="L84" s="241">
        <v>50</v>
      </c>
      <c r="M84" s="459"/>
      <c r="N84" s="239">
        <v>40</v>
      </c>
      <c r="O84" s="462"/>
      <c r="P84" s="426"/>
      <c r="Q84" s="384"/>
      <c r="R84" s="143"/>
      <c r="S84" s="55"/>
      <c r="T84" s="143"/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</row>
    <row r="85" spans="1:39" ht="15" customHeight="1">
      <c r="A85" s="423">
        <v>4</v>
      </c>
      <c r="B85" s="425">
        <v>45202</v>
      </c>
      <c r="C85" s="263"/>
      <c r="D85" s="263" t="s">
        <v>893</v>
      </c>
      <c r="E85" s="239" t="s">
        <v>603</v>
      </c>
      <c r="F85" s="239">
        <v>24</v>
      </c>
      <c r="G85" s="239"/>
      <c r="H85" s="240">
        <v>35</v>
      </c>
      <c r="I85" s="240"/>
      <c r="J85" s="445" t="s">
        <v>909</v>
      </c>
      <c r="K85" s="239">
        <f t="shared" si="80"/>
        <v>11</v>
      </c>
      <c r="L85" s="241">
        <v>50</v>
      </c>
      <c r="M85" s="458">
        <v>-380</v>
      </c>
      <c r="N85" s="239">
        <v>40</v>
      </c>
      <c r="O85" s="461" t="s">
        <v>604</v>
      </c>
      <c r="P85" s="425">
        <v>45202</v>
      </c>
      <c r="Q85" s="384"/>
      <c r="R85" s="143"/>
      <c r="S85" s="55" t="s">
        <v>605</v>
      </c>
      <c r="T85" s="143"/>
      <c r="U85" s="143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</row>
    <row r="86" spans="1:39" ht="15" customHeight="1">
      <c r="A86" s="475"/>
      <c r="B86" s="444"/>
      <c r="C86" s="333"/>
      <c r="D86" s="333" t="s">
        <v>899</v>
      </c>
      <c r="E86" s="308" t="s">
        <v>603</v>
      </c>
      <c r="F86" s="308">
        <v>33</v>
      </c>
      <c r="G86" s="308"/>
      <c r="H86" s="309">
        <v>15</v>
      </c>
      <c r="I86" s="309"/>
      <c r="J86" s="446"/>
      <c r="K86" s="308">
        <f t="shared" si="80"/>
        <v>-18</v>
      </c>
      <c r="L86" s="334">
        <v>50</v>
      </c>
      <c r="M86" s="460"/>
      <c r="N86" s="308">
        <v>40</v>
      </c>
      <c r="O86" s="463" t="s">
        <v>604</v>
      </c>
      <c r="P86" s="444"/>
      <c r="Q86" s="384"/>
      <c r="R86" s="143"/>
      <c r="S86" s="55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143"/>
      <c r="AJ86" s="143"/>
      <c r="AK86" s="143"/>
      <c r="AL86" s="143"/>
      <c r="AM86" s="143"/>
    </row>
    <row r="87" spans="1:39" ht="15" customHeight="1">
      <c r="A87" s="431">
        <v>5</v>
      </c>
      <c r="B87" s="433">
        <v>45204</v>
      </c>
      <c r="C87" s="262"/>
      <c r="D87" s="262" t="s">
        <v>923</v>
      </c>
      <c r="E87" s="228" t="s">
        <v>603</v>
      </c>
      <c r="F87" s="228">
        <v>292.5</v>
      </c>
      <c r="G87" s="228"/>
      <c r="H87" s="221">
        <v>435</v>
      </c>
      <c r="I87" s="221"/>
      <c r="J87" s="453" t="s">
        <v>809</v>
      </c>
      <c r="K87" s="228">
        <f t="shared" ref="K87" si="81">H87-F87</f>
        <v>142.5</v>
      </c>
      <c r="L87" s="253">
        <v>50</v>
      </c>
      <c r="M87" s="449">
        <v>800</v>
      </c>
      <c r="N87" s="228">
        <v>15</v>
      </c>
      <c r="O87" s="451" t="s">
        <v>594</v>
      </c>
      <c r="P87" s="433">
        <v>45208</v>
      </c>
      <c r="Q87" s="383"/>
      <c r="R87" s="143"/>
      <c r="S87" s="55" t="s">
        <v>605</v>
      </c>
      <c r="T87" s="143"/>
      <c r="U87" s="143"/>
      <c r="V87" s="143"/>
      <c r="W87" s="143"/>
      <c r="X87" s="143"/>
      <c r="Y87" s="143"/>
      <c r="Z87" s="143"/>
      <c r="AA87" s="143"/>
      <c r="AB87" s="143"/>
      <c r="AC87" s="143"/>
      <c r="AD87" s="143"/>
      <c r="AE87" s="143"/>
      <c r="AF87" s="143"/>
      <c r="AG87" s="143"/>
      <c r="AH87" s="143"/>
      <c r="AI87" s="143"/>
      <c r="AJ87" s="143"/>
      <c r="AK87" s="143"/>
      <c r="AL87" s="143"/>
      <c r="AM87" s="143"/>
    </row>
    <row r="88" spans="1:39" ht="15" customHeight="1">
      <c r="A88" s="432"/>
      <c r="B88" s="434"/>
      <c r="C88" s="262"/>
      <c r="D88" s="262" t="s">
        <v>924</v>
      </c>
      <c r="E88" s="228" t="s">
        <v>890</v>
      </c>
      <c r="F88" s="228">
        <v>107.5</v>
      </c>
      <c r="G88" s="228"/>
      <c r="H88" s="221">
        <v>190</v>
      </c>
      <c r="I88" s="221"/>
      <c r="J88" s="454"/>
      <c r="K88" s="228">
        <f t="shared" ref="K88" si="82">F88-H88</f>
        <v>-82.5</v>
      </c>
      <c r="L88" s="253">
        <v>50</v>
      </c>
      <c r="M88" s="450"/>
      <c r="N88" s="228">
        <v>15</v>
      </c>
      <c r="O88" s="452" t="s">
        <v>594</v>
      </c>
      <c r="P88" s="434"/>
      <c r="Q88" s="383"/>
      <c r="R88" s="143"/>
      <c r="S88" s="55"/>
      <c r="T88" s="143"/>
      <c r="U88" s="143"/>
      <c r="V88" s="143"/>
      <c r="W88" s="143"/>
      <c r="X88" s="143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  <c r="AM88" s="143"/>
    </row>
    <row r="89" spans="1:39" ht="15" customHeight="1">
      <c r="A89" s="431">
        <v>6</v>
      </c>
      <c r="B89" s="433">
        <v>45205</v>
      </c>
      <c r="C89" s="262"/>
      <c r="D89" s="262" t="s">
        <v>935</v>
      </c>
      <c r="E89" s="228" t="s">
        <v>603</v>
      </c>
      <c r="F89" s="228">
        <v>80</v>
      </c>
      <c r="G89" s="228"/>
      <c r="H89" s="221">
        <v>105</v>
      </c>
      <c r="I89" s="221"/>
      <c r="J89" s="453" t="s">
        <v>942</v>
      </c>
      <c r="K89" s="228">
        <f t="shared" ref="K89" si="83">H89-F89</f>
        <v>25</v>
      </c>
      <c r="L89" s="253">
        <v>50</v>
      </c>
      <c r="M89" s="449">
        <v>600</v>
      </c>
      <c r="N89" s="228">
        <v>40</v>
      </c>
      <c r="O89" s="451" t="s">
        <v>594</v>
      </c>
      <c r="P89" s="433">
        <v>45208</v>
      </c>
      <c r="Q89" s="383"/>
      <c r="R89" s="143"/>
      <c r="S89" s="55" t="s">
        <v>593</v>
      </c>
      <c r="T89" s="143"/>
      <c r="U89" s="143"/>
      <c r="V89" s="143"/>
      <c r="W89" s="143"/>
      <c r="X89" s="143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</row>
    <row r="90" spans="1:39" ht="15" customHeight="1">
      <c r="A90" s="432"/>
      <c r="B90" s="434"/>
      <c r="C90" s="262"/>
      <c r="D90" s="262" t="s">
        <v>936</v>
      </c>
      <c r="E90" s="228" t="s">
        <v>890</v>
      </c>
      <c r="F90" s="228">
        <v>45</v>
      </c>
      <c r="G90" s="228"/>
      <c r="H90" s="221">
        <v>52.5</v>
      </c>
      <c r="I90" s="221"/>
      <c r="J90" s="454"/>
      <c r="K90" s="228">
        <f t="shared" ref="K90" si="84">F90-H90</f>
        <v>-7.5</v>
      </c>
      <c r="L90" s="253">
        <v>50</v>
      </c>
      <c r="M90" s="450"/>
      <c r="N90" s="228">
        <v>40</v>
      </c>
      <c r="O90" s="452" t="s">
        <v>594</v>
      </c>
      <c r="P90" s="434"/>
      <c r="Q90" s="383"/>
      <c r="R90" s="143"/>
      <c r="S90" s="55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</row>
    <row r="91" spans="1:39" ht="15" customHeight="1">
      <c r="A91" s="431">
        <v>7</v>
      </c>
      <c r="B91" s="433">
        <v>45208</v>
      </c>
      <c r="C91" s="262"/>
      <c r="D91" s="262" t="s">
        <v>943</v>
      </c>
      <c r="E91" s="228" t="s">
        <v>603</v>
      </c>
      <c r="F91" s="228">
        <v>94</v>
      </c>
      <c r="G91" s="228"/>
      <c r="H91" s="221">
        <v>151</v>
      </c>
      <c r="I91" s="221"/>
      <c r="J91" s="453" t="s">
        <v>910</v>
      </c>
      <c r="K91" s="228">
        <f t="shared" ref="K91" si="85">H91-F91</f>
        <v>57</v>
      </c>
      <c r="L91" s="253">
        <v>50</v>
      </c>
      <c r="M91" s="449">
        <v>1225</v>
      </c>
      <c r="N91" s="228">
        <v>50</v>
      </c>
      <c r="O91" s="451" t="s">
        <v>594</v>
      </c>
      <c r="P91" s="433">
        <v>45209</v>
      </c>
      <c r="Q91" s="383"/>
      <c r="R91" s="143"/>
      <c r="S91" s="55" t="s">
        <v>593</v>
      </c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  <c r="AM91" s="143"/>
    </row>
    <row r="92" spans="1:39" ht="15" customHeight="1">
      <c r="A92" s="432"/>
      <c r="B92" s="434"/>
      <c r="C92" s="262"/>
      <c r="D92" s="262" t="s">
        <v>944</v>
      </c>
      <c r="E92" s="228" t="s">
        <v>890</v>
      </c>
      <c r="F92" s="228">
        <v>52</v>
      </c>
      <c r="G92" s="228"/>
      <c r="H92" s="221">
        <v>82.5</v>
      </c>
      <c r="I92" s="221"/>
      <c r="J92" s="454"/>
      <c r="K92" s="228">
        <f t="shared" ref="K92" si="86">F92-H92</f>
        <v>-30.5</v>
      </c>
      <c r="L92" s="253">
        <v>50</v>
      </c>
      <c r="M92" s="450"/>
      <c r="N92" s="228">
        <v>50</v>
      </c>
      <c r="O92" s="452" t="s">
        <v>594</v>
      </c>
      <c r="P92" s="434"/>
      <c r="Q92" s="383"/>
      <c r="R92" s="143"/>
      <c r="S92" s="55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</row>
    <row r="93" spans="1:39" ht="15" customHeight="1">
      <c r="A93" s="342">
        <v>8</v>
      </c>
      <c r="B93" s="341">
        <v>45208</v>
      </c>
      <c r="C93" s="262"/>
      <c r="D93" s="262" t="s">
        <v>945</v>
      </c>
      <c r="E93" s="228" t="s">
        <v>603</v>
      </c>
      <c r="F93" s="228">
        <v>22</v>
      </c>
      <c r="G93" s="228">
        <v>0</v>
      </c>
      <c r="H93" s="221">
        <v>47.5</v>
      </c>
      <c r="I93" s="221" t="s">
        <v>946</v>
      </c>
      <c r="J93" s="242" t="s">
        <v>952</v>
      </c>
      <c r="K93" s="243">
        <f t="shared" ref="K93" si="87">H93-F93</f>
        <v>25.5</v>
      </c>
      <c r="L93" s="253">
        <v>50</v>
      </c>
      <c r="M93" s="244">
        <f t="shared" ref="M93" si="88">(K93*N93)-L93</f>
        <v>970</v>
      </c>
      <c r="N93" s="243">
        <v>40</v>
      </c>
      <c r="O93" s="103" t="s">
        <v>594</v>
      </c>
      <c r="P93" s="245">
        <v>45209</v>
      </c>
      <c r="Q93" s="383"/>
      <c r="R93" s="143"/>
      <c r="S93" s="55" t="s">
        <v>605</v>
      </c>
      <c r="T93" s="143"/>
      <c r="U93" s="143"/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</row>
    <row r="94" spans="1:39" ht="15" customHeight="1">
      <c r="A94" s="423">
        <v>9</v>
      </c>
      <c r="B94" s="425">
        <v>45209</v>
      </c>
      <c r="C94" s="263"/>
      <c r="D94" s="263" t="s">
        <v>935</v>
      </c>
      <c r="E94" s="239" t="s">
        <v>603</v>
      </c>
      <c r="F94" s="239">
        <v>18</v>
      </c>
      <c r="G94" s="239"/>
      <c r="H94" s="240">
        <v>0</v>
      </c>
      <c r="I94" s="240"/>
      <c r="J94" s="464" t="s">
        <v>964</v>
      </c>
      <c r="K94" s="324">
        <f t="shared" ref="K94" si="89">H94-F94</f>
        <v>-18</v>
      </c>
      <c r="L94" s="241">
        <v>25</v>
      </c>
      <c r="M94" s="465">
        <v>-370</v>
      </c>
      <c r="N94" s="324">
        <v>40</v>
      </c>
      <c r="O94" s="467" t="s">
        <v>604</v>
      </c>
      <c r="P94" s="455">
        <v>45209</v>
      </c>
      <c r="Q94" s="384"/>
      <c r="R94" s="143"/>
      <c r="S94" s="55" t="s">
        <v>605</v>
      </c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</row>
    <row r="95" spans="1:39" ht="15" customHeight="1">
      <c r="A95" s="424"/>
      <c r="B95" s="426"/>
      <c r="C95" s="263"/>
      <c r="D95" s="263" t="s">
        <v>956</v>
      </c>
      <c r="E95" s="239" t="s">
        <v>890</v>
      </c>
      <c r="F95" s="345" t="s">
        <v>963</v>
      </c>
      <c r="G95" s="239"/>
      <c r="H95" s="240">
        <v>0</v>
      </c>
      <c r="I95" s="240"/>
      <c r="J95" s="428"/>
      <c r="K95" s="346">
        <f>F95-H95</f>
        <v>10</v>
      </c>
      <c r="L95" s="241">
        <v>25</v>
      </c>
      <c r="M95" s="466"/>
      <c r="N95" s="324">
        <v>40</v>
      </c>
      <c r="O95" s="414"/>
      <c r="P95" s="416"/>
      <c r="Q95" s="384"/>
      <c r="R95" s="143"/>
      <c r="S95" s="55"/>
      <c r="T95" s="143"/>
      <c r="U95" s="143"/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</row>
    <row r="96" spans="1:39" ht="15" customHeight="1">
      <c r="A96" s="431">
        <v>10</v>
      </c>
      <c r="B96" s="433">
        <v>45209</v>
      </c>
      <c r="C96" s="262"/>
      <c r="D96" s="262" t="s">
        <v>958</v>
      </c>
      <c r="E96" s="228" t="s">
        <v>890</v>
      </c>
      <c r="F96" s="347" t="s">
        <v>969</v>
      </c>
      <c r="G96" s="228"/>
      <c r="H96" s="221">
        <v>118</v>
      </c>
      <c r="I96" s="221"/>
      <c r="J96" s="429" t="s">
        <v>970</v>
      </c>
      <c r="K96" s="348">
        <f>F96-H96</f>
        <v>-40</v>
      </c>
      <c r="L96" s="253">
        <v>50</v>
      </c>
      <c r="M96" s="448">
        <v>550</v>
      </c>
      <c r="N96" s="243">
        <v>50</v>
      </c>
      <c r="O96" s="439" t="s">
        <v>594</v>
      </c>
      <c r="P96" s="435">
        <v>45210</v>
      </c>
      <c r="Q96" s="383"/>
      <c r="R96" s="143"/>
      <c r="S96" s="55" t="s">
        <v>593</v>
      </c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</row>
    <row r="97" spans="1:39" ht="15" customHeight="1">
      <c r="A97" s="432"/>
      <c r="B97" s="434"/>
      <c r="C97" s="262"/>
      <c r="D97" s="262" t="s">
        <v>959</v>
      </c>
      <c r="E97" s="228" t="s">
        <v>890</v>
      </c>
      <c r="F97" s="228">
        <v>73</v>
      </c>
      <c r="G97" s="228"/>
      <c r="H97" s="221">
        <v>20</v>
      </c>
      <c r="I97" s="221"/>
      <c r="J97" s="430"/>
      <c r="K97" s="243">
        <f>F97-H97</f>
        <v>53</v>
      </c>
      <c r="L97" s="253">
        <v>50</v>
      </c>
      <c r="M97" s="442"/>
      <c r="N97" s="243">
        <v>50</v>
      </c>
      <c r="O97" s="440"/>
      <c r="P97" s="436"/>
      <c r="Q97" s="383"/>
      <c r="R97" s="143"/>
      <c r="S97" s="55"/>
      <c r="T97" s="143"/>
      <c r="U97" s="143"/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</row>
    <row r="98" spans="1:39" ht="15" customHeight="1">
      <c r="A98" s="349">
        <v>11</v>
      </c>
      <c r="B98" s="350">
        <v>45210</v>
      </c>
      <c r="C98" s="263"/>
      <c r="D98" s="263" t="s">
        <v>971</v>
      </c>
      <c r="E98" s="239" t="s">
        <v>603</v>
      </c>
      <c r="F98" s="239">
        <v>89</v>
      </c>
      <c r="G98" s="239">
        <v>65</v>
      </c>
      <c r="H98" s="240">
        <v>71</v>
      </c>
      <c r="I98" s="240" t="s">
        <v>972</v>
      </c>
      <c r="J98" s="323" t="s">
        <v>979</v>
      </c>
      <c r="K98" s="324">
        <f t="shared" ref="K98" si="90">H98-F98</f>
        <v>-18</v>
      </c>
      <c r="L98" s="241">
        <v>50</v>
      </c>
      <c r="M98" s="326">
        <f t="shared" ref="M98" si="91">(K98*N98)-L98</f>
        <v>-770</v>
      </c>
      <c r="N98" s="324">
        <v>40</v>
      </c>
      <c r="O98" s="327" t="s">
        <v>604</v>
      </c>
      <c r="P98" s="320">
        <v>45210</v>
      </c>
      <c r="Q98" s="384"/>
      <c r="R98" s="143"/>
      <c r="S98" s="55" t="s">
        <v>605</v>
      </c>
      <c r="T98" s="143"/>
      <c r="U98" s="143"/>
      <c r="V98" s="143"/>
      <c r="W98" s="143"/>
      <c r="X98" s="143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</row>
    <row r="99" spans="1:39" ht="15" customHeight="1">
      <c r="A99" s="431">
        <v>12</v>
      </c>
      <c r="B99" s="433">
        <v>45212</v>
      </c>
      <c r="C99" s="262"/>
      <c r="D99" s="262" t="s">
        <v>985</v>
      </c>
      <c r="E99" s="228" t="s">
        <v>603</v>
      </c>
      <c r="F99" s="228">
        <v>11.75</v>
      </c>
      <c r="G99" s="228"/>
      <c r="H99" s="221">
        <v>17</v>
      </c>
      <c r="I99" s="221"/>
      <c r="J99" s="447" t="s">
        <v>988</v>
      </c>
      <c r="K99" s="476">
        <v>1.25</v>
      </c>
      <c r="L99" s="253">
        <v>50</v>
      </c>
      <c r="M99" s="448">
        <v>1681.25</v>
      </c>
      <c r="N99" s="243">
        <v>1425</v>
      </c>
      <c r="O99" s="456" t="s">
        <v>594</v>
      </c>
      <c r="P99" s="457">
        <v>45215</v>
      </c>
      <c r="Q99" s="383"/>
      <c r="R99" s="143"/>
      <c r="S99" s="55" t="s">
        <v>593</v>
      </c>
      <c r="T99" s="143"/>
      <c r="U99" s="143"/>
      <c r="V99" s="143"/>
      <c r="W99" s="143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</row>
    <row r="100" spans="1:39" ht="15" customHeight="1">
      <c r="A100" s="432"/>
      <c r="B100" s="434"/>
      <c r="C100" s="262"/>
      <c r="D100" s="262" t="s">
        <v>986</v>
      </c>
      <c r="E100" s="228" t="s">
        <v>890</v>
      </c>
      <c r="F100" s="228">
        <v>8</v>
      </c>
      <c r="G100" s="228"/>
      <c r="H100" s="221">
        <v>12</v>
      </c>
      <c r="I100" s="221"/>
      <c r="J100" s="430"/>
      <c r="K100" s="477"/>
      <c r="L100" s="253">
        <v>50</v>
      </c>
      <c r="M100" s="442"/>
      <c r="N100" s="243">
        <v>1425</v>
      </c>
      <c r="O100" s="440"/>
      <c r="P100" s="436"/>
      <c r="Q100" s="383"/>
      <c r="R100" s="143"/>
      <c r="S100" s="55"/>
      <c r="T100" s="143"/>
      <c r="U100" s="143"/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</row>
    <row r="101" spans="1:39" ht="15" customHeight="1">
      <c r="A101" s="342">
        <v>13</v>
      </c>
      <c r="B101" s="367">
        <v>45217</v>
      </c>
      <c r="C101" s="262"/>
      <c r="D101" s="262" t="s">
        <v>999</v>
      </c>
      <c r="E101" s="228" t="s">
        <v>603</v>
      </c>
      <c r="F101" s="228">
        <v>62.5</v>
      </c>
      <c r="G101" s="228">
        <v>0</v>
      </c>
      <c r="H101" s="221">
        <v>120</v>
      </c>
      <c r="I101" s="221" t="s">
        <v>1000</v>
      </c>
      <c r="J101" s="242" t="s">
        <v>1001</v>
      </c>
      <c r="K101" s="243">
        <f t="shared" ref="K101:K102" si="92">H101-F101</f>
        <v>57.5</v>
      </c>
      <c r="L101" s="253">
        <v>50</v>
      </c>
      <c r="M101" s="244">
        <f t="shared" ref="M101:M102" si="93">(K101*N101)-L101</f>
        <v>812.5</v>
      </c>
      <c r="N101" s="243">
        <v>15</v>
      </c>
      <c r="O101" s="103" t="s">
        <v>594</v>
      </c>
      <c r="P101" s="245">
        <v>45217</v>
      </c>
      <c r="Q101" s="383"/>
      <c r="R101" s="143"/>
      <c r="S101" s="55" t="s">
        <v>605</v>
      </c>
      <c r="T101" s="143"/>
      <c r="U101" s="143"/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</row>
    <row r="102" spans="1:39" ht="15" customHeight="1">
      <c r="A102" s="349">
        <v>14</v>
      </c>
      <c r="B102" s="350">
        <v>45217</v>
      </c>
      <c r="C102" s="263"/>
      <c r="D102" s="263" t="s">
        <v>1006</v>
      </c>
      <c r="E102" s="239" t="s">
        <v>603</v>
      </c>
      <c r="F102" s="239">
        <v>60</v>
      </c>
      <c r="G102" s="239">
        <v>0</v>
      </c>
      <c r="H102" s="240">
        <v>25</v>
      </c>
      <c r="I102" s="240" t="s">
        <v>1007</v>
      </c>
      <c r="J102" s="323" t="s">
        <v>1008</v>
      </c>
      <c r="K102" s="324">
        <f t="shared" si="92"/>
        <v>-35</v>
      </c>
      <c r="L102" s="241">
        <v>50</v>
      </c>
      <c r="M102" s="326">
        <f t="shared" si="93"/>
        <v>-575</v>
      </c>
      <c r="N102" s="324">
        <v>15</v>
      </c>
      <c r="O102" s="327" t="s">
        <v>604</v>
      </c>
      <c r="P102" s="320">
        <v>45217</v>
      </c>
      <c r="Q102" s="384"/>
      <c r="R102" s="143"/>
      <c r="S102" s="55" t="s">
        <v>593</v>
      </c>
      <c r="T102" s="143"/>
      <c r="U102" s="143"/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</row>
    <row r="103" spans="1:39" ht="15" customHeight="1">
      <c r="A103" s="371">
        <v>15</v>
      </c>
      <c r="B103" s="372">
        <v>45218</v>
      </c>
      <c r="C103" s="373"/>
      <c r="D103" s="373" t="s">
        <v>1014</v>
      </c>
      <c r="E103" s="374" t="s">
        <v>603</v>
      </c>
      <c r="F103" s="374">
        <v>19</v>
      </c>
      <c r="G103" s="374">
        <v>0</v>
      </c>
      <c r="H103" s="375">
        <v>20</v>
      </c>
      <c r="I103" s="375" t="s">
        <v>1015</v>
      </c>
      <c r="J103" s="314" t="s">
        <v>808</v>
      </c>
      <c r="K103" s="315">
        <f t="shared" ref="K103:K104" si="94">H103-F103</f>
        <v>1</v>
      </c>
      <c r="L103" s="376">
        <v>50</v>
      </c>
      <c r="M103" s="317">
        <f t="shared" ref="M103" si="95">(K103*N103)-L103</f>
        <v>0</v>
      </c>
      <c r="N103" s="315">
        <v>50</v>
      </c>
      <c r="O103" s="318" t="s">
        <v>612</v>
      </c>
      <c r="P103" s="311">
        <v>45218</v>
      </c>
      <c r="Q103" s="385"/>
      <c r="R103" s="143"/>
      <c r="S103" s="55" t="s">
        <v>605</v>
      </c>
      <c r="T103" s="143"/>
      <c r="U103" s="143"/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</row>
    <row r="104" spans="1:39" ht="15" customHeight="1">
      <c r="A104" s="423">
        <v>16</v>
      </c>
      <c r="B104" s="425">
        <v>45218</v>
      </c>
      <c r="C104" s="263"/>
      <c r="D104" s="263" t="s">
        <v>1016</v>
      </c>
      <c r="E104" s="239" t="s">
        <v>603</v>
      </c>
      <c r="F104" s="239">
        <v>285</v>
      </c>
      <c r="G104" s="239"/>
      <c r="H104" s="240">
        <v>0</v>
      </c>
      <c r="I104" s="240"/>
      <c r="J104" s="464" t="s">
        <v>1060</v>
      </c>
      <c r="K104" s="324">
        <f t="shared" si="94"/>
        <v>-285</v>
      </c>
      <c r="L104" s="241">
        <v>25</v>
      </c>
      <c r="M104" s="465">
        <v>-2750</v>
      </c>
      <c r="N104" s="324">
        <v>15</v>
      </c>
      <c r="O104" s="467" t="s">
        <v>604</v>
      </c>
      <c r="P104" s="455">
        <v>45225</v>
      </c>
      <c r="Q104" s="302"/>
      <c r="R104" s="143"/>
      <c r="S104" s="55" t="s">
        <v>593</v>
      </c>
      <c r="T104" s="143"/>
      <c r="U104" s="143"/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</row>
    <row r="105" spans="1:39" ht="15" customHeight="1">
      <c r="A105" s="424"/>
      <c r="B105" s="426"/>
      <c r="C105" s="263"/>
      <c r="D105" s="263" t="s">
        <v>1017</v>
      </c>
      <c r="E105" s="239" t="s">
        <v>890</v>
      </c>
      <c r="F105" s="239">
        <v>105</v>
      </c>
      <c r="G105" s="239"/>
      <c r="H105" s="240">
        <v>0</v>
      </c>
      <c r="I105" s="240"/>
      <c r="J105" s="469"/>
      <c r="K105" s="324">
        <f>F105-H105</f>
        <v>105</v>
      </c>
      <c r="L105" s="241">
        <v>25</v>
      </c>
      <c r="M105" s="466"/>
      <c r="N105" s="324">
        <v>15</v>
      </c>
      <c r="O105" s="470"/>
      <c r="P105" s="471"/>
      <c r="Q105" s="302"/>
      <c r="R105" s="143"/>
      <c r="S105" s="55"/>
      <c r="T105" s="143"/>
      <c r="U105" s="143"/>
      <c r="V105" s="143"/>
      <c r="W105" s="143"/>
      <c r="X105" s="143"/>
      <c r="Y105" s="143"/>
      <c r="Z105" s="143"/>
      <c r="AA105" s="143"/>
      <c r="AB105" s="143"/>
      <c r="AC105" s="143"/>
      <c r="AD105" s="143"/>
      <c r="AE105" s="143"/>
      <c r="AF105" s="143"/>
      <c r="AG105" s="143"/>
      <c r="AH105" s="143"/>
      <c r="AI105" s="143"/>
      <c r="AJ105" s="143"/>
      <c r="AK105" s="143"/>
      <c r="AL105" s="143"/>
      <c r="AM105" s="143"/>
    </row>
    <row r="106" spans="1:39" ht="15" customHeight="1">
      <c r="A106" s="371">
        <v>17</v>
      </c>
      <c r="B106" s="372">
        <v>45219</v>
      </c>
      <c r="C106" s="373"/>
      <c r="D106" s="373" t="s">
        <v>1026</v>
      </c>
      <c r="E106" s="374" t="s">
        <v>603</v>
      </c>
      <c r="F106" s="374">
        <v>52.5</v>
      </c>
      <c r="G106" s="374">
        <v>10</v>
      </c>
      <c r="H106" s="375">
        <v>52.5</v>
      </c>
      <c r="I106" s="375" t="s">
        <v>1027</v>
      </c>
      <c r="J106" s="314" t="s">
        <v>962</v>
      </c>
      <c r="K106" s="315">
        <f t="shared" ref="K106" si="96">H106-F106</f>
        <v>0</v>
      </c>
      <c r="L106" s="376">
        <v>50</v>
      </c>
      <c r="M106" s="317">
        <f t="shared" ref="M106" si="97">(K106*N106)-L106</f>
        <v>-50</v>
      </c>
      <c r="N106" s="315">
        <v>40</v>
      </c>
      <c r="O106" s="318" t="s">
        <v>612</v>
      </c>
      <c r="P106" s="311">
        <v>45219</v>
      </c>
      <c r="Q106" s="385"/>
      <c r="R106" s="143"/>
      <c r="S106" s="55" t="s">
        <v>605</v>
      </c>
      <c r="T106" s="143"/>
      <c r="U106" s="143"/>
      <c r="V106" s="143"/>
      <c r="W106" s="143"/>
      <c r="X106" s="143"/>
      <c r="Y106" s="143"/>
      <c r="Z106" s="143"/>
      <c r="AA106" s="143"/>
      <c r="AB106" s="143"/>
      <c r="AC106" s="143"/>
      <c r="AD106" s="143"/>
      <c r="AE106" s="143"/>
      <c r="AF106" s="143"/>
      <c r="AG106" s="143"/>
      <c r="AH106" s="143"/>
      <c r="AI106" s="143"/>
      <c r="AJ106" s="143"/>
      <c r="AK106" s="143"/>
      <c r="AL106" s="143"/>
      <c r="AM106" s="143"/>
    </row>
    <row r="107" spans="1:39" ht="15" customHeight="1">
      <c r="A107" s="431">
        <v>18</v>
      </c>
      <c r="B107" s="433">
        <v>45219</v>
      </c>
      <c r="C107" s="262"/>
      <c r="D107" s="262" t="s">
        <v>1031</v>
      </c>
      <c r="E107" s="228" t="s">
        <v>890</v>
      </c>
      <c r="F107" s="228">
        <v>29</v>
      </c>
      <c r="G107" s="228"/>
      <c r="H107" s="221">
        <v>16</v>
      </c>
      <c r="I107" s="221"/>
      <c r="J107" s="468" t="s">
        <v>1038</v>
      </c>
      <c r="K107" s="228">
        <f>F107-H107</f>
        <v>13</v>
      </c>
      <c r="L107" s="381">
        <v>50</v>
      </c>
      <c r="M107" s="448">
        <f>(43*40)-100</f>
        <v>1620</v>
      </c>
      <c r="N107" s="228">
        <v>40</v>
      </c>
      <c r="O107" s="456" t="s">
        <v>594</v>
      </c>
      <c r="P107" s="457">
        <v>45222</v>
      </c>
      <c r="Q107" s="383"/>
      <c r="R107" s="143"/>
      <c r="S107" s="55" t="s">
        <v>605</v>
      </c>
      <c r="T107" s="143"/>
      <c r="U107" s="143"/>
      <c r="V107" s="143"/>
      <c r="W107" s="143"/>
      <c r="X107" s="143"/>
      <c r="Y107" s="143"/>
      <c r="Z107" s="143"/>
      <c r="AA107" s="143"/>
      <c r="AB107" s="143"/>
      <c r="AC107" s="143"/>
      <c r="AD107" s="143"/>
      <c r="AE107" s="143"/>
      <c r="AF107" s="143"/>
      <c r="AG107" s="143"/>
      <c r="AH107" s="143"/>
      <c r="AI107" s="143"/>
      <c r="AJ107" s="143"/>
      <c r="AK107" s="143"/>
      <c r="AL107" s="143"/>
      <c r="AM107" s="143"/>
    </row>
    <row r="108" spans="1:39" ht="15" customHeight="1">
      <c r="A108" s="432"/>
      <c r="B108" s="434"/>
      <c r="C108" s="262"/>
      <c r="D108" s="262" t="s">
        <v>1032</v>
      </c>
      <c r="E108" s="228" t="s">
        <v>890</v>
      </c>
      <c r="F108" s="228">
        <v>34</v>
      </c>
      <c r="G108" s="228"/>
      <c r="H108" s="221">
        <v>4</v>
      </c>
      <c r="I108" s="221"/>
      <c r="J108" s="454"/>
      <c r="K108" s="228">
        <f>F108-H108</f>
        <v>30</v>
      </c>
      <c r="L108" s="381">
        <v>50</v>
      </c>
      <c r="M108" s="442"/>
      <c r="N108" s="228">
        <v>40</v>
      </c>
      <c r="O108" s="440"/>
      <c r="P108" s="436"/>
      <c r="Q108" s="383"/>
      <c r="R108" s="143"/>
      <c r="S108" s="55"/>
      <c r="T108" s="143"/>
      <c r="U108" s="143"/>
      <c r="V108" s="143"/>
      <c r="W108" s="143"/>
      <c r="X108" s="143"/>
      <c r="Y108" s="143"/>
      <c r="Z108" s="143"/>
      <c r="AA108" s="143"/>
      <c r="AB108" s="143"/>
      <c r="AC108" s="143"/>
      <c r="AD108" s="143"/>
      <c r="AE108" s="143"/>
      <c r="AF108" s="143"/>
      <c r="AG108" s="143"/>
      <c r="AH108" s="143"/>
      <c r="AI108" s="143"/>
      <c r="AJ108" s="143"/>
      <c r="AK108" s="143"/>
      <c r="AL108" s="143"/>
      <c r="AM108" s="143"/>
    </row>
    <row r="109" spans="1:39" ht="15" customHeight="1">
      <c r="A109" s="423">
        <v>19</v>
      </c>
      <c r="B109" s="425">
        <v>45224</v>
      </c>
      <c r="C109" s="263"/>
      <c r="D109" s="263" t="s">
        <v>1045</v>
      </c>
      <c r="E109" s="239" t="s">
        <v>603</v>
      </c>
      <c r="F109" s="239">
        <v>112.5</v>
      </c>
      <c r="G109" s="239"/>
      <c r="H109" s="240">
        <v>0</v>
      </c>
      <c r="I109" s="240"/>
      <c r="J109" s="427" t="s">
        <v>1110</v>
      </c>
      <c r="K109" s="324">
        <f t="shared" ref="K109" si="98">H109-F109</f>
        <v>-112.5</v>
      </c>
      <c r="L109" s="241">
        <v>25</v>
      </c>
      <c r="M109" s="326">
        <f t="shared" ref="M109:M110" si="99">(K109*N109)-L109</f>
        <v>-4525</v>
      </c>
      <c r="N109" s="324">
        <v>40</v>
      </c>
      <c r="O109" s="413" t="s">
        <v>604</v>
      </c>
      <c r="P109" s="415">
        <v>45230</v>
      </c>
      <c r="Q109" s="302"/>
      <c r="R109" s="143"/>
      <c r="S109" s="55" t="s">
        <v>605</v>
      </c>
      <c r="T109" s="143"/>
      <c r="U109" s="143"/>
      <c r="V109" s="143"/>
      <c r="W109" s="143"/>
      <c r="X109" s="143"/>
      <c r="Y109" s="143"/>
      <c r="Z109" s="143"/>
      <c r="AA109" s="143"/>
      <c r="AB109" s="143"/>
      <c r="AC109" s="143"/>
      <c r="AD109" s="143"/>
      <c r="AE109" s="143"/>
      <c r="AF109" s="143"/>
      <c r="AG109" s="143"/>
      <c r="AH109" s="143"/>
      <c r="AI109" s="143"/>
      <c r="AJ109" s="143"/>
      <c r="AK109" s="143"/>
      <c r="AL109" s="143"/>
      <c r="AM109" s="143"/>
    </row>
    <row r="110" spans="1:39" ht="15" customHeight="1">
      <c r="A110" s="424"/>
      <c r="B110" s="426"/>
      <c r="C110" s="263"/>
      <c r="D110" s="263" t="s">
        <v>1046</v>
      </c>
      <c r="E110" s="239" t="s">
        <v>890</v>
      </c>
      <c r="F110" s="239">
        <v>48</v>
      </c>
      <c r="G110" s="239"/>
      <c r="H110" s="240">
        <v>0</v>
      </c>
      <c r="I110" s="240"/>
      <c r="J110" s="428"/>
      <c r="K110" s="324">
        <f>F110-H110</f>
        <v>48</v>
      </c>
      <c r="L110" s="241">
        <v>25</v>
      </c>
      <c r="M110" s="326">
        <f t="shared" si="99"/>
        <v>1895</v>
      </c>
      <c r="N110" s="324">
        <v>40</v>
      </c>
      <c r="O110" s="414"/>
      <c r="P110" s="416"/>
      <c r="Q110" s="302"/>
      <c r="R110" s="143"/>
      <c r="S110" s="55"/>
      <c r="T110" s="143"/>
      <c r="U110" s="143"/>
      <c r="V110" s="143"/>
      <c r="W110" s="143"/>
      <c r="X110" s="143"/>
      <c r="Y110" s="143"/>
      <c r="Z110" s="143"/>
      <c r="AA110" s="143"/>
      <c r="AB110" s="143"/>
      <c r="AC110" s="143"/>
      <c r="AD110" s="143"/>
      <c r="AE110" s="143"/>
      <c r="AF110" s="143"/>
      <c r="AG110" s="143"/>
      <c r="AH110" s="143"/>
      <c r="AI110" s="143"/>
      <c r="AJ110" s="143"/>
      <c r="AK110" s="143"/>
      <c r="AL110" s="143"/>
      <c r="AM110" s="143"/>
    </row>
    <row r="111" spans="1:39" ht="15" customHeight="1">
      <c r="A111" s="431">
        <v>20</v>
      </c>
      <c r="B111" s="433">
        <v>45225</v>
      </c>
      <c r="C111" s="262"/>
      <c r="D111" s="262" t="s">
        <v>1050</v>
      </c>
      <c r="E111" s="228" t="s">
        <v>603</v>
      </c>
      <c r="F111" s="228">
        <v>122</v>
      </c>
      <c r="G111" s="228"/>
      <c r="H111" s="221">
        <v>148</v>
      </c>
      <c r="I111" s="221"/>
      <c r="J111" s="429" t="s">
        <v>762</v>
      </c>
      <c r="K111" s="243">
        <f t="shared" ref="K111" si="100">H111-F111</f>
        <v>26</v>
      </c>
      <c r="L111" s="253">
        <v>50</v>
      </c>
      <c r="M111" s="441">
        <v>1150</v>
      </c>
      <c r="N111" s="243">
        <v>50</v>
      </c>
      <c r="O111" s="439" t="s">
        <v>594</v>
      </c>
      <c r="P111" s="435">
        <v>45226</v>
      </c>
      <c r="Q111" s="302"/>
      <c r="R111" s="143"/>
      <c r="S111" s="55" t="s">
        <v>593</v>
      </c>
      <c r="T111" s="143"/>
      <c r="U111" s="143"/>
      <c r="V111" s="143"/>
      <c r="W111" s="143"/>
      <c r="X111" s="143"/>
      <c r="Y111" s="143"/>
      <c r="Z111" s="143"/>
      <c r="AA111" s="143"/>
      <c r="AB111" s="143"/>
      <c r="AC111" s="143"/>
      <c r="AD111" s="143"/>
      <c r="AE111" s="143"/>
      <c r="AF111" s="143"/>
      <c r="AG111" s="143"/>
      <c r="AH111" s="143"/>
      <c r="AI111" s="143"/>
      <c r="AJ111" s="143"/>
      <c r="AK111" s="143"/>
      <c r="AL111" s="143"/>
      <c r="AM111" s="143"/>
    </row>
    <row r="112" spans="1:39" ht="15" customHeight="1">
      <c r="A112" s="432"/>
      <c r="B112" s="434"/>
      <c r="C112" s="262"/>
      <c r="D112" s="262" t="s">
        <v>1051</v>
      </c>
      <c r="E112" s="228" t="s">
        <v>890</v>
      </c>
      <c r="F112" s="228">
        <v>50</v>
      </c>
      <c r="G112" s="228"/>
      <c r="H112" s="221">
        <v>51</v>
      </c>
      <c r="I112" s="221"/>
      <c r="J112" s="430"/>
      <c r="K112" s="243">
        <f>F112-H112</f>
        <v>-1</v>
      </c>
      <c r="L112" s="253">
        <v>50</v>
      </c>
      <c r="M112" s="473"/>
      <c r="N112" s="243">
        <v>50</v>
      </c>
      <c r="O112" s="472"/>
      <c r="P112" s="443"/>
      <c r="Q112" s="302"/>
      <c r="R112" s="143"/>
      <c r="S112" s="55"/>
      <c r="T112" s="143"/>
      <c r="U112" s="143"/>
      <c r="V112" s="143"/>
      <c r="W112" s="143"/>
      <c r="X112" s="143"/>
      <c r="Y112" s="143"/>
      <c r="Z112" s="143"/>
      <c r="AA112" s="143"/>
      <c r="AB112" s="143"/>
      <c r="AC112" s="143"/>
      <c r="AD112" s="143"/>
      <c r="AE112" s="143"/>
      <c r="AF112" s="143"/>
      <c r="AG112" s="143"/>
      <c r="AH112" s="143"/>
      <c r="AI112" s="143"/>
      <c r="AJ112" s="143"/>
      <c r="AK112" s="143"/>
      <c r="AL112" s="143"/>
      <c r="AM112" s="143"/>
    </row>
    <row r="113" spans="1:39" ht="15" customHeight="1">
      <c r="A113" s="423">
        <v>21</v>
      </c>
      <c r="B113" s="425">
        <v>45225</v>
      </c>
      <c r="C113" s="263"/>
      <c r="D113" s="263" t="s">
        <v>1056</v>
      </c>
      <c r="E113" s="239" t="s">
        <v>603</v>
      </c>
      <c r="F113" s="239">
        <v>17</v>
      </c>
      <c r="G113" s="239"/>
      <c r="H113" s="240">
        <v>8.5</v>
      </c>
      <c r="I113" s="240"/>
      <c r="J113" s="427" t="s">
        <v>1057</v>
      </c>
      <c r="K113" s="324">
        <f t="shared" ref="K113:K114" si="101">H113-F113</f>
        <v>-8.5</v>
      </c>
      <c r="L113" s="241">
        <v>50</v>
      </c>
      <c r="M113" s="326">
        <f t="shared" ref="M113:M114" si="102">(K113*N113)-L113</f>
        <v>-475</v>
      </c>
      <c r="N113" s="324">
        <v>50</v>
      </c>
      <c r="O113" s="467" t="s">
        <v>604</v>
      </c>
      <c r="P113" s="455">
        <v>45225</v>
      </c>
      <c r="Q113" s="302"/>
      <c r="R113" s="143"/>
      <c r="S113" s="55" t="s">
        <v>605</v>
      </c>
      <c r="T113" s="143"/>
      <c r="U113" s="143"/>
      <c r="V113" s="143"/>
      <c r="W113" s="143"/>
      <c r="X113" s="143"/>
      <c r="Y113" s="143"/>
      <c r="Z113" s="143"/>
      <c r="AA113" s="143"/>
      <c r="AB113" s="143"/>
      <c r="AC113" s="143"/>
      <c r="AD113" s="143"/>
      <c r="AE113" s="143"/>
      <c r="AF113" s="143"/>
      <c r="AG113" s="143"/>
      <c r="AH113" s="143"/>
      <c r="AI113" s="143"/>
      <c r="AJ113" s="143"/>
      <c r="AK113" s="143"/>
      <c r="AL113" s="143"/>
      <c r="AM113" s="143"/>
    </row>
    <row r="114" spans="1:39" ht="15" customHeight="1">
      <c r="A114" s="424"/>
      <c r="B114" s="426"/>
      <c r="C114" s="263"/>
      <c r="D114" s="263" t="s">
        <v>895</v>
      </c>
      <c r="E114" s="239" t="s">
        <v>603</v>
      </c>
      <c r="F114" s="239">
        <v>47</v>
      </c>
      <c r="G114" s="239"/>
      <c r="H114" s="240">
        <v>42.5</v>
      </c>
      <c r="I114" s="240"/>
      <c r="J114" s="428"/>
      <c r="K114" s="324">
        <f t="shared" si="101"/>
        <v>-4.5</v>
      </c>
      <c r="L114" s="241">
        <v>50</v>
      </c>
      <c r="M114" s="326">
        <f t="shared" si="102"/>
        <v>-275</v>
      </c>
      <c r="N114" s="324">
        <v>50</v>
      </c>
      <c r="O114" s="470"/>
      <c r="P114" s="471"/>
      <c r="Q114" s="302"/>
      <c r="R114" s="143"/>
      <c r="S114" s="55"/>
      <c r="T114" s="143"/>
      <c r="U114" s="143"/>
      <c r="V114" s="143"/>
      <c r="W114" s="143"/>
      <c r="X114" s="143"/>
      <c r="Y114" s="143"/>
      <c r="Z114" s="143"/>
      <c r="AA114" s="143"/>
      <c r="AB114" s="143"/>
      <c r="AC114" s="143"/>
      <c r="AD114" s="143"/>
      <c r="AE114" s="143"/>
      <c r="AF114" s="143"/>
      <c r="AG114" s="143"/>
      <c r="AH114" s="143"/>
      <c r="AI114" s="143"/>
      <c r="AJ114" s="143"/>
      <c r="AK114" s="143"/>
      <c r="AL114" s="143"/>
      <c r="AM114" s="143"/>
    </row>
    <row r="115" spans="1:39" ht="12.75" customHeight="1">
      <c r="A115" s="479">
        <v>22</v>
      </c>
      <c r="B115" s="457">
        <v>45225</v>
      </c>
      <c r="C115" s="246"/>
      <c r="D115" s="246" t="s">
        <v>1052</v>
      </c>
      <c r="E115" s="222" t="s">
        <v>603</v>
      </c>
      <c r="F115" s="222">
        <v>18</v>
      </c>
      <c r="G115" s="370"/>
      <c r="H115" s="228">
        <v>23.25</v>
      </c>
      <c r="I115" s="221"/>
      <c r="J115" s="447" t="s">
        <v>1065</v>
      </c>
      <c r="K115" s="476">
        <v>3</v>
      </c>
      <c r="L115" s="104">
        <v>50</v>
      </c>
      <c r="M115" s="448">
        <v>4175</v>
      </c>
      <c r="N115" s="243">
        <v>1425</v>
      </c>
      <c r="O115" s="456" t="s">
        <v>594</v>
      </c>
      <c r="P115" s="457">
        <v>45226</v>
      </c>
      <c r="Q115" s="302"/>
      <c r="R115" s="142"/>
      <c r="S115" s="55" t="s">
        <v>593</v>
      </c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143"/>
      <c r="AH115" s="144"/>
      <c r="AI115" s="142"/>
      <c r="AJ115" s="142"/>
      <c r="AK115" s="143"/>
      <c r="AL115" s="143"/>
      <c r="AM115" s="143"/>
    </row>
    <row r="116" spans="1:39" ht="12.75" customHeight="1">
      <c r="A116" s="478"/>
      <c r="B116" s="478"/>
      <c r="C116" s="246"/>
      <c r="D116" s="246" t="s">
        <v>1053</v>
      </c>
      <c r="E116" s="222" t="s">
        <v>890</v>
      </c>
      <c r="F116" s="222">
        <v>9</v>
      </c>
      <c r="G116" s="370"/>
      <c r="H116" s="228">
        <v>11.25</v>
      </c>
      <c r="I116" s="221"/>
      <c r="J116" s="480"/>
      <c r="K116" s="478"/>
      <c r="L116" s="104">
        <v>50</v>
      </c>
      <c r="M116" s="478"/>
      <c r="N116" s="243">
        <v>1425</v>
      </c>
      <c r="O116" s="478"/>
      <c r="P116" s="478"/>
      <c r="Q116" s="302"/>
      <c r="R116" s="142"/>
      <c r="S116" s="55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143"/>
      <c r="AH116" s="144"/>
      <c r="AI116" s="142"/>
      <c r="AJ116" s="142"/>
      <c r="AK116" s="143"/>
      <c r="AL116" s="143"/>
      <c r="AM116" s="143"/>
    </row>
    <row r="117" spans="1:39" ht="15" customHeight="1">
      <c r="A117" s="393">
        <v>23</v>
      </c>
      <c r="B117" s="392">
        <v>45226</v>
      </c>
      <c r="C117" s="394"/>
      <c r="D117" s="394" t="s">
        <v>1066</v>
      </c>
      <c r="E117" s="391" t="s">
        <v>603</v>
      </c>
      <c r="F117" s="391" t="s">
        <v>1067</v>
      </c>
      <c r="G117" s="391"/>
      <c r="H117" s="390"/>
      <c r="I117" s="390"/>
      <c r="J117" s="224"/>
      <c r="K117" s="99"/>
      <c r="L117" s="399"/>
      <c r="M117" s="344"/>
      <c r="N117" s="99"/>
      <c r="O117" s="101"/>
      <c r="P117" s="343"/>
      <c r="Q117" s="302"/>
      <c r="R117" s="143"/>
      <c r="S117" s="55" t="s">
        <v>593</v>
      </c>
      <c r="T117" s="143"/>
      <c r="U117" s="143"/>
      <c r="V117" s="143"/>
      <c r="W117" s="143"/>
      <c r="X117" s="143"/>
      <c r="Y117" s="143"/>
      <c r="Z117" s="143"/>
      <c r="AA117" s="143"/>
      <c r="AB117" s="143"/>
      <c r="AC117" s="143"/>
      <c r="AD117" s="143"/>
      <c r="AE117" s="143"/>
      <c r="AF117" s="143"/>
      <c r="AG117" s="143"/>
      <c r="AH117" s="143"/>
      <c r="AI117" s="143"/>
      <c r="AJ117" s="143"/>
      <c r="AK117" s="143"/>
      <c r="AL117" s="143"/>
      <c r="AM117" s="143"/>
    </row>
    <row r="118" spans="1:39" ht="15" customHeight="1">
      <c r="A118" s="228">
        <v>24</v>
      </c>
      <c r="B118" s="367">
        <v>45226</v>
      </c>
      <c r="C118" s="262"/>
      <c r="D118" s="262" t="s">
        <v>1068</v>
      </c>
      <c r="E118" s="228" t="s">
        <v>890</v>
      </c>
      <c r="F118" s="228">
        <v>37</v>
      </c>
      <c r="G118" s="228"/>
      <c r="H118" s="221">
        <v>24</v>
      </c>
      <c r="I118" s="221"/>
      <c r="J118" s="395"/>
      <c r="K118" s="396"/>
      <c r="L118" s="381"/>
      <c r="M118" s="397"/>
      <c r="N118" s="396"/>
      <c r="O118" s="395"/>
      <c r="P118" s="367">
        <v>45229</v>
      </c>
      <c r="Q118" s="302"/>
      <c r="R118" s="143"/>
      <c r="S118" s="55"/>
      <c r="T118" s="143"/>
      <c r="U118" s="143"/>
      <c r="V118" s="143"/>
      <c r="W118" s="143"/>
      <c r="X118" s="143"/>
      <c r="Y118" s="143"/>
      <c r="Z118" s="143"/>
      <c r="AA118" s="143"/>
      <c r="AB118" s="143"/>
      <c r="AC118" s="143"/>
      <c r="AD118" s="143"/>
      <c r="AE118" s="143"/>
      <c r="AF118" s="143"/>
      <c r="AG118" s="143"/>
      <c r="AH118" s="143"/>
      <c r="AI118" s="143"/>
      <c r="AJ118" s="143"/>
      <c r="AK118" s="143"/>
      <c r="AL118" s="143"/>
      <c r="AM118" s="143"/>
    </row>
    <row r="119" spans="1:39" ht="15" customHeight="1">
      <c r="A119" s="431">
        <v>25</v>
      </c>
      <c r="B119" s="433">
        <v>45229</v>
      </c>
      <c r="C119" s="262"/>
      <c r="D119" s="262" t="s">
        <v>1052</v>
      </c>
      <c r="E119" s="228" t="s">
        <v>603</v>
      </c>
      <c r="F119" s="228">
        <v>15</v>
      </c>
      <c r="G119" s="228"/>
      <c r="H119" s="221">
        <v>20.5</v>
      </c>
      <c r="I119" s="221"/>
      <c r="J119" s="429" t="s">
        <v>1065</v>
      </c>
      <c r="K119" s="243">
        <f t="shared" ref="K119" si="103">H119-F119</f>
        <v>5.5</v>
      </c>
      <c r="L119" s="253">
        <v>50</v>
      </c>
      <c r="M119" s="441">
        <v>4175</v>
      </c>
      <c r="N119" s="243">
        <v>1425</v>
      </c>
      <c r="O119" s="439" t="s">
        <v>594</v>
      </c>
      <c r="P119" s="435">
        <v>45230</v>
      </c>
      <c r="Q119" s="302"/>
      <c r="R119" s="143"/>
      <c r="S119" s="55" t="s">
        <v>593</v>
      </c>
      <c r="T119" s="143"/>
      <c r="U119" s="143"/>
      <c r="V119" s="143"/>
      <c r="W119" s="143"/>
      <c r="X119" s="143"/>
      <c r="Y119" s="143"/>
      <c r="Z119" s="143"/>
      <c r="AA119" s="143"/>
      <c r="AB119" s="143"/>
      <c r="AC119" s="143"/>
      <c r="AD119" s="143"/>
      <c r="AE119" s="143"/>
      <c r="AF119" s="143"/>
      <c r="AG119" s="143"/>
      <c r="AH119" s="143"/>
      <c r="AI119" s="143"/>
      <c r="AJ119" s="143"/>
      <c r="AK119" s="143"/>
      <c r="AL119" s="143"/>
      <c r="AM119" s="143"/>
    </row>
    <row r="120" spans="1:39" ht="15" customHeight="1">
      <c r="A120" s="432"/>
      <c r="B120" s="434"/>
      <c r="C120" s="262"/>
      <c r="D120" s="262" t="s">
        <v>1053</v>
      </c>
      <c r="E120" s="228" t="s">
        <v>890</v>
      </c>
      <c r="F120" s="228">
        <v>7</v>
      </c>
      <c r="G120" s="228"/>
      <c r="H120" s="221">
        <v>9.5</v>
      </c>
      <c r="I120" s="221"/>
      <c r="J120" s="430"/>
      <c r="K120" s="243">
        <f>F120-H120</f>
        <v>-2.5</v>
      </c>
      <c r="L120" s="253">
        <v>50</v>
      </c>
      <c r="M120" s="442"/>
      <c r="N120" s="243">
        <v>1425</v>
      </c>
      <c r="O120" s="440"/>
      <c r="P120" s="436"/>
      <c r="Q120" s="302"/>
      <c r="R120" s="143"/>
      <c r="S120" s="55"/>
      <c r="T120" s="143"/>
      <c r="U120" s="143"/>
      <c r="V120" s="143"/>
      <c r="W120" s="143"/>
      <c r="X120" s="143"/>
      <c r="Y120" s="143"/>
      <c r="Z120" s="143"/>
      <c r="AA120" s="143"/>
      <c r="AB120" s="143"/>
      <c r="AC120" s="143"/>
      <c r="AD120" s="143"/>
      <c r="AE120" s="143"/>
      <c r="AF120" s="143"/>
      <c r="AG120" s="143"/>
      <c r="AH120" s="143"/>
      <c r="AI120" s="143"/>
      <c r="AJ120" s="143"/>
      <c r="AK120" s="143"/>
      <c r="AL120" s="143"/>
      <c r="AM120" s="143"/>
    </row>
    <row r="121" spans="1:39" ht="15" customHeight="1">
      <c r="A121" s="417">
        <v>26</v>
      </c>
      <c r="B121" s="419">
        <v>45229</v>
      </c>
      <c r="C121" s="336"/>
      <c r="D121" s="336" t="s">
        <v>1083</v>
      </c>
      <c r="E121" s="225" t="s">
        <v>603</v>
      </c>
      <c r="F121" s="225">
        <v>57</v>
      </c>
      <c r="G121" s="225"/>
      <c r="H121" s="227"/>
      <c r="I121" s="227"/>
      <c r="J121" s="390" t="s">
        <v>592</v>
      </c>
      <c r="K121" s="225"/>
      <c r="L121" s="337"/>
      <c r="M121" s="338"/>
      <c r="N121" s="225"/>
      <c r="O121" s="227"/>
      <c r="P121" s="419"/>
      <c r="Q121" s="302"/>
      <c r="R121" s="143"/>
      <c r="S121" s="55" t="s">
        <v>593</v>
      </c>
      <c r="T121" s="143"/>
      <c r="U121" s="143"/>
      <c r="V121" s="143"/>
      <c r="W121" s="143"/>
      <c r="X121" s="143"/>
      <c r="Y121" s="143"/>
      <c r="Z121" s="143"/>
      <c r="AA121" s="143"/>
      <c r="AB121" s="143"/>
      <c r="AC121" s="143"/>
      <c r="AD121" s="143"/>
      <c r="AE121" s="143"/>
      <c r="AF121" s="143"/>
      <c r="AG121" s="143"/>
      <c r="AH121" s="143"/>
      <c r="AI121" s="143"/>
      <c r="AJ121" s="143"/>
      <c r="AK121" s="143"/>
      <c r="AL121" s="143"/>
      <c r="AM121" s="143"/>
    </row>
    <row r="122" spans="1:39" ht="15" customHeight="1">
      <c r="A122" s="418"/>
      <c r="B122" s="420"/>
      <c r="C122" s="336"/>
      <c r="D122" s="336" t="s">
        <v>1084</v>
      </c>
      <c r="E122" s="225" t="s">
        <v>890</v>
      </c>
      <c r="F122" s="225">
        <v>27</v>
      </c>
      <c r="G122" s="225"/>
      <c r="H122" s="227"/>
      <c r="I122" s="227"/>
      <c r="J122" s="398"/>
      <c r="K122" s="225"/>
      <c r="L122" s="337"/>
      <c r="M122" s="338"/>
      <c r="N122" s="225"/>
      <c r="O122" s="227"/>
      <c r="P122" s="420"/>
      <c r="Q122" s="302"/>
      <c r="R122" s="143"/>
      <c r="S122" s="55"/>
      <c r="T122" s="143"/>
      <c r="U122" s="143"/>
      <c r="V122" s="143"/>
      <c r="W122" s="143"/>
      <c r="X122" s="143"/>
      <c r="Y122" s="143"/>
      <c r="Z122" s="143"/>
      <c r="AA122" s="143"/>
      <c r="AB122" s="143"/>
      <c r="AC122" s="143"/>
      <c r="AD122" s="143"/>
      <c r="AE122" s="143"/>
      <c r="AF122" s="143"/>
      <c r="AG122" s="143"/>
      <c r="AH122" s="143"/>
      <c r="AI122" s="143"/>
      <c r="AJ122" s="143"/>
      <c r="AK122" s="143"/>
      <c r="AL122" s="143"/>
      <c r="AM122" s="143"/>
    </row>
    <row r="123" spans="1:39" ht="15" customHeight="1">
      <c r="A123" s="423">
        <v>27</v>
      </c>
      <c r="B123" s="425">
        <v>45229</v>
      </c>
      <c r="C123" s="263"/>
      <c r="D123" s="263" t="s">
        <v>1085</v>
      </c>
      <c r="E123" s="239" t="s">
        <v>890</v>
      </c>
      <c r="F123" s="239">
        <v>27</v>
      </c>
      <c r="G123" s="239"/>
      <c r="H123" s="240">
        <v>60</v>
      </c>
      <c r="I123" s="240"/>
      <c r="J123" s="427" t="s">
        <v>1116</v>
      </c>
      <c r="K123" s="324">
        <f>F123-H123</f>
        <v>-33</v>
      </c>
      <c r="L123" s="241">
        <v>50</v>
      </c>
      <c r="M123" s="437">
        <v>-740</v>
      </c>
      <c r="N123" s="324">
        <v>40</v>
      </c>
      <c r="O123" s="413" t="s">
        <v>604</v>
      </c>
      <c r="P123" s="415">
        <v>45230</v>
      </c>
      <c r="Q123" s="302"/>
      <c r="R123" s="143"/>
      <c r="S123" s="55" t="s">
        <v>605</v>
      </c>
      <c r="T123" s="143"/>
      <c r="U123" s="143"/>
      <c r="V123" s="143"/>
      <c r="W123" s="143"/>
      <c r="X123" s="143"/>
      <c r="Y123" s="143"/>
      <c r="Z123" s="143"/>
      <c r="AA123" s="143"/>
      <c r="AB123" s="143"/>
      <c r="AC123" s="143"/>
      <c r="AD123" s="143"/>
      <c r="AE123" s="143"/>
      <c r="AF123" s="143"/>
      <c r="AG123" s="143"/>
      <c r="AH123" s="143"/>
      <c r="AI123" s="143"/>
      <c r="AJ123" s="143"/>
      <c r="AK123" s="143"/>
      <c r="AL123" s="143"/>
      <c r="AM123" s="143"/>
    </row>
    <row r="124" spans="1:39" ht="15" customHeight="1">
      <c r="A124" s="424"/>
      <c r="B124" s="426"/>
      <c r="C124" s="263"/>
      <c r="D124" s="263" t="s">
        <v>1086</v>
      </c>
      <c r="E124" s="239" t="s">
        <v>890</v>
      </c>
      <c r="F124" s="239">
        <v>19</v>
      </c>
      <c r="G124" s="239"/>
      <c r="H124" s="240">
        <v>2</v>
      </c>
      <c r="I124" s="240"/>
      <c r="J124" s="428"/>
      <c r="K124" s="324">
        <f>F124-H124</f>
        <v>17</v>
      </c>
      <c r="L124" s="241">
        <v>50</v>
      </c>
      <c r="M124" s="438"/>
      <c r="N124" s="324">
        <v>40</v>
      </c>
      <c r="O124" s="414"/>
      <c r="P124" s="416"/>
      <c r="Q124" s="302"/>
      <c r="R124" s="143"/>
      <c r="S124" s="55"/>
      <c r="T124" s="143"/>
      <c r="U124" s="143"/>
      <c r="V124" s="143"/>
      <c r="W124" s="143"/>
      <c r="X124" s="143"/>
      <c r="Y124" s="143"/>
      <c r="Z124" s="143"/>
      <c r="AA124" s="143"/>
      <c r="AB124" s="143"/>
      <c r="AC124" s="143"/>
      <c r="AD124" s="143"/>
      <c r="AE124" s="143"/>
      <c r="AF124" s="143"/>
      <c r="AG124" s="143"/>
      <c r="AH124" s="143"/>
      <c r="AI124" s="143"/>
      <c r="AJ124" s="143"/>
      <c r="AK124" s="143"/>
      <c r="AL124" s="143"/>
      <c r="AM124" s="143"/>
    </row>
    <row r="125" spans="1:39" ht="15" customHeight="1">
      <c r="A125" s="342">
        <v>28</v>
      </c>
      <c r="B125" s="367">
        <v>45230</v>
      </c>
      <c r="C125" s="262"/>
      <c r="D125" s="262" t="s">
        <v>1111</v>
      </c>
      <c r="E125" s="228" t="s">
        <v>890</v>
      </c>
      <c r="F125" s="228">
        <v>59</v>
      </c>
      <c r="G125" s="228">
        <v>105</v>
      </c>
      <c r="H125" s="221">
        <v>25</v>
      </c>
      <c r="I125" s="221">
        <v>0.1</v>
      </c>
      <c r="J125" s="242" t="s">
        <v>754</v>
      </c>
      <c r="K125" s="243">
        <f>F125-H125</f>
        <v>34</v>
      </c>
      <c r="L125" s="253">
        <v>50</v>
      </c>
      <c r="M125" s="244">
        <f t="shared" ref="M125" si="104">(K125*N125)-L125</f>
        <v>460</v>
      </c>
      <c r="N125" s="243">
        <v>15</v>
      </c>
      <c r="O125" s="103" t="s">
        <v>594</v>
      </c>
      <c r="P125" s="245">
        <v>45230</v>
      </c>
      <c r="Q125" s="302"/>
      <c r="R125" s="143"/>
      <c r="S125" s="55" t="s">
        <v>593</v>
      </c>
      <c r="T125" s="143"/>
      <c r="U125" s="143"/>
      <c r="V125" s="143"/>
      <c r="W125" s="143"/>
      <c r="X125" s="143"/>
      <c r="Y125" s="143"/>
      <c r="Z125" s="143"/>
      <c r="AA125" s="143"/>
      <c r="AB125" s="143"/>
      <c r="AC125" s="143"/>
      <c r="AD125" s="143"/>
      <c r="AE125" s="143"/>
      <c r="AF125" s="143"/>
      <c r="AG125" s="143"/>
      <c r="AH125" s="143"/>
      <c r="AI125" s="143"/>
      <c r="AJ125" s="143"/>
      <c r="AK125" s="143"/>
      <c r="AL125" s="143"/>
      <c r="AM125" s="143"/>
    </row>
    <row r="126" spans="1:39" ht="15" customHeight="1">
      <c r="A126" s="417">
        <v>29</v>
      </c>
      <c r="B126" s="419">
        <v>45230</v>
      </c>
      <c r="C126" s="336"/>
      <c r="D126" s="336" t="s">
        <v>1052</v>
      </c>
      <c r="E126" s="225" t="s">
        <v>603</v>
      </c>
      <c r="F126" s="225" t="s">
        <v>1114</v>
      </c>
      <c r="G126" s="225"/>
      <c r="H126" s="227"/>
      <c r="I126" s="227"/>
      <c r="J126" s="421" t="s">
        <v>592</v>
      </c>
      <c r="K126" s="225"/>
      <c r="L126" s="337"/>
      <c r="M126" s="338"/>
      <c r="N126" s="225"/>
      <c r="O126" s="227"/>
      <c r="P126" s="335"/>
      <c r="Q126" s="302"/>
      <c r="R126" s="143"/>
      <c r="S126" s="55" t="s">
        <v>593</v>
      </c>
      <c r="T126" s="143"/>
      <c r="U126" s="143"/>
      <c r="V126" s="143"/>
      <c r="W126" s="143"/>
      <c r="X126" s="143"/>
      <c r="Y126" s="143"/>
      <c r="Z126" s="143"/>
      <c r="AA126" s="143"/>
      <c r="AB126" s="143"/>
      <c r="AC126" s="143"/>
      <c r="AD126" s="143"/>
      <c r="AE126" s="143"/>
      <c r="AF126" s="143"/>
      <c r="AG126" s="143"/>
      <c r="AH126" s="143"/>
      <c r="AI126" s="143"/>
      <c r="AJ126" s="143"/>
      <c r="AK126" s="143"/>
      <c r="AL126" s="143"/>
      <c r="AM126" s="143"/>
    </row>
    <row r="127" spans="1:39" ht="15" customHeight="1">
      <c r="A127" s="418"/>
      <c r="B127" s="420"/>
      <c r="C127" s="336"/>
      <c r="D127" s="336" t="s">
        <v>1053</v>
      </c>
      <c r="E127" s="225" t="s">
        <v>890</v>
      </c>
      <c r="F127" s="400" t="s">
        <v>1115</v>
      </c>
      <c r="G127" s="225"/>
      <c r="H127" s="227"/>
      <c r="I127" s="227"/>
      <c r="J127" s="422"/>
      <c r="K127" s="225"/>
      <c r="L127" s="337"/>
      <c r="M127" s="338"/>
      <c r="N127" s="225"/>
      <c r="O127" s="227"/>
      <c r="P127" s="335"/>
      <c r="Q127" s="302"/>
      <c r="R127" s="143"/>
      <c r="S127" s="55"/>
      <c r="T127" s="143"/>
      <c r="U127" s="143"/>
      <c r="V127" s="143"/>
      <c r="W127" s="143"/>
      <c r="X127" s="143"/>
      <c r="Y127" s="143"/>
      <c r="Z127" s="143"/>
      <c r="AA127" s="143"/>
      <c r="AB127" s="143"/>
      <c r="AC127" s="143"/>
      <c r="AD127" s="143"/>
      <c r="AE127" s="143"/>
      <c r="AF127" s="143"/>
      <c r="AG127" s="143"/>
      <c r="AH127" s="143"/>
      <c r="AI127" s="143"/>
      <c r="AJ127" s="143"/>
      <c r="AK127" s="143"/>
      <c r="AL127" s="143"/>
      <c r="AM127" s="143"/>
    </row>
    <row r="128" spans="1:39" ht="15" customHeight="1">
      <c r="A128" s="340"/>
      <c r="B128" s="335"/>
      <c r="C128" s="336"/>
      <c r="D128" s="336"/>
      <c r="E128" s="225"/>
      <c r="F128" s="225"/>
      <c r="G128" s="225"/>
      <c r="H128" s="227"/>
      <c r="I128" s="227"/>
      <c r="J128" s="227"/>
      <c r="K128" s="225"/>
      <c r="L128" s="337"/>
      <c r="M128" s="338"/>
      <c r="N128" s="225"/>
      <c r="O128" s="227"/>
      <c r="P128" s="335"/>
      <c r="Q128" s="302"/>
      <c r="R128" s="143"/>
      <c r="S128" s="55"/>
      <c r="T128" s="143"/>
      <c r="U128" s="143"/>
      <c r="V128" s="143"/>
      <c r="W128" s="143"/>
      <c r="X128" s="143"/>
      <c r="Y128" s="143"/>
      <c r="Z128" s="143"/>
      <c r="AA128" s="143"/>
      <c r="AB128" s="143"/>
      <c r="AC128" s="143"/>
      <c r="AD128" s="143"/>
      <c r="AE128" s="143"/>
      <c r="AF128" s="143"/>
      <c r="AG128" s="143"/>
      <c r="AH128" s="143"/>
      <c r="AI128" s="143"/>
      <c r="AJ128" s="143"/>
      <c r="AK128" s="143"/>
      <c r="AL128" s="143"/>
      <c r="AM128" s="143"/>
    </row>
    <row r="129" spans="1:39" ht="15" customHeight="1">
      <c r="A129" s="340"/>
      <c r="B129" s="335"/>
      <c r="C129" s="336"/>
      <c r="D129" s="336"/>
      <c r="E129" s="225"/>
      <c r="F129" s="225"/>
      <c r="G129" s="225"/>
      <c r="H129" s="227"/>
      <c r="I129" s="227"/>
      <c r="J129" s="227"/>
      <c r="K129" s="225"/>
      <c r="L129" s="337"/>
      <c r="M129" s="338"/>
      <c r="N129" s="225"/>
      <c r="O129" s="227"/>
      <c r="P129" s="335"/>
      <c r="Q129" s="302"/>
      <c r="R129" s="143"/>
      <c r="S129" s="55"/>
      <c r="T129" s="143"/>
      <c r="U129" s="143"/>
      <c r="V129" s="143"/>
      <c r="W129" s="143"/>
      <c r="X129" s="143"/>
      <c r="Y129" s="143"/>
      <c r="Z129" s="143"/>
      <c r="AA129" s="143"/>
      <c r="AB129" s="143"/>
      <c r="AC129" s="143"/>
      <c r="AD129" s="143"/>
      <c r="AE129" s="143"/>
      <c r="AF129" s="143"/>
      <c r="AG129" s="143"/>
      <c r="AH129" s="143"/>
      <c r="AI129" s="143"/>
      <c r="AJ129" s="143"/>
      <c r="AK129" s="143"/>
      <c r="AL129" s="143"/>
      <c r="AM129" s="143"/>
    </row>
    <row r="130" spans="1:39" ht="15" customHeight="1">
      <c r="A130" s="225"/>
      <c r="B130" s="335"/>
      <c r="C130" s="336"/>
      <c r="D130" s="336"/>
      <c r="E130" s="225"/>
      <c r="F130" s="225"/>
      <c r="G130" s="225"/>
      <c r="H130" s="227"/>
      <c r="I130" s="227"/>
      <c r="J130" s="227"/>
      <c r="K130" s="225"/>
      <c r="L130" s="337"/>
      <c r="M130" s="338"/>
      <c r="N130" s="225"/>
      <c r="O130" s="227"/>
      <c r="P130" s="335"/>
      <c r="Q130" s="302"/>
      <c r="R130" s="143"/>
      <c r="S130" s="55"/>
      <c r="T130" s="143"/>
      <c r="U130" s="143"/>
      <c r="V130" s="143"/>
      <c r="W130" s="143"/>
      <c r="X130" s="143"/>
      <c r="Y130" s="143"/>
      <c r="Z130" s="143"/>
      <c r="AA130" s="143"/>
      <c r="AB130" s="143"/>
      <c r="AC130" s="143"/>
      <c r="AD130" s="143"/>
      <c r="AE130" s="143"/>
      <c r="AF130" s="143"/>
      <c r="AG130" s="143"/>
      <c r="AH130" s="143"/>
      <c r="AI130" s="143"/>
      <c r="AJ130" s="143"/>
      <c r="AK130" s="143"/>
      <c r="AL130" s="143"/>
      <c r="AM130" s="143"/>
    </row>
    <row r="131" spans="1:39" ht="15" customHeight="1">
      <c r="A131" s="301"/>
      <c r="B131" s="302"/>
      <c r="C131" s="303"/>
      <c r="D131" s="303"/>
      <c r="E131" s="301"/>
      <c r="F131" s="301"/>
      <c r="G131" s="301"/>
      <c r="H131" s="304"/>
      <c r="I131" s="304"/>
      <c r="J131" s="304"/>
      <c r="K131" s="301"/>
      <c r="L131" s="305"/>
      <c r="M131" s="306"/>
      <c r="N131" s="301"/>
      <c r="O131" s="304"/>
      <c r="P131" s="307"/>
      <c r="Q131" s="307"/>
      <c r="R131" s="143"/>
      <c r="S131" s="55"/>
      <c r="T131" s="143"/>
      <c r="U131" s="143"/>
      <c r="V131" s="143"/>
      <c r="W131" s="143"/>
      <c r="X131" s="143"/>
      <c r="Y131" s="143"/>
      <c r="Z131" s="143"/>
      <c r="AA131" s="143"/>
      <c r="AB131" s="143"/>
      <c r="AC131" s="143"/>
      <c r="AD131" s="143"/>
      <c r="AE131" s="143"/>
      <c r="AF131" s="143"/>
      <c r="AG131" s="143"/>
      <c r="AH131" s="143"/>
      <c r="AI131" s="143"/>
      <c r="AJ131" s="143"/>
      <c r="AK131" s="143"/>
      <c r="AL131" s="143"/>
      <c r="AM131" s="143"/>
    </row>
    <row r="132" spans="1:39" ht="38.25" customHeight="1">
      <c r="A132" s="94" t="s">
        <v>616</v>
      </c>
      <c r="B132" s="150"/>
      <c r="C132" s="150"/>
      <c r="D132" s="151"/>
      <c r="E132" s="131"/>
      <c r="F132" s="6"/>
      <c r="G132" s="6"/>
      <c r="H132" s="132"/>
      <c r="I132" s="152"/>
      <c r="J132" s="1"/>
      <c r="K132" s="6"/>
      <c r="L132" s="6"/>
      <c r="M132" s="6"/>
      <c r="N132" s="1"/>
      <c r="O132" s="1"/>
      <c r="R132" s="1"/>
      <c r="S132" s="6"/>
      <c r="T132" s="1"/>
      <c r="U132" s="1"/>
      <c r="V132" s="1"/>
      <c r="W132" s="1"/>
      <c r="X132" s="1"/>
      <c r="Y132" s="6"/>
      <c r="Z132" s="1"/>
      <c r="AA132" s="1"/>
      <c r="AB132" s="1"/>
      <c r="AC132" s="1"/>
      <c r="AD132" s="1"/>
      <c r="AE132" s="6"/>
      <c r="AF132" s="1"/>
      <c r="AG132" s="1"/>
      <c r="AH132" s="1"/>
      <c r="AI132" s="1"/>
      <c r="AJ132" s="1"/>
      <c r="AK132" s="6"/>
      <c r="AL132" s="1"/>
    </row>
    <row r="133" spans="1:39" ht="39.6">
      <c r="A133" s="95" t="s">
        <v>16</v>
      </c>
      <c r="B133" s="96" t="s">
        <v>566</v>
      </c>
      <c r="C133" s="96"/>
      <c r="D133" s="97" t="s">
        <v>578</v>
      </c>
      <c r="E133" s="96" t="s">
        <v>579</v>
      </c>
      <c r="F133" s="96" t="s">
        <v>580</v>
      </c>
      <c r="G133" s="96" t="s">
        <v>581</v>
      </c>
      <c r="H133" s="96" t="s">
        <v>582</v>
      </c>
      <c r="I133" s="96" t="s">
        <v>583</v>
      </c>
      <c r="J133" s="95" t="s">
        <v>584</v>
      </c>
      <c r="K133" s="135" t="s">
        <v>602</v>
      </c>
      <c r="L133" s="136" t="s">
        <v>586</v>
      </c>
      <c r="M133" s="98" t="s">
        <v>587</v>
      </c>
      <c r="N133" s="96" t="s">
        <v>588</v>
      </c>
      <c r="O133" s="97" t="s">
        <v>589</v>
      </c>
      <c r="P133" s="236" t="s">
        <v>590</v>
      </c>
      <c r="Q133" s="238" t="s">
        <v>1042</v>
      </c>
      <c r="R133" s="37"/>
      <c r="S133" s="6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</row>
    <row r="134" spans="1:39" ht="14.25" customHeight="1">
      <c r="A134" s="99">
        <v>1</v>
      </c>
      <c r="B134" s="100">
        <v>45169</v>
      </c>
      <c r="C134" s="145"/>
      <c r="D134" s="145" t="s">
        <v>872</v>
      </c>
      <c r="E134" s="99" t="s">
        <v>603</v>
      </c>
      <c r="F134" s="99" t="s">
        <v>874</v>
      </c>
      <c r="G134" s="99">
        <v>350</v>
      </c>
      <c r="H134" s="99"/>
      <c r="I134" s="99" t="s">
        <v>873</v>
      </c>
      <c r="J134" s="101" t="s">
        <v>592</v>
      </c>
      <c r="K134" s="101"/>
      <c r="L134" s="102"/>
      <c r="M134" s="264"/>
      <c r="N134" s="227"/>
      <c r="O134" s="234"/>
      <c r="P134" s="386"/>
      <c r="Q134" s="226"/>
      <c r="R134" s="37"/>
      <c r="S134" s="37" t="s">
        <v>593</v>
      </c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</row>
    <row r="135" spans="1:39" ht="14.25" customHeight="1">
      <c r="A135" s="99">
        <v>2</v>
      </c>
      <c r="B135" s="100">
        <v>45173</v>
      </c>
      <c r="C135" s="145"/>
      <c r="D135" s="145" t="s">
        <v>168</v>
      </c>
      <c r="E135" s="99" t="s">
        <v>603</v>
      </c>
      <c r="F135" s="99" t="s">
        <v>875</v>
      </c>
      <c r="G135" s="99">
        <v>4790</v>
      </c>
      <c r="H135" s="99"/>
      <c r="I135" s="99" t="s">
        <v>876</v>
      </c>
      <c r="J135" s="101" t="s">
        <v>592</v>
      </c>
      <c r="K135" s="101"/>
      <c r="L135" s="102"/>
      <c r="M135" s="264"/>
      <c r="N135" s="227"/>
      <c r="O135" s="234"/>
      <c r="P135" s="386"/>
      <c r="Q135" s="226">
        <v>45217</v>
      </c>
      <c r="R135" s="37"/>
      <c r="S135" s="37" t="s">
        <v>593</v>
      </c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</row>
    <row r="136" spans="1:39" ht="14.25" customHeight="1">
      <c r="A136" s="99"/>
      <c r="B136" s="100"/>
      <c r="C136" s="145"/>
      <c r="D136" s="145"/>
      <c r="E136" s="99"/>
      <c r="F136" s="99"/>
      <c r="G136" s="99"/>
      <c r="H136" s="99"/>
      <c r="I136" s="99"/>
      <c r="J136" s="101"/>
      <c r="K136" s="101"/>
      <c r="L136" s="102"/>
      <c r="M136" s="264"/>
      <c r="N136" s="227"/>
      <c r="O136" s="234"/>
      <c r="P136" s="386"/>
      <c r="Q136" s="226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</row>
    <row r="137" spans="1:39" ht="12.75" customHeight="1">
      <c r="A137" s="99"/>
      <c r="B137" s="100"/>
      <c r="C137" s="145"/>
      <c r="D137" s="145"/>
      <c r="E137" s="99"/>
      <c r="F137" s="99"/>
      <c r="G137" s="99"/>
      <c r="H137" s="99"/>
      <c r="I137" s="99"/>
      <c r="J137" s="101"/>
      <c r="K137" s="101"/>
      <c r="L137" s="102"/>
      <c r="M137" s="153"/>
      <c r="N137" s="224"/>
      <c r="O137" s="224"/>
      <c r="P137" s="387"/>
      <c r="Q137" s="226"/>
      <c r="S137" s="6"/>
      <c r="T137" s="1"/>
      <c r="U137" s="1"/>
      <c r="V137" s="1"/>
      <c r="W137" s="1"/>
      <c r="X137" s="1"/>
      <c r="Y137" s="1"/>
      <c r="Z137" s="1"/>
    </row>
    <row r="138" spans="1:39" ht="12.75" customHeight="1">
      <c r="A138" s="117" t="s">
        <v>595</v>
      </c>
      <c r="B138" s="117"/>
      <c r="C138" s="117"/>
      <c r="D138" s="117"/>
      <c r="E138" s="37"/>
      <c r="F138" s="124" t="s">
        <v>597</v>
      </c>
      <c r="G138" s="55"/>
      <c r="H138" s="55"/>
      <c r="I138" s="55"/>
      <c r="J138" s="6"/>
      <c r="K138" s="137"/>
      <c r="L138" s="138"/>
      <c r="M138" s="6"/>
      <c r="N138" s="107"/>
      <c r="O138" s="154"/>
      <c r="P138" s="1"/>
      <c r="Q138" s="252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39" ht="12.75" customHeight="1">
      <c r="A139" s="123" t="s">
        <v>596</v>
      </c>
      <c r="B139" s="117"/>
      <c r="C139" s="117"/>
      <c r="D139" s="117"/>
      <c r="E139" s="6"/>
      <c r="F139" s="124" t="s">
        <v>600</v>
      </c>
      <c r="G139" s="6"/>
      <c r="H139" s="6" t="s">
        <v>618</v>
      </c>
      <c r="I139" s="6"/>
      <c r="J139" s="1"/>
      <c r="K139" s="6"/>
      <c r="L139" s="6"/>
      <c r="M139" s="6"/>
      <c r="N139" s="1"/>
      <c r="O139" s="1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39" ht="12.75" customHeight="1">
      <c r="A140" s="123"/>
      <c r="B140" s="117"/>
      <c r="C140" s="117"/>
      <c r="D140" s="117"/>
      <c r="E140" s="6"/>
      <c r="F140" s="124"/>
      <c r="G140" s="6"/>
      <c r="H140" s="6"/>
      <c r="I140" s="6"/>
      <c r="J140" s="1"/>
      <c r="K140" s="6"/>
      <c r="L140" s="6"/>
      <c r="M140" s="6"/>
      <c r="N140" s="1"/>
      <c r="O140" s="1"/>
      <c r="R140" s="1"/>
      <c r="S140" s="55"/>
      <c r="T140" s="1"/>
      <c r="U140" s="1"/>
      <c r="V140" s="1"/>
      <c r="W140" s="1"/>
      <c r="X140" s="1"/>
      <c r="Y140" s="1"/>
      <c r="Z140" s="1"/>
      <c r="AA140" s="1"/>
    </row>
    <row r="141" spans="1:39" ht="12.75" customHeight="1">
      <c r="A141" s="123"/>
      <c r="B141" s="117"/>
      <c r="C141" s="117"/>
      <c r="D141" s="117"/>
      <c r="E141" s="6"/>
      <c r="F141" s="124"/>
      <c r="G141" s="55"/>
      <c r="H141" s="37"/>
      <c r="I141" s="55"/>
      <c r="J141" s="6"/>
      <c r="K141" s="137"/>
      <c r="L141" s="138"/>
      <c r="M141" s="6"/>
      <c r="N141" s="107"/>
      <c r="O141" s="139"/>
      <c r="P141" s="1"/>
      <c r="Q141" s="252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39" ht="12.75" customHeight="1">
      <c r="A142" s="123"/>
      <c r="B142" s="117"/>
      <c r="C142" s="117"/>
      <c r="D142" s="117"/>
      <c r="E142" s="6"/>
      <c r="F142" s="124"/>
      <c r="G142" s="55"/>
      <c r="H142" s="37"/>
      <c r="I142" s="55"/>
      <c r="J142" s="6"/>
      <c r="K142" s="137"/>
      <c r="L142" s="138"/>
      <c r="M142" s="6"/>
      <c r="N142" s="107"/>
      <c r="O142" s="139"/>
      <c r="P142" s="1"/>
      <c r="Q142" s="252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39" ht="12.75" customHeight="1">
      <c r="A143" s="123"/>
      <c r="B143" s="117"/>
      <c r="C143" s="117"/>
      <c r="D143" s="117"/>
      <c r="E143" s="6"/>
      <c r="F143" s="124"/>
      <c r="G143" s="55"/>
      <c r="H143" s="37"/>
      <c r="I143" s="55"/>
      <c r="J143" s="6"/>
      <c r="K143" s="137"/>
      <c r="L143" s="138"/>
      <c r="M143" s="6"/>
      <c r="N143" s="107"/>
      <c r="O143" s="139"/>
      <c r="P143" s="1"/>
      <c r="Q143" s="252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39" ht="12.75" customHeight="1">
      <c r="A144" s="123"/>
      <c r="B144" s="117"/>
      <c r="C144" s="117"/>
      <c r="D144" s="117"/>
      <c r="E144" s="6"/>
      <c r="F144" s="124"/>
      <c r="G144" s="55"/>
      <c r="H144" s="37"/>
      <c r="I144" s="55"/>
      <c r="J144" s="6"/>
      <c r="K144" s="137"/>
      <c r="L144" s="138"/>
      <c r="M144" s="6"/>
      <c r="N144" s="107"/>
      <c r="O144" s="139"/>
      <c r="P144" s="1"/>
      <c r="Q144" s="252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23"/>
      <c r="B145" s="117"/>
      <c r="C145" s="117"/>
      <c r="D145" s="117"/>
      <c r="E145" s="6"/>
      <c r="F145" s="124"/>
      <c r="G145" s="55"/>
      <c r="H145" s="37"/>
      <c r="I145" s="55"/>
      <c r="J145" s="6"/>
      <c r="K145" s="137"/>
      <c r="L145" s="138"/>
      <c r="M145" s="6"/>
      <c r="N145" s="107"/>
      <c r="O145" s="139"/>
      <c r="P145" s="1"/>
      <c r="Q145" s="252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23"/>
      <c r="B146" s="117"/>
      <c r="C146" s="117"/>
      <c r="D146" s="117"/>
      <c r="E146" s="6"/>
      <c r="F146" s="124"/>
      <c r="G146" s="55"/>
      <c r="H146" s="37"/>
      <c r="I146" s="55"/>
      <c r="J146" s="6"/>
      <c r="K146" s="137"/>
      <c r="L146" s="138"/>
      <c r="M146" s="6"/>
      <c r="N146" s="107"/>
      <c r="O146" s="139"/>
      <c r="P146" s="1"/>
      <c r="Q146" s="252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55"/>
      <c r="B147" s="106"/>
      <c r="C147" s="106"/>
      <c r="D147" s="37"/>
      <c r="E147" s="55"/>
      <c r="F147" s="55"/>
      <c r="G147" s="55"/>
      <c r="H147" s="37"/>
      <c r="I147" s="55"/>
      <c r="J147" s="6"/>
      <c r="K147" s="137"/>
      <c r="L147" s="138"/>
      <c r="M147" s="6"/>
      <c r="N147" s="107"/>
      <c r="O147" s="139"/>
      <c r="P147" s="1"/>
      <c r="Q147" s="252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38.25" customHeight="1">
      <c r="A148" s="37"/>
      <c r="B148" s="155" t="s">
        <v>619</v>
      </c>
      <c r="C148" s="155"/>
      <c r="D148" s="155"/>
      <c r="E148" s="155"/>
      <c r="F148" s="6"/>
      <c r="G148" s="6"/>
      <c r="H148" s="133"/>
      <c r="I148" s="6"/>
      <c r="J148" s="133"/>
      <c r="K148" s="134"/>
      <c r="L148" s="6"/>
      <c r="M148" s="6"/>
      <c r="N148" s="1"/>
      <c r="O148" s="1"/>
      <c r="P148" s="1"/>
      <c r="Q148" s="252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95" t="s">
        <v>16</v>
      </c>
      <c r="B149" s="96" t="s">
        <v>566</v>
      </c>
      <c r="C149" s="96"/>
      <c r="D149" s="97" t="s">
        <v>578</v>
      </c>
      <c r="E149" s="96" t="s">
        <v>579</v>
      </c>
      <c r="F149" s="96" t="s">
        <v>580</v>
      </c>
      <c r="G149" s="96" t="s">
        <v>620</v>
      </c>
      <c r="H149" s="96" t="s">
        <v>621</v>
      </c>
      <c r="I149" s="96" t="s">
        <v>583</v>
      </c>
      <c r="J149" s="156" t="s">
        <v>584</v>
      </c>
      <c r="K149" s="96" t="s">
        <v>585</v>
      </c>
      <c r="L149" s="96" t="s">
        <v>622</v>
      </c>
      <c r="M149" s="96" t="s">
        <v>588</v>
      </c>
      <c r="N149" s="97" t="s">
        <v>589</v>
      </c>
      <c r="O149" s="1"/>
      <c r="P149" s="1"/>
      <c r="Q149" s="252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7">
        <v>1</v>
      </c>
      <c r="B150" s="158">
        <v>41579</v>
      </c>
      <c r="C150" s="158"/>
      <c r="D150" s="159" t="s">
        <v>623</v>
      </c>
      <c r="E150" s="160" t="s">
        <v>591</v>
      </c>
      <c r="F150" s="161">
        <v>82</v>
      </c>
      <c r="G150" s="160" t="s">
        <v>624</v>
      </c>
      <c r="H150" s="160">
        <v>100</v>
      </c>
      <c r="I150" s="162">
        <v>100</v>
      </c>
      <c r="J150" s="163" t="s">
        <v>625</v>
      </c>
      <c r="K150" s="164">
        <f t="shared" ref="K150:K202" si="105">H150-F150</f>
        <v>18</v>
      </c>
      <c r="L150" s="165">
        <f t="shared" ref="L150:L202" si="106">K150/F150</f>
        <v>0.21951219512195122</v>
      </c>
      <c r="M150" s="160" t="s">
        <v>594</v>
      </c>
      <c r="N150" s="166">
        <v>42657</v>
      </c>
      <c r="O150" s="1"/>
      <c r="P150" s="1"/>
      <c r="Q150" s="252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7">
        <v>2</v>
      </c>
      <c r="B151" s="158">
        <v>41794</v>
      </c>
      <c r="C151" s="158"/>
      <c r="D151" s="159" t="s">
        <v>626</v>
      </c>
      <c r="E151" s="160" t="s">
        <v>603</v>
      </c>
      <c r="F151" s="161">
        <v>257</v>
      </c>
      <c r="G151" s="160" t="s">
        <v>624</v>
      </c>
      <c r="H151" s="160">
        <v>300</v>
      </c>
      <c r="I151" s="162">
        <v>300</v>
      </c>
      <c r="J151" s="163" t="s">
        <v>625</v>
      </c>
      <c r="K151" s="164">
        <f t="shared" si="105"/>
        <v>43</v>
      </c>
      <c r="L151" s="165">
        <f t="shared" si="106"/>
        <v>0.16731517509727625</v>
      </c>
      <c r="M151" s="160" t="s">
        <v>594</v>
      </c>
      <c r="N151" s="166">
        <v>41822</v>
      </c>
      <c r="O151" s="1"/>
      <c r="P151" s="1"/>
      <c r="Q151" s="252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7">
        <v>3</v>
      </c>
      <c r="B152" s="158">
        <v>41828</v>
      </c>
      <c r="C152" s="158"/>
      <c r="D152" s="159" t="s">
        <v>627</v>
      </c>
      <c r="E152" s="160" t="s">
        <v>603</v>
      </c>
      <c r="F152" s="161">
        <v>393</v>
      </c>
      <c r="G152" s="160" t="s">
        <v>624</v>
      </c>
      <c r="H152" s="160">
        <v>468</v>
      </c>
      <c r="I152" s="162">
        <v>468</v>
      </c>
      <c r="J152" s="163" t="s">
        <v>625</v>
      </c>
      <c r="K152" s="164">
        <f t="shared" si="105"/>
        <v>75</v>
      </c>
      <c r="L152" s="165">
        <f t="shared" si="106"/>
        <v>0.19083969465648856</v>
      </c>
      <c r="M152" s="160" t="s">
        <v>594</v>
      </c>
      <c r="N152" s="166">
        <v>41863</v>
      </c>
      <c r="O152" s="1"/>
      <c r="P152" s="1"/>
      <c r="Q152" s="252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7">
        <v>4</v>
      </c>
      <c r="B153" s="158">
        <v>41857</v>
      </c>
      <c r="C153" s="158"/>
      <c r="D153" s="159" t="s">
        <v>628</v>
      </c>
      <c r="E153" s="160" t="s">
        <v>603</v>
      </c>
      <c r="F153" s="161">
        <v>205</v>
      </c>
      <c r="G153" s="160" t="s">
        <v>624</v>
      </c>
      <c r="H153" s="160">
        <v>275</v>
      </c>
      <c r="I153" s="162">
        <v>250</v>
      </c>
      <c r="J153" s="163" t="s">
        <v>625</v>
      </c>
      <c r="K153" s="164">
        <f t="shared" si="105"/>
        <v>70</v>
      </c>
      <c r="L153" s="165">
        <f t="shared" si="106"/>
        <v>0.34146341463414637</v>
      </c>
      <c r="M153" s="160" t="s">
        <v>594</v>
      </c>
      <c r="N153" s="166">
        <v>41962</v>
      </c>
      <c r="O153" s="1"/>
      <c r="P153" s="1"/>
      <c r="Q153" s="252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7">
        <v>5</v>
      </c>
      <c r="B154" s="158">
        <v>41886</v>
      </c>
      <c r="C154" s="158"/>
      <c r="D154" s="159" t="s">
        <v>629</v>
      </c>
      <c r="E154" s="160" t="s">
        <v>603</v>
      </c>
      <c r="F154" s="161">
        <v>162</v>
      </c>
      <c r="G154" s="160" t="s">
        <v>624</v>
      </c>
      <c r="H154" s="160">
        <v>190</v>
      </c>
      <c r="I154" s="162">
        <v>190</v>
      </c>
      <c r="J154" s="163" t="s">
        <v>625</v>
      </c>
      <c r="K154" s="164">
        <f t="shared" si="105"/>
        <v>28</v>
      </c>
      <c r="L154" s="165">
        <f t="shared" si="106"/>
        <v>0.1728395061728395</v>
      </c>
      <c r="M154" s="160" t="s">
        <v>594</v>
      </c>
      <c r="N154" s="166">
        <v>42006</v>
      </c>
      <c r="O154" s="1"/>
      <c r="P154" s="1"/>
      <c r="Q154" s="252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7">
        <v>6</v>
      </c>
      <c r="B155" s="158">
        <v>41886</v>
      </c>
      <c r="C155" s="158"/>
      <c r="D155" s="159" t="s">
        <v>630</v>
      </c>
      <c r="E155" s="160" t="s">
        <v>603</v>
      </c>
      <c r="F155" s="161">
        <v>75</v>
      </c>
      <c r="G155" s="160" t="s">
        <v>624</v>
      </c>
      <c r="H155" s="160">
        <v>91.5</v>
      </c>
      <c r="I155" s="162" t="s">
        <v>617</v>
      </c>
      <c r="J155" s="163" t="s">
        <v>631</v>
      </c>
      <c r="K155" s="164">
        <f t="shared" si="105"/>
        <v>16.5</v>
      </c>
      <c r="L155" s="165">
        <f t="shared" si="106"/>
        <v>0.22</v>
      </c>
      <c r="M155" s="160" t="s">
        <v>594</v>
      </c>
      <c r="N155" s="166">
        <v>41954</v>
      </c>
      <c r="O155" s="1"/>
      <c r="P155" s="1"/>
      <c r="Q155" s="252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7">
        <v>7</v>
      </c>
      <c r="B156" s="158">
        <v>41913</v>
      </c>
      <c r="C156" s="158"/>
      <c r="D156" s="159" t="s">
        <v>632</v>
      </c>
      <c r="E156" s="160" t="s">
        <v>603</v>
      </c>
      <c r="F156" s="161">
        <v>850</v>
      </c>
      <c r="G156" s="160" t="s">
        <v>624</v>
      </c>
      <c r="H156" s="160">
        <v>982.5</v>
      </c>
      <c r="I156" s="162">
        <v>1050</v>
      </c>
      <c r="J156" s="163" t="s">
        <v>633</v>
      </c>
      <c r="K156" s="164">
        <f t="shared" si="105"/>
        <v>132.5</v>
      </c>
      <c r="L156" s="165">
        <f t="shared" si="106"/>
        <v>0.15588235294117647</v>
      </c>
      <c r="M156" s="160" t="s">
        <v>594</v>
      </c>
      <c r="N156" s="166">
        <v>42039</v>
      </c>
      <c r="O156" s="1"/>
      <c r="P156" s="1"/>
      <c r="Q156" s="252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7">
        <v>8</v>
      </c>
      <c r="B157" s="158">
        <v>41913</v>
      </c>
      <c r="C157" s="158"/>
      <c r="D157" s="159" t="s">
        <v>634</v>
      </c>
      <c r="E157" s="160" t="s">
        <v>603</v>
      </c>
      <c r="F157" s="161">
        <v>475</v>
      </c>
      <c r="G157" s="160" t="s">
        <v>624</v>
      </c>
      <c r="H157" s="160">
        <v>515</v>
      </c>
      <c r="I157" s="162">
        <v>600</v>
      </c>
      <c r="J157" s="163" t="s">
        <v>635</v>
      </c>
      <c r="K157" s="164">
        <f t="shared" si="105"/>
        <v>40</v>
      </c>
      <c r="L157" s="165">
        <f t="shared" si="106"/>
        <v>8.4210526315789472E-2</v>
      </c>
      <c r="M157" s="160" t="s">
        <v>594</v>
      </c>
      <c r="N157" s="166">
        <v>41939</v>
      </c>
      <c r="O157" s="1"/>
      <c r="P157" s="1"/>
      <c r="Q157" s="252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7">
        <v>9</v>
      </c>
      <c r="B158" s="158">
        <v>41913</v>
      </c>
      <c r="C158" s="158"/>
      <c r="D158" s="159" t="s">
        <v>636</v>
      </c>
      <c r="E158" s="160" t="s">
        <v>603</v>
      </c>
      <c r="F158" s="161">
        <v>86</v>
      </c>
      <c r="G158" s="160" t="s">
        <v>624</v>
      </c>
      <c r="H158" s="160">
        <v>99</v>
      </c>
      <c r="I158" s="162">
        <v>140</v>
      </c>
      <c r="J158" s="163" t="s">
        <v>637</v>
      </c>
      <c r="K158" s="164">
        <f t="shared" si="105"/>
        <v>13</v>
      </c>
      <c r="L158" s="165">
        <f t="shared" si="106"/>
        <v>0.15116279069767441</v>
      </c>
      <c r="M158" s="160" t="s">
        <v>594</v>
      </c>
      <c r="N158" s="166">
        <v>41939</v>
      </c>
      <c r="O158" s="1"/>
      <c r="P158" s="1"/>
      <c r="Q158" s="252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7">
        <v>10</v>
      </c>
      <c r="B159" s="158">
        <v>41926</v>
      </c>
      <c r="C159" s="158"/>
      <c r="D159" s="159" t="s">
        <v>638</v>
      </c>
      <c r="E159" s="160" t="s">
        <v>603</v>
      </c>
      <c r="F159" s="161">
        <v>496.6</v>
      </c>
      <c r="G159" s="160" t="s">
        <v>624</v>
      </c>
      <c r="H159" s="160">
        <v>621</v>
      </c>
      <c r="I159" s="162">
        <v>580</v>
      </c>
      <c r="J159" s="163" t="s">
        <v>625</v>
      </c>
      <c r="K159" s="164">
        <f t="shared" si="105"/>
        <v>124.39999999999998</v>
      </c>
      <c r="L159" s="165">
        <f t="shared" si="106"/>
        <v>0.25050342327829234</v>
      </c>
      <c r="M159" s="160" t="s">
        <v>594</v>
      </c>
      <c r="N159" s="166">
        <v>42605</v>
      </c>
      <c r="O159" s="1"/>
      <c r="P159" s="1"/>
      <c r="Q159" s="252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7">
        <v>11</v>
      </c>
      <c r="B160" s="158">
        <v>41926</v>
      </c>
      <c r="C160" s="158"/>
      <c r="D160" s="159" t="s">
        <v>639</v>
      </c>
      <c r="E160" s="160" t="s">
        <v>603</v>
      </c>
      <c r="F160" s="161">
        <v>2481.9</v>
      </c>
      <c r="G160" s="160" t="s">
        <v>624</v>
      </c>
      <c r="H160" s="160">
        <v>2840</v>
      </c>
      <c r="I160" s="162">
        <v>2870</v>
      </c>
      <c r="J160" s="163" t="s">
        <v>640</v>
      </c>
      <c r="K160" s="164">
        <f t="shared" si="105"/>
        <v>358.09999999999991</v>
      </c>
      <c r="L160" s="165">
        <f t="shared" si="106"/>
        <v>0.14428462065353154</v>
      </c>
      <c r="M160" s="160" t="s">
        <v>594</v>
      </c>
      <c r="N160" s="166">
        <v>42017</v>
      </c>
      <c r="O160" s="1"/>
      <c r="P160" s="1"/>
      <c r="Q160" s="252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7">
        <v>12</v>
      </c>
      <c r="B161" s="158">
        <v>41928</v>
      </c>
      <c r="C161" s="158"/>
      <c r="D161" s="159" t="s">
        <v>641</v>
      </c>
      <c r="E161" s="160" t="s">
        <v>603</v>
      </c>
      <c r="F161" s="161">
        <v>84.5</v>
      </c>
      <c r="G161" s="160" t="s">
        <v>624</v>
      </c>
      <c r="H161" s="160">
        <v>93</v>
      </c>
      <c r="I161" s="162">
        <v>110</v>
      </c>
      <c r="J161" s="163" t="s">
        <v>642</v>
      </c>
      <c r="K161" s="164">
        <f t="shared" si="105"/>
        <v>8.5</v>
      </c>
      <c r="L161" s="165">
        <f t="shared" si="106"/>
        <v>0.10059171597633136</v>
      </c>
      <c r="M161" s="160" t="s">
        <v>594</v>
      </c>
      <c r="N161" s="166">
        <v>41939</v>
      </c>
      <c r="O161" s="1"/>
      <c r="P161" s="1"/>
      <c r="Q161" s="252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7">
        <v>13</v>
      </c>
      <c r="B162" s="158">
        <v>41928</v>
      </c>
      <c r="C162" s="158"/>
      <c r="D162" s="159" t="s">
        <v>643</v>
      </c>
      <c r="E162" s="160" t="s">
        <v>603</v>
      </c>
      <c r="F162" s="161">
        <v>401</v>
      </c>
      <c r="G162" s="160" t="s">
        <v>624</v>
      </c>
      <c r="H162" s="160">
        <v>428</v>
      </c>
      <c r="I162" s="162">
        <v>450</v>
      </c>
      <c r="J162" s="163" t="s">
        <v>644</v>
      </c>
      <c r="K162" s="164">
        <f t="shared" si="105"/>
        <v>27</v>
      </c>
      <c r="L162" s="165">
        <f t="shared" si="106"/>
        <v>6.7331670822942641E-2</v>
      </c>
      <c r="M162" s="160" t="s">
        <v>594</v>
      </c>
      <c r="N162" s="166">
        <v>42020</v>
      </c>
      <c r="O162" s="1"/>
      <c r="P162" s="1"/>
      <c r="Q162" s="252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7">
        <v>14</v>
      </c>
      <c r="B163" s="158">
        <v>41928</v>
      </c>
      <c r="C163" s="158"/>
      <c r="D163" s="159" t="s">
        <v>645</v>
      </c>
      <c r="E163" s="160" t="s">
        <v>603</v>
      </c>
      <c r="F163" s="161">
        <v>101</v>
      </c>
      <c r="G163" s="160" t="s">
        <v>624</v>
      </c>
      <c r="H163" s="160">
        <v>112</v>
      </c>
      <c r="I163" s="162">
        <v>120</v>
      </c>
      <c r="J163" s="163" t="s">
        <v>646</v>
      </c>
      <c r="K163" s="164">
        <f t="shared" si="105"/>
        <v>11</v>
      </c>
      <c r="L163" s="165">
        <f t="shared" si="106"/>
        <v>0.10891089108910891</v>
      </c>
      <c r="M163" s="160" t="s">
        <v>594</v>
      </c>
      <c r="N163" s="166">
        <v>41939</v>
      </c>
      <c r="O163" s="1"/>
      <c r="P163" s="1"/>
      <c r="Q163" s="252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7">
        <v>15</v>
      </c>
      <c r="B164" s="158">
        <v>41954</v>
      </c>
      <c r="C164" s="158"/>
      <c r="D164" s="159" t="s">
        <v>647</v>
      </c>
      <c r="E164" s="160" t="s">
        <v>603</v>
      </c>
      <c r="F164" s="161">
        <v>59</v>
      </c>
      <c r="G164" s="160" t="s">
        <v>624</v>
      </c>
      <c r="H164" s="160">
        <v>76</v>
      </c>
      <c r="I164" s="162">
        <v>76</v>
      </c>
      <c r="J164" s="163" t="s">
        <v>625</v>
      </c>
      <c r="K164" s="164">
        <f t="shared" si="105"/>
        <v>17</v>
      </c>
      <c r="L164" s="165">
        <f t="shared" si="106"/>
        <v>0.28813559322033899</v>
      </c>
      <c r="M164" s="160" t="s">
        <v>594</v>
      </c>
      <c r="N164" s="166">
        <v>43032</v>
      </c>
      <c r="O164" s="1"/>
      <c r="P164" s="1"/>
      <c r="Q164" s="252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7">
        <v>16</v>
      </c>
      <c r="B165" s="158">
        <v>41954</v>
      </c>
      <c r="C165" s="158"/>
      <c r="D165" s="159" t="s">
        <v>636</v>
      </c>
      <c r="E165" s="160" t="s">
        <v>603</v>
      </c>
      <c r="F165" s="161">
        <v>99</v>
      </c>
      <c r="G165" s="160" t="s">
        <v>624</v>
      </c>
      <c r="H165" s="160">
        <v>120</v>
      </c>
      <c r="I165" s="162">
        <v>120</v>
      </c>
      <c r="J165" s="163" t="s">
        <v>613</v>
      </c>
      <c r="K165" s="164">
        <f t="shared" si="105"/>
        <v>21</v>
      </c>
      <c r="L165" s="165">
        <f t="shared" si="106"/>
        <v>0.21212121212121213</v>
      </c>
      <c r="M165" s="160" t="s">
        <v>594</v>
      </c>
      <c r="N165" s="166">
        <v>41960</v>
      </c>
      <c r="O165" s="1"/>
      <c r="P165" s="1"/>
      <c r="Q165" s="252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7">
        <v>17</v>
      </c>
      <c r="B166" s="158">
        <v>41956</v>
      </c>
      <c r="C166" s="158"/>
      <c r="D166" s="159" t="s">
        <v>648</v>
      </c>
      <c r="E166" s="160" t="s">
        <v>603</v>
      </c>
      <c r="F166" s="161">
        <v>22</v>
      </c>
      <c r="G166" s="160" t="s">
        <v>624</v>
      </c>
      <c r="H166" s="160">
        <v>33.549999999999997</v>
      </c>
      <c r="I166" s="162">
        <v>32</v>
      </c>
      <c r="J166" s="163" t="s">
        <v>649</v>
      </c>
      <c r="K166" s="164">
        <f t="shared" si="105"/>
        <v>11.549999999999997</v>
      </c>
      <c r="L166" s="165">
        <f t="shared" si="106"/>
        <v>0.52499999999999991</v>
      </c>
      <c r="M166" s="160" t="s">
        <v>594</v>
      </c>
      <c r="N166" s="166">
        <v>42188</v>
      </c>
      <c r="O166" s="1"/>
      <c r="P166" s="1"/>
      <c r="Q166" s="252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7">
        <v>18</v>
      </c>
      <c r="B167" s="158">
        <v>41976</v>
      </c>
      <c r="C167" s="158"/>
      <c r="D167" s="159" t="s">
        <v>650</v>
      </c>
      <c r="E167" s="160" t="s">
        <v>603</v>
      </c>
      <c r="F167" s="161">
        <v>440</v>
      </c>
      <c r="G167" s="160" t="s">
        <v>624</v>
      </c>
      <c r="H167" s="160">
        <v>520</v>
      </c>
      <c r="I167" s="162">
        <v>520</v>
      </c>
      <c r="J167" s="163" t="s">
        <v>651</v>
      </c>
      <c r="K167" s="164">
        <f t="shared" si="105"/>
        <v>80</v>
      </c>
      <c r="L167" s="165">
        <f t="shared" si="106"/>
        <v>0.18181818181818182</v>
      </c>
      <c r="M167" s="160" t="s">
        <v>594</v>
      </c>
      <c r="N167" s="166">
        <v>42208</v>
      </c>
      <c r="O167" s="1"/>
      <c r="P167" s="1"/>
      <c r="Q167" s="252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7">
        <v>19</v>
      </c>
      <c r="B168" s="158">
        <v>41976</v>
      </c>
      <c r="C168" s="158"/>
      <c r="D168" s="159" t="s">
        <v>652</v>
      </c>
      <c r="E168" s="160" t="s">
        <v>603</v>
      </c>
      <c r="F168" s="161">
        <v>360</v>
      </c>
      <c r="G168" s="160" t="s">
        <v>624</v>
      </c>
      <c r="H168" s="160">
        <v>427</v>
      </c>
      <c r="I168" s="162">
        <v>425</v>
      </c>
      <c r="J168" s="163" t="s">
        <v>653</v>
      </c>
      <c r="K168" s="164">
        <f t="shared" si="105"/>
        <v>67</v>
      </c>
      <c r="L168" s="165">
        <f t="shared" si="106"/>
        <v>0.18611111111111112</v>
      </c>
      <c r="M168" s="160" t="s">
        <v>594</v>
      </c>
      <c r="N168" s="166">
        <v>42058</v>
      </c>
      <c r="O168" s="1"/>
      <c r="P168" s="1"/>
      <c r="Q168" s="252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7">
        <v>20</v>
      </c>
      <c r="B169" s="158">
        <v>42012</v>
      </c>
      <c r="C169" s="158"/>
      <c r="D169" s="159" t="s">
        <v>654</v>
      </c>
      <c r="E169" s="160" t="s">
        <v>603</v>
      </c>
      <c r="F169" s="161">
        <v>360</v>
      </c>
      <c r="G169" s="160" t="s">
        <v>624</v>
      </c>
      <c r="H169" s="160">
        <v>455</v>
      </c>
      <c r="I169" s="162">
        <v>420</v>
      </c>
      <c r="J169" s="163" t="s">
        <v>655</v>
      </c>
      <c r="K169" s="164">
        <f t="shared" si="105"/>
        <v>95</v>
      </c>
      <c r="L169" s="165">
        <f t="shared" si="106"/>
        <v>0.2638888888888889</v>
      </c>
      <c r="M169" s="160" t="s">
        <v>594</v>
      </c>
      <c r="N169" s="166">
        <v>42024</v>
      </c>
      <c r="O169" s="1"/>
      <c r="P169" s="1"/>
      <c r="Q169" s="252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7">
        <v>21</v>
      </c>
      <c r="B170" s="158">
        <v>42012</v>
      </c>
      <c r="C170" s="158"/>
      <c r="D170" s="159" t="s">
        <v>656</v>
      </c>
      <c r="E170" s="160" t="s">
        <v>603</v>
      </c>
      <c r="F170" s="161">
        <v>130</v>
      </c>
      <c r="G170" s="160"/>
      <c r="H170" s="160">
        <v>175.5</v>
      </c>
      <c r="I170" s="162">
        <v>165</v>
      </c>
      <c r="J170" s="163" t="s">
        <v>657</v>
      </c>
      <c r="K170" s="164">
        <f t="shared" si="105"/>
        <v>45.5</v>
      </c>
      <c r="L170" s="165">
        <f t="shared" si="106"/>
        <v>0.35</v>
      </c>
      <c r="M170" s="160" t="s">
        <v>594</v>
      </c>
      <c r="N170" s="166">
        <v>43088</v>
      </c>
      <c r="O170" s="1"/>
      <c r="P170" s="1"/>
      <c r="Q170" s="252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7">
        <v>22</v>
      </c>
      <c r="B171" s="158">
        <v>42040</v>
      </c>
      <c r="C171" s="158"/>
      <c r="D171" s="159" t="s">
        <v>403</v>
      </c>
      <c r="E171" s="160" t="s">
        <v>591</v>
      </c>
      <c r="F171" s="161">
        <v>98</v>
      </c>
      <c r="G171" s="160"/>
      <c r="H171" s="160">
        <v>120</v>
      </c>
      <c r="I171" s="162">
        <v>120</v>
      </c>
      <c r="J171" s="163" t="s">
        <v>625</v>
      </c>
      <c r="K171" s="164">
        <f t="shared" si="105"/>
        <v>22</v>
      </c>
      <c r="L171" s="165">
        <f t="shared" si="106"/>
        <v>0.22448979591836735</v>
      </c>
      <c r="M171" s="160" t="s">
        <v>594</v>
      </c>
      <c r="N171" s="166">
        <v>42753</v>
      </c>
      <c r="O171" s="1"/>
      <c r="P171" s="1"/>
      <c r="Q171" s="252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7">
        <v>23</v>
      </c>
      <c r="B172" s="158">
        <v>42040</v>
      </c>
      <c r="C172" s="158"/>
      <c r="D172" s="159" t="s">
        <v>658</v>
      </c>
      <c r="E172" s="160" t="s">
        <v>591</v>
      </c>
      <c r="F172" s="161">
        <v>196</v>
      </c>
      <c r="G172" s="160"/>
      <c r="H172" s="160">
        <v>262</v>
      </c>
      <c r="I172" s="162">
        <v>255</v>
      </c>
      <c r="J172" s="163" t="s">
        <v>625</v>
      </c>
      <c r="K172" s="164">
        <f t="shared" si="105"/>
        <v>66</v>
      </c>
      <c r="L172" s="165">
        <f t="shared" si="106"/>
        <v>0.33673469387755101</v>
      </c>
      <c r="M172" s="160" t="s">
        <v>594</v>
      </c>
      <c r="N172" s="166">
        <v>42599</v>
      </c>
      <c r="O172" s="1"/>
      <c r="P172" s="1"/>
      <c r="Q172" s="252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67">
        <v>24</v>
      </c>
      <c r="B173" s="168">
        <v>42067</v>
      </c>
      <c r="C173" s="168"/>
      <c r="D173" s="169" t="s">
        <v>402</v>
      </c>
      <c r="E173" s="170" t="s">
        <v>591</v>
      </c>
      <c r="F173" s="171">
        <v>235</v>
      </c>
      <c r="G173" s="171"/>
      <c r="H173" s="172">
        <v>77</v>
      </c>
      <c r="I173" s="172" t="s">
        <v>659</v>
      </c>
      <c r="J173" s="173" t="s">
        <v>660</v>
      </c>
      <c r="K173" s="174">
        <f t="shared" si="105"/>
        <v>-158</v>
      </c>
      <c r="L173" s="175">
        <f t="shared" si="106"/>
        <v>-0.67234042553191486</v>
      </c>
      <c r="M173" s="171" t="s">
        <v>604</v>
      </c>
      <c r="N173" s="168">
        <v>43522</v>
      </c>
      <c r="O173" s="1"/>
      <c r="P173" s="1"/>
      <c r="Q173" s="252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7">
        <v>25</v>
      </c>
      <c r="B174" s="158">
        <v>42067</v>
      </c>
      <c r="C174" s="158"/>
      <c r="D174" s="159" t="s">
        <v>661</v>
      </c>
      <c r="E174" s="160" t="s">
        <v>591</v>
      </c>
      <c r="F174" s="161">
        <v>185</v>
      </c>
      <c r="G174" s="160"/>
      <c r="H174" s="160">
        <v>224</v>
      </c>
      <c r="I174" s="162" t="s">
        <v>662</v>
      </c>
      <c r="J174" s="163" t="s">
        <v>625</v>
      </c>
      <c r="K174" s="164">
        <f t="shared" si="105"/>
        <v>39</v>
      </c>
      <c r="L174" s="165">
        <f t="shared" si="106"/>
        <v>0.21081081081081082</v>
      </c>
      <c r="M174" s="160" t="s">
        <v>594</v>
      </c>
      <c r="N174" s="166">
        <v>42647</v>
      </c>
      <c r="O174" s="1"/>
      <c r="P174" s="1"/>
      <c r="Q174" s="252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67">
        <v>26</v>
      </c>
      <c r="B175" s="168">
        <v>42090</v>
      </c>
      <c r="C175" s="168"/>
      <c r="D175" s="176" t="s">
        <v>663</v>
      </c>
      <c r="E175" s="171" t="s">
        <v>591</v>
      </c>
      <c r="F175" s="171">
        <v>49.5</v>
      </c>
      <c r="G175" s="172"/>
      <c r="H175" s="172">
        <v>15.85</v>
      </c>
      <c r="I175" s="172">
        <v>67</v>
      </c>
      <c r="J175" s="173" t="s">
        <v>664</v>
      </c>
      <c r="K175" s="172">
        <f t="shared" si="105"/>
        <v>-33.65</v>
      </c>
      <c r="L175" s="177">
        <f t="shared" si="106"/>
        <v>-0.67979797979797973</v>
      </c>
      <c r="M175" s="171" t="s">
        <v>604</v>
      </c>
      <c r="N175" s="178">
        <v>43627</v>
      </c>
      <c r="O175" s="1"/>
      <c r="P175" s="1"/>
      <c r="Q175" s="252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7">
        <v>27</v>
      </c>
      <c r="B176" s="158">
        <v>42093</v>
      </c>
      <c r="C176" s="158"/>
      <c r="D176" s="159" t="s">
        <v>665</v>
      </c>
      <c r="E176" s="160" t="s">
        <v>591</v>
      </c>
      <c r="F176" s="161">
        <v>183.5</v>
      </c>
      <c r="G176" s="160"/>
      <c r="H176" s="160">
        <v>219</v>
      </c>
      <c r="I176" s="162">
        <v>218</v>
      </c>
      <c r="J176" s="163" t="s">
        <v>666</v>
      </c>
      <c r="K176" s="164">
        <f t="shared" si="105"/>
        <v>35.5</v>
      </c>
      <c r="L176" s="165">
        <f t="shared" si="106"/>
        <v>0.19346049046321526</v>
      </c>
      <c r="M176" s="160" t="s">
        <v>594</v>
      </c>
      <c r="N176" s="166">
        <v>42103</v>
      </c>
      <c r="O176" s="1"/>
      <c r="P176" s="1"/>
      <c r="Q176" s="252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7">
        <v>28</v>
      </c>
      <c r="B177" s="158">
        <v>42114</v>
      </c>
      <c r="C177" s="158"/>
      <c r="D177" s="159" t="s">
        <v>667</v>
      </c>
      <c r="E177" s="160" t="s">
        <v>591</v>
      </c>
      <c r="F177" s="161">
        <f>(227+237)/2</f>
        <v>232</v>
      </c>
      <c r="G177" s="160"/>
      <c r="H177" s="160">
        <v>298</v>
      </c>
      <c r="I177" s="162">
        <v>298</v>
      </c>
      <c r="J177" s="163" t="s">
        <v>625</v>
      </c>
      <c r="K177" s="164">
        <f t="shared" si="105"/>
        <v>66</v>
      </c>
      <c r="L177" s="165">
        <f t="shared" si="106"/>
        <v>0.28448275862068967</v>
      </c>
      <c r="M177" s="160" t="s">
        <v>594</v>
      </c>
      <c r="N177" s="166">
        <v>42823</v>
      </c>
      <c r="O177" s="1"/>
      <c r="P177" s="1"/>
      <c r="Q177" s="252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7">
        <v>29</v>
      </c>
      <c r="B178" s="158">
        <v>42128</v>
      </c>
      <c r="C178" s="158"/>
      <c r="D178" s="159" t="s">
        <v>668</v>
      </c>
      <c r="E178" s="160" t="s">
        <v>603</v>
      </c>
      <c r="F178" s="161">
        <v>385</v>
      </c>
      <c r="G178" s="160"/>
      <c r="H178" s="160">
        <f>212.5+331</f>
        <v>543.5</v>
      </c>
      <c r="I178" s="162">
        <v>510</v>
      </c>
      <c r="J178" s="163" t="s">
        <v>669</v>
      </c>
      <c r="K178" s="164">
        <f t="shared" si="105"/>
        <v>158.5</v>
      </c>
      <c r="L178" s="165">
        <f t="shared" si="106"/>
        <v>0.41168831168831171</v>
      </c>
      <c r="M178" s="160" t="s">
        <v>594</v>
      </c>
      <c r="N178" s="166">
        <v>42235</v>
      </c>
      <c r="O178" s="1"/>
      <c r="P178" s="1"/>
      <c r="Q178" s="252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7">
        <v>30</v>
      </c>
      <c r="B179" s="158">
        <v>42128</v>
      </c>
      <c r="C179" s="158"/>
      <c r="D179" s="159" t="s">
        <v>670</v>
      </c>
      <c r="E179" s="160" t="s">
        <v>603</v>
      </c>
      <c r="F179" s="161">
        <v>115.5</v>
      </c>
      <c r="G179" s="160"/>
      <c r="H179" s="160">
        <v>146</v>
      </c>
      <c r="I179" s="162">
        <v>142</v>
      </c>
      <c r="J179" s="163" t="s">
        <v>671</v>
      </c>
      <c r="K179" s="164">
        <f t="shared" si="105"/>
        <v>30.5</v>
      </c>
      <c r="L179" s="165">
        <f t="shared" si="106"/>
        <v>0.26406926406926406</v>
      </c>
      <c r="M179" s="160" t="s">
        <v>594</v>
      </c>
      <c r="N179" s="166">
        <v>42202</v>
      </c>
      <c r="O179" s="1"/>
      <c r="P179" s="1"/>
      <c r="Q179" s="252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7">
        <v>31</v>
      </c>
      <c r="B180" s="158">
        <v>42151</v>
      </c>
      <c r="C180" s="158"/>
      <c r="D180" s="159" t="s">
        <v>540</v>
      </c>
      <c r="E180" s="160" t="s">
        <v>603</v>
      </c>
      <c r="F180" s="161">
        <v>237.5</v>
      </c>
      <c r="G180" s="160"/>
      <c r="H180" s="160">
        <v>279.5</v>
      </c>
      <c r="I180" s="162">
        <v>278</v>
      </c>
      <c r="J180" s="163" t="s">
        <v>625</v>
      </c>
      <c r="K180" s="164">
        <f t="shared" si="105"/>
        <v>42</v>
      </c>
      <c r="L180" s="165">
        <f t="shared" si="106"/>
        <v>0.17684210526315788</v>
      </c>
      <c r="M180" s="160" t="s">
        <v>594</v>
      </c>
      <c r="N180" s="166">
        <v>42222</v>
      </c>
      <c r="O180" s="1"/>
      <c r="P180" s="1"/>
      <c r="Q180" s="252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7">
        <v>32</v>
      </c>
      <c r="B181" s="158">
        <v>42174</v>
      </c>
      <c r="C181" s="158"/>
      <c r="D181" s="159" t="s">
        <v>643</v>
      </c>
      <c r="E181" s="160" t="s">
        <v>591</v>
      </c>
      <c r="F181" s="161">
        <v>340</v>
      </c>
      <c r="G181" s="160"/>
      <c r="H181" s="160">
        <v>448</v>
      </c>
      <c r="I181" s="162">
        <v>448</v>
      </c>
      <c r="J181" s="163" t="s">
        <v>625</v>
      </c>
      <c r="K181" s="164">
        <f t="shared" si="105"/>
        <v>108</v>
      </c>
      <c r="L181" s="165">
        <f t="shared" si="106"/>
        <v>0.31764705882352939</v>
      </c>
      <c r="M181" s="160" t="s">
        <v>594</v>
      </c>
      <c r="N181" s="166">
        <v>43018</v>
      </c>
      <c r="O181" s="1"/>
      <c r="P181" s="1"/>
      <c r="Q181" s="252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7">
        <v>33</v>
      </c>
      <c r="B182" s="158">
        <v>42191</v>
      </c>
      <c r="C182" s="158"/>
      <c r="D182" s="159" t="s">
        <v>672</v>
      </c>
      <c r="E182" s="160" t="s">
        <v>591</v>
      </c>
      <c r="F182" s="161">
        <v>390</v>
      </c>
      <c r="G182" s="160"/>
      <c r="H182" s="160">
        <v>460</v>
      </c>
      <c r="I182" s="162">
        <v>460</v>
      </c>
      <c r="J182" s="163" t="s">
        <v>625</v>
      </c>
      <c r="K182" s="164">
        <f t="shared" si="105"/>
        <v>70</v>
      </c>
      <c r="L182" s="165">
        <f t="shared" si="106"/>
        <v>0.17948717948717949</v>
      </c>
      <c r="M182" s="160" t="s">
        <v>594</v>
      </c>
      <c r="N182" s="166">
        <v>42478</v>
      </c>
      <c r="O182" s="1"/>
      <c r="P182" s="1"/>
      <c r="Q182" s="252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67">
        <v>34</v>
      </c>
      <c r="B183" s="168">
        <v>42195</v>
      </c>
      <c r="C183" s="168"/>
      <c r="D183" s="169" t="s">
        <v>673</v>
      </c>
      <c r="E183" s="170" t="s">
        <v>591</v>
      </c>
      <c r="F183" s="171">
        <v>122.5</v>
      </c>
      <c r="G183" s="171"/>
      <c r="H183" s="172">
        <v>61</v>
      </c>
      <c r="I183" s="172">
        <v>172</v>
      </c>
      <c r="J183" s="173" t="s">
        <v>674</v>
      </c>
      <c r="K183" s="174">
        <f t="shared" si="105"/>
        <v>-61.5</v>
      </c>
      <c r="L183" s="175">
        <f t="shared" si="106"/>
        <v>-0.50204081632653064</v>
      </c>
      <c r="M183" s="171" t="s">
        <v>604</v>
      </c>
      <c r="N183" s="168">
        <v>43333</v>
      </c>
      <c r="O183" s="1"/>
      <c r="P183" s="1"/>
      <c r="Q183" s="252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7">
        <v>35</v>
      </c>
      <c r="B184" s="158">
        <v>42219</v>
      </c>
      <c r="C184" s="158"/>
      <c r="D184" s="159" t="s">
        <v>675</v>
      </c>
      <c r="E184" s="160" t="s">
        <v>591</v>
      </c>
      <c r="F184" s="161">
        <v>297.5</v>
      </c>
      <c r="G184" s="160"/>
      <c r="H184" s="160">
        <v>350</v>
      </c>
      <c r="I184" s="162">
        <v>360</v>
      </c>
      <c r="J184" s="163" t="s">
        <v>676</v>
      </c>
      <c r="K184" s="164">
        <f t="shared" si="105"/>
        <v>52.5</v>
      </c>
      <c r="L184" s="165">
        <f t="shared" si="106"/>
        <v>0.17647058823529413</v>
      </c>
      <c r="M184" s="160" t="s">
        <v>594</v>
      </c>
      <c r="N184" s="166">
        <v>42232</v>
      </c>
      <c r="O184" s="1"/>
      <c r="P184" s="1"/>
      <c r="Q184" s="252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7">
        <v>36</v>
      </c>
      <c r="B185" s="158">
        <v>42219</v>
      </c>
      <c r="C185" s="158"/>
      <c r="D185" s="159" t="s">
        <v>677</v>
      </c>
      <c r="E185" s="160" t="s">
        <v>591</v>
      </c>
      <c r="F185" s="161">
        <v>115.5</v>
      </c>
      <c r="G185" s="160"/>
      <c r="H185" s="160">
        <v>149</v>
      </c>
      <c r="I185" s="162">
        <v>140</v>
      </c>
      <c r="J185" s="163" t="s">
        <v>678</v>
      </c>
      <c r="K185" s="164">
        <f t="shared" si="105"/>
        <v>33.5</v>
      </c>
      <c r="L185" s="165">
        <f t="shared" si="106"/>
        <v>0.29004329004329005</v>
      </c>
      <c r="M185" s="160" t="s">
        <v>594</v>
      </c>
      <c r="N185" s="166">
        <v>42740</v>
      </c>
      <c r="O185" s="1"/>
      <c r="P185" s="1"/>
      <c r="Q185" s="252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7">
        <v>37</v>
      </c>
      <c r="B186" s="158">
        <v>42251</v>
      </c>
      <c r="C186" s="158"/>
      <c r="D186" s="159" t="s">
        <v>540</v>
      </c>
      <c r="E186" s="160" t="s">
        <v>591</v>
      </c>
      <c r="F186" s="161">
        <v>226</v>
      </c>
      <c r="G186" s="160"/>
      <c r="H186" s="160">
        <v>292</v>
      </c>
      <c r="I186" s="162">
        <v>292</v>
      </c>
      <c r="J186" s="163" t="s">
        <v>679</v>
      </c>
      <c r="K186" s="164">
        <f t="shared" si="105"/>
        <v>66</v>
      </c>
      <c r="L186" s="165">
        <f t="shared" si="106"/>
        <v>0.29203539823008851</v>
      </c>
      <c r="M186" s="160" t="s">
        <v>594</v>
      </c>
      <c r="N186" s="166">
        <v>42286</v>
      </c>
      <c r="O186" s="1"/>
      <c r="P186" s="1"/>
      <c r="Q186" s="252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7">
        <v>38</v>
      </c>
      <c r="B187" s="158">
        <v>42254</v>
      </c>
      <c r="C187" s="158"/>
      <c r="D187" s="159" t="s">
        <v>667</v>
      </c>
      <c r="E187" s="160" t="s">
        <v>591</v>
      </c>
      <c r="F187" s="161">
        <v>232.5</v>
      </c>
      <c r="G187" s="160"/>
      <c r="H187" s="160">
        <v>312.5</v>
      </c>
      <c r="I187" s="162">
        <v>310</v>
      </c>
      <c r="J187" s="163" t="s">
        <v>625</v>
      </c>
      <c r="K187" s="164">
        <f t="shared" si="105"/>
        <v>80</v>
      </c>
      <c r="L187" s="165">
        <f t="shared" si="106"/>
        <v>0.34408602150537637</v>
      </c>
      <c r="M187" s="160" t="s">
        <v>594</v>
      </c>
      <c r="N187" s="166">
        <v>42823</v>
      </c>
      <c r="O187" s="1"/>
      <c r="P187" s="1"/>
      <c r="Q187" s="252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7">
        <v>39</v>
      </c>
      <c r="B188" s="158">
        <v>42268</v>
      </c>
      <c r="C188" s="158"/>
      <c r="D188" s="159" t="s">
        <v>680</v>
      </c>
      <c r="E188" s="160" t="s">
        <v>591</v>
      </c>
      <c r="F188" s="161">
        <v>196.5</v>
      </c>
      <c r="G188" s="160"/>
      <c r="H188" s="160">
        <v>238</v>
      </c>
      <c r="I188" s="162">
        <v>238</v>
      </c>
      <c r="J188" s="163" t="s">
        <v>679</v>
      </c>
      <c r="K188" s="164">
        <f t="shared" si="105"/>
        <v>41.5</v>
      </c>
      <c r="L188" s="165">
        <f t="shared" si="106"/>
        <v>0.21119592875318066</v>
      </c>
      <c r="M188" s="160" t="s">
        <v>594</v>
      </c>
      <c r="N188" s="166">
        <v>42291</v>
      </c>
      <c r="O188" s="1"/>
      <c r="P188" s="1"/>
      <c r="Q188" s="252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7">
        <v>40</v>
      </c>
      <c r="B189" s="158">
        <v>42271</v>
      </c>
      <c r="C189" s="158"/>
      <c r="D189" s="159" t="s">
        <v>623</v>
      </c>
      <c r="E189" s="160" t="s">
        <v>591</v>
      </c>
      <c r="F189" s="161">
        <v>65</v>
      </c>
      <c r="G189" s="160"/>
      <c r="H189" s="160">
        <v>82</v>
      </c>
      <c r="I189" s="162">
        <v>82</v>
      </c>
      <c r="J189" s="163" t="s">
        <v>679</v>
      </c>
      <c r="K189" s="164">
        <f t="shared" si="105"/>
        <v>17</v>
      </c>
      <c r="L189" s="165">
        <f t="shared" si="106"/>
        <v>0.26153846153846155</v>
      </c>
      <c r="M189" s="160" t="s">
        <v>594</v>
      </c>
      <c r="N189" s="166">
        <v>42578</v>
      </c>
      <c r="O189" s="1"/>
      <c r="P189" s="1"/>
      <c r="Q189" s="252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7">
        <v>41</v>
      </c>
      <c r="B190" s="158">
        <v>42291</v>
      </c>
      <c r="C190" s="158"/>
      <c r="D190" s="159" t="s">
        <v>681</v>
      </c>
      <c r="E190" s="160" t="s">
        <v>591</v>
      </c>
      <c r="F190" s="161">
        <v>144</v>
      </c>
      <c r="G190" s="160"/>
      <c r="H190" s="160">
        <v>182.5</v>
      </c>
      <c r="I190" s="162">
        <v>181</v>
      </c>
      <c r="J190" s="163" t="s">
        <v>679</v>
      </c>
      <c r="K190" s="164">
        <f t="shared" si="105"/>
        <v>38.5</v>
      </c>
      <c r="L190" s="165">
        <f t="shared" si="106"/>
        <v>0.2673611111111111</v>
      </c>
      <c r="M190" s="160" t="s">
        <v>594</v>
      </c>
      <c r="N190" s="166">
        <v>42817</v>
      </c>
      <c r="O190" s="1"/>
      <c r="P190" s="1"/>
      <c r="Q190" s="252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7">
        <v>42</v>
      </c>
      <c r="B191" s="158">
        <v>42291</v>
      </c>
      <c r="C191" s="158"/>
      <c r="D191" s="159" t="s">
        <v>682</v>
      </c>
      <c r="E191" s="160" t="s">
        <v>591</v>
      </c>
      <c r="F191" s="161">
        <v>264</v>
      </c>
      <c r="G191" s="160"/>
      <c r="H191" s="160">
        <v>311</v>
      </c>
      <c r="I191" s="162">
        <v>311</v>
      </c>
      <c r="J191" s="163" t="s">
        <v>679</v>
      </c>
      <c r="K191" s="164">
        <f t="shared" si="105"/>
        <v>47</v>
      </c>
      <c r="L191" s="165">
        <f t="shared" si="106"/>
        <v>0.17803030303030304</v>
      </c>
      <c r="M191" s="160" t="s">
        <v>594</v>
      </c>
      <c r="N191" s="166">
        <v>42604</v>
      </c>
      <c r="O191" s="1"/>
      <c r="P191" s="1"/>
      <c r="Q191" s="252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7">
        <v>43</v>
      </c>
      <c r="B192" s="158">
        <v>42318</v>
      </c>
      <c r="C192" s="158"/>
      <c r="D192" s="159" t="s">
        <v>683</v>
      </c>
      <c r="E192" s="160" t="s">
        <v>603</v>
      </c>
      <c r="F192" s="161">
        <v>549.5</v>
      </c>
      <c r="G192" s="160"/>
      <c r="H192" s="160">
        <v>630</v>
      </c>
      <c r="I192" s="162">
        <v>630</v>
      </c>
      <c r="J192" s="163" t="s">
        <v>679</v>
      </c>
      <c r="K192" s="164">
        <f t="shared" si="105"/>
        <v>80.5</v>
      </c>
      <c r="L192" s="165">
        <f t="shared" si="106"/>
        <v>0.1464968152866242</v>
      </c>
      <c r="M192" s="160" t="s">
        <v>594</v>
      </c>
      <c r="N192" s="166">
        <v>42419</v>
      </c>
      <c r="O192" s="1"/>
      <c r="P192" s="1"/>
      <c r="Q192" s="252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7">
        <v>44</v>
      </c>
      <c r="B193" s="158">
        <v>42342</v>
      </c>
      <c r="C193" s="158"/>
      <c r="D193" s="159" t="s">
        <v>684</v>
      </c>
      <c r="E193" s="160" t="s">
        <v>591</v>
      </c>
      <c r="F193" s="161">
        <v>1027.5</v>
      </c>
      <c r="G193" s="160"/>
      <c r="H193" s="160">
        <v>1315</v>
      </c>
      <c r="I193" s="162">
        <v>1250</v>
      </c>
      <c r="J193" s="163" t="s">
        <v>679</v>
      </c>
      <c r="K193" s="164">
        <f t="shared" si="105"/>
        <v>287.5</v>
      </c>
      <c r="L193" s="165">
        <f t="shared" si="106"/>
        <v>0.27980535279805352</v>
      </c>
      <c r="M193" s="160" t="s">
        <v>594</v>
      </c>
      <c r="N193" s="166">
        <v>43244</v>
      </c>
      <c r="O193" s="1"/>
      <c r="P193" s="1"/>
      <c r="Q193" s="252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7">
        <v>45</v>
      </c>
      <c r="B194" s="158">
        <v>42367</v>
      </c>
      <c r="C194" s="158"/>
      <c r="D194" s="159" t="s">
        <v>685</v>
      </c>
      <c r="E194" s="160" t="s">
        <v>591</v>
      </c>
      <c r="F194" s="161">
        <v>465</v>
      </c>
      <c r="G194" s="160"/>
      <c r="H194" s="160">
        <v>540</v>
      </c>
      <c r="I194" s="162">
        <v>540</v>
      </c>
      <c r="J194" s="163" t="s">
        <v>679</v>
      </c>
      <c r="K194" s="164">
        <f t="shared" si="105"/>
        <v>75</v>
      </c>
      <c r="L194" s="165">
        <f t="shared" si="106"/>
        <v>0.16129032258064516</v>
      </c>
      <c r="M194" s="160" t="s">
        <v>594</v>
      </c>
      <c r="N194" s="166">
        <v>42530</v>
      </c>
      <c r="O194" s="1"/>
      <c r="P194" s="1"/>
      <c r="Q194" s="252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7">
        <v>46</v>
      </c>
      <c r="B195" s="158">
        <v>42380</v>
      </c>
      <c r="C195" s="158"/>
      <c r="D195" s="159" t="s">
        <v>403</v>
      </c>
      <c r="E195" s="160" t="s">
        <v>603</v>
      </c>
      <c r="F195" s="161">
        <v>81</v>
      </c>
      <c r="G195" s="160"/>
      <c r="H195" s="160">
        <v>110</v>
      </c>
      <c r="I195" s="162">
        <v>110</v>
      </c>
      <c r="J195" s="163" t="s">
        <v>679</v>
      </c>
      <c r="K195" s="164">
        <f t="shared" si="105"/>
        <v>29</v>
      </c>
      <c r="L195" s="165">
        <f t="shared" si="106"/>
        <v>0.35802469135802467</v>
      </c>
      <c r="M195" s="160" t="s">
        <v>594</v>
      </c>
      <c r="N195" s="166">
        <v>42745</v>
      </c>
      <c r="O195" s="1"/>
      <c r="P195" s="1"/>
      <c r="Q195" s="252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7">
        <v>47</v>
      </c>
      <c r="B196" s="158">
        <v>42382</v>
      </c>
      <c r="C196" s="158"/>
      <c r="D196" s="159" t="s">
        <v>686</v>
      </c>
      <c r="E196" s="160" t="s">
        <v>603</v>
      </c>
      <c r="F196" s="161">
        <v>417.5</v>
      </c>
      <c r="G196" s="160"/>
      <c r="H196" s="160">
        <v>547</v>
      </c>
      <c r="I196" s="162">
        <v>535</v>
      </c>
      <c r="J196" s="163" t="s">
        <v>679</v>
      </c>
      <c r="K196" s="164">
        <f t="shared" si="105"/>
        <v>129.5</v>
      </c>
      <c r="L196" s="165">
        <f t="shared" si="106"/>
        <v>0.31017964071856285</v>
      </c>
      <c r="M196" s="160" t="s">
        <v>594</v>
      </c>
      <c r="N196" s="166">
        <v>42578</v>
      </c>
      <c r="O196" s="1"/>
      <c r="P196" s="1"/>
      <c r="Q196" s="252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7">
        <v>48</v>
      </c>
      <c r="B197" s="158">
        <v>42408</v>
      </c>
      <c r="C197" s="158"/>
      <c r="D197" s="159" t="s">
        <v>687</v>
      </c>
      <c r="E197" s="160" t="s">
        <v>591</v>
      </c>
      <c r="F197" s="161">
        <v>650</v>
      </c>
      <c r="G197" s="160"/>
      <c r="H197" s="160">
        <v>800</v>
      </c>
      <c r="I197" s="162">
        <v>800</v>
      </c>
      <c r="J197" s="163" t="s">
        <v>679</v>
      </c>
      <c r="K197" s="164">
        <f t="shared" si="105"/>
        <v>150</v>
      </c>
      <c r="L197" s="165">
        <f t="shared" si="106"/>
        <v>0.23076923076923078</v>
      </c>
      <c r="M197" s="160" t="s">
        <v>594</v>
      </c>
      <c r="N197" s="166">
        <v>43154</v>
      </c>
      <c r="O197" s="1"/>
      <c r="P197" s="1"/>
      <c r="Q197" s="252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7">
        <v>49</v>
      </c>
      <c r="B198" s="158">
        <v>42433</v>
      </c>
      <c r="C198" s="158"/>
      <c r="D198" s="159" t="s">
        <v>237</v>
      </c>
      <c r="E198" s="160" t="s">
        <v>591</v>
      </c>
      <c r="F198" s="161">
        <v>437.5</v>
      </c>
      <c r="G198" s="160"/>
      <c r="H198" s="160">
        <v>504.5</v>
      </c>
      <c r="I198" s="162">
        <v>522</v>
      </c>
      <c r="J198" s="163" t="s">
        <v>688</v>
      </c>
      <c r="K198" s="164">
        <f t="shared" si="105"/>
        <v>67</v>
      </c>
      <c r="L198" s="165">
        <f t="shared" si="106"/>
        <v>0.15314285714285714</v>
      </c>
      <c r="M198" s="160" t="s">
        <v>594</v>
      </c>
      <c r="N198" s="166">
        <v>42480</v>
      </c>
      <c r="O198" s="1"/>
      <c r="P198" s="1"/>
      <c r="Q198" s="252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7">
        <v>50</v>
      </c>
      <c r="B199" s="158">
        <v>42438</v>
      </c>
      <c r="C199" s="158"/>
      <c r="D199" s="159" t="s">
        <v>689</v>
      </c>
      <c r="E199" s="160" t="s">
        <v>591</v>
      </c>
      <c r="F199" s="161">
        <v>189.5</v>
      </c>
      <c r="G199" s="160"/>
      <c r="H199" s="160">
        <v>218</v>
      </c>
      <c r="I199" s="162">
        <v>218</v>
      </c>
      <c r="J199" s="163" t="s">
        <v>679</v>
      </c>
      <c r="K199" s="164">
        <f t="shared" si="105"/>
        <v>28.5</v>
      </c>
      <c r="L199" s="165">
        <f t="shared" si="106"/>
        <v>0.15039577836411611</v>
      </c>
      <c r="M199" s="160" t="s">
        <v>594</v>
      </c>
      <c r="N199" s="166">
        <v>43034</v>
      </c>
      <c r="O199" s="1"/>
      <c r="P199" s="1"/>
      <c r="Q199" s="252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67">
        <v>51</v>
      </c>
      <c r="B200" s="168">
        <v>42471</v>
      </c>
      <c r="C200" s="168"/>
      <c r="D200" s="176" t="s">
        <v>690</v>
      </c>
      <c r="E200" s="171" t="s">
        <v>591</v>
      </c>
      <c r="F200" s="171">
        <v>36.5</v>
      </c>
      <c r="G200" s="172"/>
      <c r="H200" s="172">
        <v>15.85</v>
      </c>
      <c r="I200" s="172">
        <v>60</v>
      </c>
      <c r="J200" s="173" t="s">
        <v>691</v>
      </c>
      <c r="K200" s="174">
        <f t="shared" si="105"/>
        <v>-20.65</v>
      </c>
      <c r="L200" s="175">
        <f t="shared" si="106"/>
        <v>-0.5657534246575342</v>
      </c>
      <c r="M200" s="171" t="s">
        <v>604</v>
      </c>
      <c r="N200" s="179">
        <v>43627</v>
      </c>
      <c r="O200" s="1"/>
      <c r="P200" s="1"/>
      <c r="Q200" s="252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7">
        <v>52</v>
      </c>
      <c r="B201" s="158">
        <v>42472</v>
      </c>
      <c r="C201" s="158"/>
      <c r="D201" s="159" t="s">
        <v>692</v>
      </c>
      <c r="E201" s="160" t="s">
        <v>591</v>
      </c>
      <c r="F201" s="161">
        <v>93</v>
      </c>
      <c r="G201" s="160"/>
      <c r="H201" s="160">
        <v>149</v>
      </c>
      <c r="I201" s="162">
        <v>140</v>
      </c>
      <c r="J201" s="163" t="s">
        <v>693</v>
      </c>
      <c r="K201" s="164">
        <f t="shared" si="105"/>
        <v>56</v>
      </c>
      <c r="L201" s="165">
        <f t="shared" si="106"/>
        <v>0.60215053763440862</v>
      </c>
      <c r="M201" s="160" t="s">
        <v>594</v>
      </c>
      <c r="N201" s="166">
        <v>42740</v>
      </c>
      <c r="O201" s="1"/>
      <c r="P201" s="1"/>
      <c r="Q201" s="252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7">
        <v>53</v>
      </c>
      <c r="B202" s="158">
        <v>42472</v>
      </c>
      <c r="C202" s="158"/>
      <c r="D202" s="159" t="s">
        <v>694</v>
      </c>
      <c r="E202" s="160" t="s">
        <v>591</v>
      </c>
      <c r="F202" s="161">
        <v>130</v>
      </c>
      <c r="G202" s="160"/>
      <c r="H202" s="160">
        <v>150</v>
      </c>
      <c r="I202" s="162" t="s">
        <v>695</v>
      </c>
      <c r="J202" s="163" t="s">
        <v>679</v>
      </c>
      <c r="K202" s="164">
        <f t="shared" si="105"/>
        <v>20</v>
      </c>
      <c r="L202" s="165">
        <f t="shared" si="106"/>
        <v>0.15384615384615385</v>
      </c>
      <c r="M202" s="160" t="s">
        <v>594</v>
      </c>
      <c r="N202" s="166">
        <v>42564</v>
      </c>
      <c r="O202" s="1"/>
      <c r="P202" s="1"/>
      <c r="Q202" s="252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7">
        <v>54</v>
      </c>
      <c r="B203" s="158">
        <v>42473</v>
      </c>
      <c r="C203" s="158"/>
      <c r="D203" s="159" t="s">
        <v>696</v>
      </c>
      <c r="E203" s="160" t="s">
        <v>591</v>
      </c>
      <c r="F203" s="161">
        <v>196</v>
      </c>
      <c r="G203" s="160"/>
      <c r="H203" s="160">
        <v>299</v>
      </c>
      <c r="I203" s="162">
        <v>299</v>
      </c>
      <c r="J203" s="163" t="s">
        <v>679</v>
      </c>
      <c r="K203" s="164">
        <v>103</v>
      </c>
      <c r="L203" s="165">
        <v>0.52551020408163296</v>
      </c>
      <c r="M203" s="160" t="s">
        <v>594</v>
      </c>
      <c r="N203" s="166">
        <v>42620</v>
      </c>
      <c r="O203" s="1"/>
      <c r="P203" s="1"/>
      <c r="Q203" s="252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7">
        <v>55</v>
      </c>
      <c r="B204" s="158">
        <v>42473</v>
      </c>
      <c r="C204" s="158"/>
      <c r="D204" s="159" t="s">
        <v>697</v>
      </c>
      <c r="E204" s="160" t="s">
        <v>591</v>
      </c>
      <c r="F204" s="161">
        <v>88</v>
      </c>
      <c r="G204" s="160"/>
      <c r="H204" s="160">
        <v>103</v>
      </c>
      <c r="I204" s="162">
        <v>103</v>
      </c>
      <c r="J204" s="163" t="s">
        <v>679</v>
      </c>
      <c r="K204" s="164">
        <v>15</v>
      </c>
      <c r="L204" s="165">
        <v>0.170454545454545</v>
      </c>
      <c r="M204" s="160" t="s">
        <v>594</v>
      </c>
      <c r="N204" s="166">
        <v>42530</v>
      </c>
      <c r="O204" s="1"/>
      <c r="P204" s="1"/>
      <c r="Q204" s="252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7">
        <v>56</v>
      </c>
      <c r="B205" s="158">
        <v>42492</v>
      </c>
      <c r="C205" s="158"/>
      <c r="D205" s="159" t="s">
        <v>698</v>
      </c>
      <c r="E205" s="160" t="s">
        <v>591</v>
      </c>
      <c r="F205" s="161">
        <v>127.5</v>
      </c>
      <c r="G205" s="160"/>
      <c r="H205" s="160">
        <v>148</v>
      </c>
      <c r="I205" s="162" t="s">
        <v>699</v>
      </c>
      <c r="J205" s="163" t="s">
        <v>679</v>
      </c>
      <c r="K205" s="164">
        <f t="shared" ref="K205:K209" si="107">H205-F205</f>
        <v>20.5</v>
      </c>
      <c r="L205" s="165">
        <f t="shared" ref="L205:L209" si="108">K205/F205</f>
        <v>0.16078431372549021</v>
      </c>
      <c r="M205" s="160" t="s">
        <v>594</v>
      </c>
      <c r="N205" s="166">
        <v>42564</v>
      </c>
      <c r="O205" s="1"/>
      <c r="P205" s="1"/>
      <c r="Q205" s="252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7">
        <v>57</v>
      </c>
      <c r="B206" s="158">
        <v>42493</v>
      </c>
      <c r="C206" s="158"/>
      <c r="D206" s="159" t="s">
        <v>700</v>
      </c>
      <c r="E206" s="160" t="s">
        <v>591</v>
      </c>
      <c r="F206" s="161">
        <v>675</v>
      </c>
      <c r="G206" s="160"/>
      <c r="H206" s="160">
        <v>815</v>
      </c>
      <c r="I206" s="162" t="s">
        <v>701</v>
      </c>
      <c r="J206" s="163" t="s">
        <v>679</v>
      </c>
      <c r="K206" s="164">
        <f t="shared" si="107"/>
        <v>140</v>
      </c>
      <c r="L206" s="165">
        <f t="shared" si="108"/>
        <v>0.2074074074074074</v>
      </c>
      <c r="M206" s="160" t="s">
        <v>594</v>
      </c>
      <c r="N206" s="166">
        <v>43154</v>
      </c>
      <c r="O206" s="1"/>
      <c r="P206" s="1"/>
      <c r="Q206" s="252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67">
        <v>58</v>
      </c>
      <c r="B207" s="168">
        <v>42522</v>
      </c>
      <c r="C207" s="168"/>
      <c r="D207" s="169" t="s">
        <v>702</v>
      </c>
      <c r="E207" s="170" t="s">
        <v>591</v>
      </c>
      <c r="F207" s="171">
        <v>500</v>
      </c>
      <c r="G207" s="171"/>
      <c r="H207" s="172">
        <v>232.5</v>
      </c>
      <c r="I207" s="172" t="s">
        <v>703</v>
      </c>
      <c r="J207" s="173" t="s">
        <v>704</v>
      </c>
      <c r="K207" s="174">
        <f t="shared" si="107"/>
        <v>-267.5</v>
      </c>
      <c r="L207" s="175">
        <f t="shared" si="108"/>
        <v>-0.53500000000000003</v>
      </c>
      <c r="M207" s="171" t="s">
        <v>604</v>
      </c>
      <c r="N207" s="168">
        <v>43735</v>
      </c>
      <c r="O207" s="1"/>
      <c r="P207" s="1"/>
      <c r="Q207" s="252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7">
        <v>59</v>
      </c>
      <c r="B208" s="158">
        <v>42527</v>
      </c>
      <c r="C208" s="158"/>
      <c r="D208" s="159" t="s">
        <v>542</v>
      </c>
      <c r="E208" s="160" t="s">
        <v>591</v>
      </c>
      <c r="F208" s="161">
        <v>110</v>
      </c>
      <c r="G208" s="160"/>
      <c r="H208" s="160">
        <v>126.5</v>
      </c>
      <c r="I208" s="162">
        <v>125</v>
      </c>
      <c r="J208" s="163" t="s">
        <v>631</v>
      </c>
      <c r="K208" s="164">
        <f t="shared" si="107"/>
        <v>16.5</v>
      </c>
      <c r="L208" s="165">
        <f t="shared" si="108"/>
        <v>0.15</v>
      </c>
      <c r="M208" s="160" t="s">
        <v>594</v>
      </c>
      <c r="N208" s="166">
        <v>42552</v>
      </c>
      <c r="O208" s="1"/>
      <c r="P208" s="1"/>
      <c r="Q208" s="252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7">
        <v>60</v>
      </c>
      <c r="B209" s="158">
        <v>42538</v>
      </c>
      <c r="C209" s="158"/>
      <c r="D209" s="159" t="s">
        <v>705</v>
      </c>
      <c r="E209" s="160" t="s">
        <v>591</v>
      </c>
      <c r="F209" s="161">
        <v>44</v>
      </c>
      <c r="G209" s="160"/>
      <c r="H209" s="160">
        <v>69.5</v>
      </c>
      <c r="I209" s="162">
        <v>69.5</v>
      </c>
      <c r="J209" s="163" t="s">
        <v>706</v>
      </c>
      <c r="K209" s="164">
        <f t="shared" si="107"/>
        <v>25.5</v>
      </c>
      <c r="L209" s="165">
        <f t="shared" si="108"/>
        <v>0.57954545454545459</v>
      </c>
      <c r="M209" s="160" t="s">
        <v>594</v>
      </c>
      <c r="N209" s="166">
        <v>42977</v>
      </c>
      <c r="O209" s="1"/>
      <c r="P209" s="1"/>
      <c r="Q209" s="252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7">
        <v>61</v>
      </c>
      <c r="B210" s="158">
        <v>42549</v>
      </c>
      <c r="C210" s="158"/>
      <c r="D210" s="159" t="s">
        <v>707</v>
      </c>
      <c r="E210" s="160" t="s">
        <v>591</v>
      </c>
      <c r="F210" s="161">
        <v>262.5</v>
      </c>
      <c r="G210" s="160"/>
      <c r="H210" s="160">
        <v>340</v>
      </c>
      <c r="I210" s="162">
        <v>333</v>
      </c>
      <c r="J210" s="163" t="s">
        <v>708</v>
      </c>
      <c r="K210" s="164">
        <v>77.5</v>
      </c>
      <c r="L210" s="165">
        <v>0.29523809523809502</v>
      </c>
      <c r="M210" s="160" t="s">
        <v>594</v>
      </c>
      <c r="N210" s="166">
        <v>43017</v>
      </c>
      <c r="O210" s="1"/>
      <c r="P210" s="1"/>
      <c r="Q210" s="252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7">
        <v>62</v>
      </c>
      <c r="B211" s="158">
        <v>42549</v>
      </c>
      <c r="C211" s="158"/>
      <c r="D211" s="159" t="s">
        <v>709</v>
      </c>
      <c r="E211" s="160" t="s">
        <v>591</v>
      </c>
      <c r="F211" s="161">
        <v>840</v>
      </c>
      <c r="G211" s="160"/>
      <c r="H211" s="160">
        <v>1230</v>
      </c>
      <c r="I211" s="162">
        <v>1230</v>
      </c>
      <c r="J211" s="163" t="s">
        <v>679</v>
      </c>
      <c r="K211" s="164">
        <v>390</v>
      </c>
      <c r="L211" s="165">
        <v>0.46428571428571402</v>
      </c>
      <c r="M211" s="160" t="s">
        <v>594</v>
      </c>
      <c r="N211" s="166">
        <v>42649</v>
      </c>
      <c r="O211" s="1"/>
      <c r="P211" s="1"/>
      <c r="Q211" s="252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0">
        <v>63</v>
      </c>
      <c r="B212" s="181">
        <v>42556</v>
      </c>
      <c r="C212" s="181"/>
      <c r="D212" s="182" t="s">
        <v>710</v>
      </c>
      <c r="E212" s="183" t="s">
        <v>591</v>
      </c>
      <c r="F212" s="183">
        <v>395</v>
      </c>
      <c r="G212" s="184"/>
      <c r="H212" s="184">
        <f>(468.5+342.5)/2</f>
        <v>405.5</v>
      </c>
      <c r="I212" s="184">
        <v>510</v>
      </c>
      <c r="J212" s="185" t="s">
        <v>711</v>
      </c>
      <c r="K212" s="186">
        <f t="shared" ref="K212:K218" si="109">H212-F212</f>
        <v>10.5</v>
      </c>
      <c r="L212" s="187">
        <f t="shared" ref="L212:L218" si="110">K212/F212</f>
        <v>2.6582278481012658E-2</v>
      </c>
      <c r="M212" s="183" t="s">
        <v>612</v>
      </c>
      <c r="N212" s="181">
        <v>43606</v>
      </c>
      <c r="O212" s="1"/>
      <c r="P212" s="1"/>
      <c r="Q212" s="252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67">
        <v>64</v>
      </c>
      <c r="B213" s="168">
        <v>42584</v>
      </c>
      <c r="C213" s="168"/>
      <c r="D213" s="169" t="s">
        <v>712</v>
      </c>
      <c r="E213" s="170" t="s">
        <v>603</v>
      </c>
      <c r="F213" s="171">
        <f>169.5-12.8</f>
        <v>156.69999999999999</v>
      </c>
      <c r="G213" s="171"/>
      <c r="H213" s="172">
        <v>77</v>
      </c>
      <c r="I213" s="172" t="s">
        <v>713</v>
      </c>
      <c r="J213" s="173" t="s">
        <v>714</v>
      </c>
      <c r="K213" s="174">
        <f t="shared" si="109"/>
        <v>-79.699999999999989</v>
      </c>
      <c r="L213" s="175">
        <f t="shared" si="110"/>
        <v>-0.50861518825781749</v>
      </c>
      <c r="M213" s="171" t="s">
        <v>604</v>
      </c>
      <c r="N213" s="168">
        <v>43522</v>
      </c>
      <c r="O213" s="1"/>
      <c r="P213" s="1"/>
      <c r="Q213" s="252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67">
        <v>65</v>
      </c>
      <c r="B214" s="168">
        <v>42586</v>
      </c>
      <c r="C214" s="168"/>
      <c r="D214" s="169" t="s">
        <v>715</v>
      </c>
      <c r="E214" s="170" t="s">
        <v>591</v>
      </c>
      <c r="F214" s="171">
        <v>400</v>
      </c>
      <c r="G214" s="171"/>
      <c r="H214" s="172">
        <v>305</v>
      </c>
      <c r="I214" s="172">
        <v>475</v>
      </c>
      <c r="J214" s="173" t="s">
        <v>716</v>
      </c>
      <c r="K214" s="174">
        <f t="shared" si="109"/>
        <v>-95</v>
      </c>
      <c r="L214" s="175">
        <f t="shared" si="110"/>
        <v>-0.23749999999999999</v>
      </c>
      <c r="M214" s="171" t="s">
        <v>604</v>
      </c>
      <c r="N214" s="168">
        <v>43606</v>
      </c>
      <c r="O214" s="1"/>
      <c r="P214" s="1"/>
      <c r="Q214" s="252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7">
        <v>66</v>
      </c>
      <c r="B215" s="158">
        <v>42593</v>
      </c>
      <c r="C215" s="158"/>
      <c r="D215" s="159" t="s">
        <v>717</v>
      </c>
      <c r="E215" s="160" t="s">
        <v>591</v>
      </c>
      <c r="F215" s="161">
        <v>86.5</v>
      </c>
      <c r="G215" s="160"/>
      <c r="H215" s="160">
        <v>130</v>
      </c>
      <c r="I215" s="162">
        <v>130</v>
      </c>
      <c r="J215" s="163" t="s">
        <v>718</v>
      </c>
      <c r="K215" s="164">
        <f t="shared" si="109"/>
        <v>43.5</v>
      </c>
      <c r="L215" s="165">
        <f t="shared" si="110"/>
        <v>0.50289017341040465</v>
      </c>
      <c r="M215" s="160" t="s">
        <v>594</v>
      </c>
      <c r="N215" s="166">
        <v>43091</v>
      </c>
      <c r="O215" s="1"/>
      <c r="P215" s="1"/>
      <c r="Q215" s="252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67">
        <v>67</v>
      </c>
      <c r="B216" s="168">
        <v>42600</v>
      </c>
      <c r="C216" s="168"/>
      <c r="D216" s="169" t="s">
        <v>122</v>
      </c>
      <c r="E216" s="170" t="s">
        <v>591</v>
      </c>
      <c r="F216" s="171">
        <v>133.5</v>
      </c>
      <c r="G216" s="171"/>
      <c r="H216" s="172">
        <v>126.5</v>
      </c>
      <c r="I216" s="172">
        <v>178</v>
      </c>
      <c r="J216" s="173" t="s">
        <v>719</v>
      </c>
      <c r="K216" s="174">
        <f t="shared" si="109"/>
        <v>-7</v>
      </c>
      <c r="L216" s="175">
        <f t="shared" si="110"/>
        <v>-5.2434456928838954E-2</v>
      </c>
      <c r="M216" s="171" t="s">
        <v>604</v>
      </c>
      <c r="N216" s="168">
        <v>42615</v>
      </c>
      <c r="O216" s="1"/>
      <c r="P216" s="1"/>
      <c r="Q216" s="252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7">
        <v>68</v>
      </c>
      <c r="B217" s="158">
        <v>42613</v>
      </c>
      <c r="C217" s="158"/>
      <c r="D217" s="159" t="s">
        <v>720</v>
      </c>
      <c r="E217" s="160" t="s">
        <v>591</v>
      </c>
      <c r="F217" s="161">
        <v>560</v>
      </c>
      <c r="G217" s="160"/>
      <c r="H217" s="160">
        <v>725</v>
      </c>
      <c r="I217" s="162">
        <v>725</v>
      </c>
      <c r="J217" s="163" t="s">
        <v>625</v>
      </c>
      <c r="K217" s="164">
        <f t="shared" si="109"/>
        <v>165</v>
      </c>
      <c r="L217" s="165">
        <f t="shared" si="110"/>
        <v>0.29464285714285715</v>
      </c>
      <c r="M217" s="160" t="s">
        <v>594</v>
      </c>
      <c r="N217" s="166">
        <v>42456</v>
      </c>
      <c r="O217" s="1"/>
      <c r="P217" s="1"/>
      <c r="Q217" s="252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7">
        <v>69</v>
      </c>
      <c r="B218" s="158">
        <v>42614</v>
      </c>
      <c r="C218" s="158"/>
      <c r="D218" s="159" t="s">
        <v>721</v>
      </c>
      <c r="E218" s="160" t="s">
        <v>591</v>
      </c>
      <c r="F218" s="161">
        <v>160.5</v>
      </c>
      <c r="G218" s="160"/>
      <c r="H218" s="160">
        <v>210</v>
      </c>
      <c r="I218" s="162">
        <v>210</v>
      </c>
      <c r="J218" s="163" t="s">
        <v>625</v>
      </c>
      <c r="K218" s="164">
        <f t="shared" si="109"/>
        <v>49.5</v>
      </c>
      <c r="L218" s="165">
        <f t="shared" si="110"/>
        <v>0.30841121495327101</v>
      </c>
      <c r="M218" s="160" t="s">
        <v>594</v>
      </c>
      <c r="N218" s="166">
        <v>42871</v>
      </c>
      <c r="O218" s="1"/>
      <c r="P218" s="1"/>
      <c r="Q218" s="252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7">
        <v>70</v>
      </c>
      <c r="B219" s="158">
        <v>42646</v>
      </c>
      <c r="C219" s="158"/>
      <c r="D219" s="159" t="s">
        <v>415</v>
      </c>
      <c r="E219" s="160" t="s">
        <v>591</v>
      </c>
      <c r="F219" s="161">
        <v>430</v>
      </c>
      <c r="G219" s="160"/>
      <c r="H219" s="160">
        <v>596</v>
      </c>
      <c r="I219" s="162">
        <v>575</v>
      </c>
      <c r="J219" s="163" t="s">
        <v>722</v>
      </c>
      <c r="K219" s="164">
        <v>166</v>
      </c>
      <c r="L219" s="165">
        <v>0.38604651162790699</v>
      </c>
      <c r="M219" s="160" t="s">
        <v>594</v>
      </c>
      <c r="N219" s="166">
        <v>42769</v>
      </c>
      <c r="O219" s="1"/>
      <c r="P219" s="1"/>
      <c r="Q219" s="252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57">
        <v>71</v>
      </c>
      <c r="B220" s="158">
        <v>42657</v>
      </c>
      <c r="C220" s="158"/>
      <c r="D220" s="159" t="s">
        <v>723</v>
      </c>
      <c r="E220" s="160" t="s">
        <v>591</v>
      </c>
      <c r="F220" s="161">
        <v>280</v>
      </c>
      <c r="G220" s="160"/>
      <c r="H220" s="160">
        <v>345</v>
      </c>
      <c r="I220" s="162">
        <v>345</v>
      </c>
      <c r="J220" s="163" t="s">
        <v>625</v>
      </c>
      <c r="K220" s="164">
        <f t="shared" ref="K220:K225" si="111">H220-F220</f>
        <v>65</v>
      </c>
      <c r="L220" s="165">
        <f t="shared" ref="L220:L221" si="112">K220/F220</f>
        <v>0.23214285714285715</v>
      </c>
      <c r="M220" s="160" t="s">
        <v>594</v>
      </c>
      <c r="N220" s="166">
        <v>42814</v>
      </c>
      <c r="O220" s="1"/>
      <c r="P220" s="1"/>
      <c r="Q220" s="252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7">
        <v>72</v>
      </c>
      <c r="B221" s="158">
        <v>42657</v>
      </c>
      <c r="C221" s="158"/>
      <c r="D221" s="159" t="s">
        <v>724</v>
      </c>
      <c r="E221" s="160" t="s">
        <v>591</v>
      </c>
      <c r="F221" s="161">
        <v>245</v>
      </c>
      <c r="G221" s="160"/>
      <c r="H221" s="160">
        <v>325.5</v>
      </c>
      <c r="I221" s="162">
        <v>330</v>
      </c>
      <c r="J221" s="163" t="s">
        <v>725</v>
      </c>
      <c r="K221" s="164">
        <f t="shared" si="111"/>
        <v>80.5</v>
      </c>
      <c r="L221" s="165">
        <f t="shared" si="112"/>
        <v>0.32857142857142857</v>
      </c>
      <c r="M221" s="160" t="s">
        <v>594</v>
      </c>
      <c r="N221" s="166">
        <v>42769</v>
      </c>
      <c r="O221" s="1"/>
      <c r="P221" s="1"/>
      <c r="Q221" s="252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7">
        <v>73</v>
      </c>
      <c r="B222" s="158">
        <v>42660</v>
      </c>
      <c r="C222" s="158"/>
      <c r="D222" s="159" t="s">
        <v>726</v>
      </c>
      <c r="E222" s="160" t="s">
        <v>591</v>
      </c>
      <c r="F222" s="161">
        <v>125</v>
      </c>
      <c r="G222" s="160"/>
      <c r="H222" s="160">
        <v>160</v>
      </c>
      <c r="I222" s="162">
        <v>160</v>
      </c>
      <c r="J222" s="163" t="s">
        <v>679</v>
      </c>
      <c r="K222" s="164">
        <f t="shared" si="111"/>
        <v>35</v>
      </c>
      <c r="L222" s="165">
        <v>0.28000000000000003</v>
      </c>
      <c r="M222" s="160" t="s">
        <v>594</v>
      </c>
      <c r="N222" s="166">
        <v>42803</v>
      </c>
      <c r="O222" s="1"/>
      <c r="P222" s="1"/>
      <c r="Q222" s="252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57">
        <v>74</v>
      </c>
      <c r="B223" s="158">
        <v>42660</v>
      </c>
      <c r="C223" s="158"/>
      <c r="D223" s="159" t="s">
        <v>727</v>
      </c>
      <c r="E223" s="160" t="s">
        <v>591</v>
      </c>
      <c r="F223" s="161">
        <v>114</v>
      </c>
      <c r="G223" s="160"/>
      <c r="H223" s="160">
        <v>145</v>
      </c>
      <c r="I223" s="162">
        <v>145</v>
      </c>
      <c r="J223" s="163" t="s">
        <v>679</v>
      </c>
      <c r="K223" s="164">
        <f t="shared" si="111"/>
        <v>31</v>
      </c>
      <c r="L223" s="165">
        <f t="shared" ref="L223:L225" si="113">K223/F223</f>
        <v>0.27192982456140352</v>
      </c>
      <c r="M223" s="160" t="s">
        <v>594</v>
      </c>
      <c r="N223" s="166">
        <v>42859</v>
      </c>
      <c r="O223" s="1"/>
      <c r="P223" s="1"/>
      <c r="Q223" s="252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57">
        <v>75</v>
      </c>
      <c r="B224" s="158">
        <v>42660</v>
      </c>
      <c r="C224" s="158"/>
      <c r="D224" s="159" t="s">
        <v>728</v>
      </c>
      <c r="E224" s="160" t="s">
        <v>591</v>
      </c>
      <c r="F224" s="161">
        <v>212</v>
      </c>
      <c r="G224" s="160"/>
      <c r="H224" s="160">
        <v>280</v>
      </c>
      <c r="I224" s="162">
        <v>276</v>
      </c>
      <c r="J224" s="163" t="s">
        <v>729</v>
      </c>
      <c r="K224" s="164">
        <f t="shared" si="111"/>
        <v>68</v>
      </c>
      <c r="L224" s="165">
        <f t="shared" si="113"/>
        <v>0.32075471698113206</v>
      </c>
      <c r="M224" s="160" t="s">
        <v>594</v>
      </c>
      <c r="N224" s="166">
        <v>42858</v>
      </c>
      <c r="O224" s="1"/>
      <c r="P224" s="1"/>
      <c r="Q224" s="252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7">
        <v>76</v>
      </c>
      <c r="B225" s="158">
        <v>42678</v>
      </c>
      <c r="C225" s="158"/>
      <c r="D225" s="159" t="s">
        <v>464</v>
      </c>
      <c r="E225" s="160" t="s">
        <v>591</v>
      </c>
      <c r="F225" s="161">
        <v>155</v>
      </c>
      <c r="G225" s="160"/>
      <c r="H225" s="160">
        <v>210</v>
      </c>
      <c r="I225" s="162">
        <v>210</v>
      </c>
      <c r="J225" s="163" t="s">
        <v>730</v>
      </c>
      <c r="K225" s="164">
        <f t="shared" si="111"/>
        <v>55</v>
      </c>
      <c r="L225" s="165">
        <f t="shared" si="113"/>
        <v>0.35483870967741937</v>
      </c>
      <c r="M225" s="160" t="s">
        <v>594</v>
      </c>
      <c r="N225" s="166">
        <v>42944</v>
      </c>
      <c r="O225" s="1"/>
      <c r="P225" s="1"/>
      <c r="Q225" s="252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67">
        <v>77</v>
      </c>
      <c r="B226" s="168">
        <v>42710</v>
      </c>
      <c r="C226" s="168"/>
      <c r="D226" s="169" t="s">
        <v>731</v>
      </c>
      <c r="E226" s="170" t="s">
        <v>591</v>
      </c>
      <c r="F226" s="171">
        <v>150.5</v>
      </c>
      <c r="G226" s="171"/>
      <c r="H226" s="172">
        <v>72.5</v>
      </c>
      <c r="I226" s="172">
        <v>174</v>
      </c>
      <c r="J226" s="173" t="s">
        <v>732</v>
      </c>
      <c r="K226" s="174">
        <v>-78</v>
      </c>
      <c r="L226" s="175">
        <v>-0.51827242524916906</v>
      </c>
      <c r="M226" s="171" t="s">
        <v>604</v>
      </c>
      <c r="N226" s="168">
        <v>43333</v>
      </c>
      <c r="O226" s="1"/>
      <c r="P226" s="1"/>
      <c r="Q226" s="252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57">
        <v>78</v>
      </c>
      <c r="B227" s="158">
        <v>42712</v>
      </c>
      <c r="C227" s="158"/>
      <c r="D227" s="159" t="s">
        <v>733</v>
      </c>
      <c r="E227" s="160" t="s">
        <v>591</v>
      </c>
      <c r="F227" s="161">
        <v>380</v>
      </c>
      <c r="G227" s="160"/>
      <c r="H227" s="160">
        <v>478</v>
      </c>
      <c r="I227" s="162">
        <v>468</v>
      </c>
      <c r="J227" s="163" t="s">
        <v>679</v>
      </c>
      <c r="K227" s="164">
        <f t="shared" ref="K227:K229" si="114">H227-F227</f>
        <v>98</v>
      </c>
      <c r="L227" s="165">
        <f t="shared" ref="L227:L229" si="115">K227/F227</f>
        <v>0.25789473684210529</v>
      </c>
      <c r="M227" s="160" t="s">
        <v>594</v>
      </c>
      <c r="N227" s="166">
        <v>43025</v>
      </c>
      <c r="O227" s="1"/>
      <c r="P227" s="1"/>
      <c r="Q227" s="252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57">
        <v>79</v>
      </c>
      <c r="B228" s="158">
        <v>42734</v>
      </c>
      <c r="C228" s="158"/>
      <c r="D228" s="159" t="s">
        <v>121</v>
      </c>
      <c r="E228" s="160" t="s">
        <v>591</v>
      </c>
      <c r="F228" s="161">
        <v>305</v>
      </c>
      <c r="G228" s="160"/>
      <c r="H228" s="160">
        <v>375</v>
      </c>
      <c r="I228" s="162">
        <v>375</v>
      </c>
      <c r="J228" s="163" t="s">
        <v>679</v>
      </c>
      <c r="K228" s="164">
        <f t="shared" si="114"/>
        <v>70</v>
      </c>
      <c r="L228" s="165">
        <f t="shared" si="115"/>
        <v>0.22950819672131148</v>
      </c>
      <c r="M228" s="160" t="s">
        <v>594</v>
      </c>
      <c r="N228" s="166">
        <v>42768</v>
      </c>
      <c r="O228" s="1"/>
      <c r="P228" s="1"/>
      <c r="Q228" s="252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57">
        <v>80</v>
      </c>
      <c r="B229" s="158">
        <v>42739</v>
      </c>
      <c r="C229" s="158"/>
      <c r="D229" s="159" t="s">
        <v>104</v>
      </c>
      <c r="E229" s="160" t="s">
        <v>591</v>
      </c>
      <c r="F229" s="161">
        <v>99.5</v>
      </c>
      <c r="G229" s="160"/>
      <c r="H229" s="160">
        <v>158</v>
      </c>
      <c r="I229" s="162">
        <v>158</v>
      </c>
      <c r="J229" s="163" t="s">
        <v>679</v>
      </c>
      <c r="K229" s="164">
        <f t="shared" si="114"/>
        <v>58.5</v>
      </c>
      <c r="L229" s="165">
        <f t="shared" si="115"/>
        <v>0.5879396984924623</v>
      </c>
      <c r="M229" s="160" t="s">
        <v>594</v>
      </c>
      <c r="N229" s="166">
        <v>42898</v>
      </c>
      <c r="O229" s="1"/>
      <c r="P229" s="1"/>
      <c r="Q229" s="252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57">
        <v>81</v>
      </c>
      <c r="B230" s="158">
        <v>42739</v>
      </c>
      <c r="C230" s="158"/>
      <c r="D230" s="159" t="s">
        <v>104</v>
      </c>
      <c r="E230" s="160" t="s">
        <v>591</v>
      </c>
      <c r="F230" s="161">
        <v>99.5</v>
      </c>
      <c r="G230" s="160"/>
      <c r="H230" s="160">
        <v>158</v>
      </c>
      <c r="I230" s="162">
        <v>158</v>
      </c>
      <c r="J230" s="163" t="s">
        <v>679</v>
      </c>
      <c r="K230" s="164">
        <v>58.5</v>
      </c>
      <c r="L230" s="165">
        <v>0.58793969849246197</v>
      </c>
      <c r="M230" s="160" t="s">
        <v>594</v>
      </c>
      <c r="N230" s="166">
        <v>42898</v>
      </c>
      <c r="O230" s="1"/>
      <c r="P230" s="1"/>
      <c r="Q230" s="252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57">
        <v>82</v>
      </c>
      <c r="B231" s="158">
        <v>42786</v>
      </c>
      <c r="C231" s="158"/>
      <c r="D231" s="159" t="s">
        <v>210</v>
      </c>
      <c r="E231" s="160" t="s">
        <v>591</v>
      </c>
      <c r="F231" s="161">
        <v>140.5</v>
      </c>
      <c r="G231" s="160"/>
      <c r="H231" s="160">
        <v>220</v>
      </c>
      <c r="I231" s="162">
        <v>220</v>
      </c>
      <c r="J231" s="163" t="s">
        <v>679</v>
      </c>
      <c r="K231" s="164">
        <f>H231-F231</f>
        <v>79.5</v>
      </c>
      <c r="L231" s="165">
        <f>K231/F231</f>
        <v>0.5658362989323843</v>
      </c>
      <c r="M231" s="160" t="s">
        <v>594</v>
      </c>
      <c r="N231" s="166">
        <v>42864</v>
      </c>
      <c r="O231" s="1"/>
      <c r="P231" s="1"/>
      <c r="Q231" s="252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57">
        <v>83</v>
      </c>
      <c r="B232" s="158">
        <v>42786</v>
      </c>
      <c r="C232" s="158"/>
      <c r="D232" s="159" t="s">
        <v>734</v>
      </c>
      <c r="E232" s="160" t="s">
        <v>591</v>
      </c>
      <c r="F232" s="161">
        <v>202.5</v>
      </c>
      <c r="G232" s="160"/>
      <c r="H232" s="160">
        <v>234</v>
      </c>
      <c r="I232" s="162">
        <v>234</v>
      </c>
      <c r="J232" s="163" t="s">
        <v>679</v>
      </c>
      <c r="K232" s="164">
        <v>31.5</v>
      </c>
      <c r="L232" s="165">
        <v>0.155555555555556</v>
      </c>
      <c r="M232" s="160" t="s">
        <v>594</v>
      </c>
      <c r="N232" s="166">
        <v>42836</v>
      </c>
      <c r="O232" s="1"/>
      <c r="P232" s="1"/>
      <c r="Q232" s="252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57">
        <v>84</v>
      </c>
      <c r="B233" s="158">
        <v>42818</v>
      </c>
      <c r="C233" s="158"/>
      <c r="D233" s="159" t="s">
        <v>735</v>
      </c>
      <c r="E233" s="160" t="s">
        <v>591</v>
      </c>
      <c r="F233" s="161">
        <v>300.5</v>
      </c>
      <c r="G233" s="160"/>
      <c r="H233" s="160">
        <v>417.5</v>
      </c>
      <c r="I233" s="162">
        <v>420</v>
      </c>
      <c r="J233" s="163" t="s">
        <v>736</v>
      </c>
      <c r="K233" s="164">
        <f>H233-F233</f>
        <v>117</v>
      </c>
      <c r="L233" s="165">
        <f>K233/F233</f>
        <v>0.38935108153078202</v>
      </c>
      <c r="M233" s="160" t="s">
        <v>594</v>
      </c>
      <c r="N233" s="166">
        <v>43070</v>
      </c>
      <c r="O233" s="1"/>
      <c r="P233" s="1"/>
      <c r="Q233" s="252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57">
        <v>85</v>
      </c>
      <c r="B234" s="158">
        <v>42818</v>
      </c>
      <c r="C234" s="158"/>
      <c r="D234" s="159" t="s">
        <v>709</v>
      </c>
      <c r="E234" s="160" t="s">
        <v>591</v>
      </c>
      <c r="F234" s="161">
        <v>850</v>
      </c>
      <c r="G234" s="160"/>
      <c r="H234" s="160">
        <v>1042.5</v>
      </c>
      <c r="I234" s="162">
        <v>1023</v>
      </c>
      <c r="J234" s="163" t="s">
        <v>737</v>
      </c>
      <c r="K234" s="164">
        <v>192.5</v>
      </c>
      <c r="L234" s="165">
        <v>0.22647058823529401</v>
      </c>
      <c r="M234" s="160" t="s">
        <v>594</v>
      </c>
      <c r="N234" s="166">
        <v>42830</v>
      </c>
      <c r="O234" s="1"/>
      <c r="P234" s="1"/>
      <c r="Q234" s="252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57">
        <v>86</v>
      </c>
      <c r="B235" s="158">
        <v>42830</v>
      </c>
      <c r="C235" s="158"/>
      <c r="D235" s="159" t="s">
        <v>495</v>
      </c>
      <c r="E235" s="160" t="s">
        <v>591</v>
      </c>
      <c r="F235" s="161">
        <v>785</v>
      </c>
      <c r="G235" s="160"/>
      <c r="H235" s="160">
        <v>930</v>
      </c>
      <c r="I235" s="162">
        <v>920</v>
      </c>
      <c r="J235" s="163" t="s">
        <v>738</v>
      </c>
      <c r="K235" s="164">
        <f>H235-F235</f>
        <v>145</v>
      </c>
      <c r="L235" s="165">
        <f>K235/F235</f>
        <v>0.18471337579617833</v>
      </c>
      <c r="M235" s="160" t="s">
        <v>594</v>
      </c>
      <c r="N235" s="166">
        <v>42976</v>
      </c>
      <c r="O235" s="1"/>
      <c r="P235" s="1"/>
      <c r="Q235" s="252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67">
        <v>87</v>
      </c>
      <c r="B236" s="168">
        <v>42831</v>
      </c>
      <c r="C236" s="168"/>
      <c r="D236" s="169" t="s">
        <v>739</v>
      </c>
      <c r="E236" s="170" t="s">
        <v>591</v>
      </c>
      <c r="F236" s="171">
        <v>40</v>
      </c>
      <c r="G236" s="171"/>
      <c r="H236" s="172">
        <v>13.1</v>
      </c>
      <c r="I236" s="172">
        <v>60</v>
      </c>
      <c r="J236" s="173" t="s">
        <v>740</v>
      </c>
      <c r="K236" s="174">
        <v>-26.9</v>
      </c>
      <c r="L236" s="175">
        <v>-0.67249999999999999</v>
      </c>
      <c r="M236" s="171" t="s">
        <v>604</v>
      </c>
      <c r="N236" s="168">
        <v>43138</v>
      </c>
      <c r="O236" s="1"/>
      <c r="P236" s="1"/>
      <c r="Q236" s="252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57">
        <v>88</v>
      </c>
      <c r="B237" s="158">
        <v>42837</v>
      </c>
      <c r="C237" s="158"/>
      <c r="D237" s="159" t="s">
        <v>102</v>
      </c>
      <c r="E237" s="160" t="s">
        <v>591</v>
      </c>
      <c r="F237" s="161">
        <v>289.5</v>
      </c>
      <c r="G237" s="160"/>
      <c r="H237" s="160">
        <v>354</v>
      </c>
      <c r="I237" s="162">
        <v>360</v>
      </c>
      <c r="J237" s="163" t="s">
        <v>741</v>
      </c>
      <c r="K237" s="164">
        <f t="shared" ref="K237:K245" si="116">H237-F237</f>
        <v>64.5</v>
      </c>
      <c r="L237" s="165">
        <f t="shared" ref="L237:L245" si="117">K237/F237</f>
        <v>0.22279792746113988</v>
      </c>
      <c r="M237" s="160" t="s">
        <v>594</v>
      </c>
      <c r="N237" s="166">
        <v>43040</v>
      </c>
      <c r="O237" s="1"/>
      <c r="P237" s="1"/>
      <c r="Q237" s="252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57">
        <v>89</v>
      </c>
      <c r="B238" s="158">
        <v>42845</v>
      </c>
      <c r="C238" s="158"/>
      <c r="D238" s="159" t="s">
        <v>435</v>
      </c>
      <c r="E238" s="160" t="s">
        <v>591</v>
      </c>
      <c r="F238" s="161">
        <v>700</v>
      </c>
      <c r="G238" s="160"/>
      <c r="H238" s="160">
        <v>840</v>
      </c>
      <c r="I238" s="162">
        <v>840</v>
      </c>
      <c r="J238" s="163" t="s">
        <v>742</v>
      </c>
      <c r="K238" s="164">
        <f t="shared" si="116"/>
        <v>140</v>
      </c>
      <c r="L238" s="165">
        <f t="shared" si="117"/>
        <v>0.2</v>
      </c>
      <c r="M238" s="160" t="s">
        <v>594</v>
      </c>
      <c r="N238" s="166">
        <v>42893</v>
      </c>
      <c r="O238" s="1"/>
      <c r="P238" s="1"/>
      <c r="Q238" s="252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57">
        <v>90</v>
      </c>
      <c r="B239" s="158">
        <v>42887</v>
      </c>
      <c r="C239" s="158"/>
      <c r="D239" s="159" t="s">
        <v>743</v>
      </c>
      <c r="E239" s="160" t="s">
        <v>591</v>
      </c>
      <c r="F239" s="161">
        <v>130</v>
      </c>
      <c r="G239" s="160"/>
      <c r="H239" s="160">
        <v>144.25</v>
      </c>
      <c r="I239" s="162">
        <v>170</v>
      </c>
      <c r="J239" s="163" t="s">
        <v>744</v>
      </c>
      <c r="K239" s="164">
        <f t="shared" si="116"/>
        <v>14.25</v>
      </c>
      <c r="L239" s="165">
        <f t="shared" si="117"/>
        <v>0.10961538461538461</v>
      </c>
      <c r="M239" s="160" t="s">
        <v>594</v>
      </c>
      <c r="N239" s="166">
        <v>43675</v>
      </c>
      <c r="O239" s="1"/>
      <c r="P239" s="1"/>
      <c r="Q239" s="252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57">
        <v>91</v>
      </c>
      <c r="B240" s="158">
        <v>42901</v>
      </c>
      <c r="C240" s="158"/>
      <c r="D240" s="159" t="s">
        <v>745</v>
      </c>
      <c r="E240" s="160" t="s">
        <v>591</v>
      </c>
      <c r="F240" s="161">
        <v>214.5</v>
      </c>
      <c r="G240" s="160"/>
      <c r="H240" s="160">
        <v>262</v>
      </c>
      <c r="I240" s="162">
        <v>262</v>
      </c>
      <c r="J240" s="163" t="s">
        <v>614</v>
      </c>
      <c r="K240" s="164">
        <f t="shared" si="116"/>
        <v>47.5</v>
      </c>
      <c r="L240" s="165">
        <f t="shared" si="117"/>
        <v>0.22144522144522144</v>
      </c>
      <c r="M240" s="160" t="s">
        <v>594</v>
      </c>
      <c r="N240" s="166">
        <v>42977</v>
      </c>
      <c r="O240" s="1"/>
      <c r="P240" s="1"/>
      <c r="Q240" s="252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8">
        <v>92</v>
      </c>
      <c r="B241" s="189">
        <v>42933</v>
      </c>
      <c r="C241" s="189"/>
      <c r="D241" s="190" t="s">
        <v>746</v>
      </c>
      <c r="E241" s="191" t="s">
        <v>591</v>
      </c>
      <c r="F241" s="192">
        <v>370</v>
      </c>
      <c r="G241" s="191"/>
      <c r="H241" s="191">
        <v>447.5</v>
      </c>
      <c r="I241" s="193">
        <v>450</v>
      </c>
      <c r="J241" s="194" t="s">
        <v>679</v>
      </c>
      <c r="K241" s="164">
        <f t="shared" si="116"/>
        <v>77.5</v>
      </c>
      <c r="L241" s="195">
        <f t="shared" si="117"/>
        <v>0.20945945945945946</v>
      </c>
      <c r="M241" s="191" t="s">
        <v>594</v>
      </c>
      <c r="N241" s="196">
        <v>43035</v>
      </c>
      <c r="O241" s="1"/>
      <c r="P241" s="1"/>
      <c r="Q241" s="252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8">
        <v>93</v>
      </c>
      <c r="B242" s="189">
        <v>42943</v>
      </c>
      <c r="C242" s="189"/>
      <c r="D242" s="190" t="s">
        <v>208</v>
      </c>
      <c r="E242" s="191" t="s">
        <v>591</v>
      </c>
      <c r="F242" s="192">
        <v>657.5</v>
      </c>
      <c r="G242" s="191"/>
      <c r="H242" s="191">
        <v>825</v>
      </c>
      <c r="I242" s="193">
        <v>820</v>
      </c>
      <c r="J242" s="194" t="s">
        <v>679</v>
      </c>
      <c r="K242" s="164">
        <f t="shared" si="116"/>
        <v>167.5</v>
      </c>
      <c r="L242" s="195">
        <f t="shared" si="117"/>
        <v>0.25475285171102663</v>
      </c>
      <c r="M242" s="191" t="s">
        <v>594</v>
      </c>
      <c r="N242" s="196">
        <v>43090</v>
      </c>
      <c r="O242" s="1"/>
      <c r="P242" s="1"/>
      <c r="Q242" s="252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57">
        <v>94</v>
      </c>
      <c r="B243" s="158">
        <v>42964</v>
      </c>
      <c r="C243" s="158"/>
      <c r="D243" s="159" t="s">
        <v>383</v>
      </c>
      <c r="E243" s="160" t="s">
        <v>591</v>
      </c>
      <c r="F243" s="161">
        <v>605</v>
      </c>
      <c r="G243" s="160"/>
      <c r="H243" s="160">
        <v>750</v>
      </c>
      <c r="I243" s="162">
        <v>750</v>
      </c>
      <c r="J243" s="163" t="s">
        <v>738</v>
      </c>
      <c r="K243" s="164">
        <f t="shared" si="116"/>
        <v>145</v>
      </c>
      <c r="L243" s="165">
        <f t="shared" si="117"/>
        <v>0.23966942148760331</v>
      </c>
      <c r="M243" s="160" t="s">
        <v>594</v>
      </c>
      <c r="N243" s="166">
        <v>43027</v>
      </c>
      <c r="O243" s="1"/>
      <c r="P243" s="1"/>
      <c r="Q243" s="252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67">
        <v>95</v>
      </c>
      <c r="B244" s="168">
        <v>42979</v>
      </c>
      <c r="C244" s="168"/>
      <c r="D244" s="176" t="s">
        <v>747</v>
      </c>
      <c r="E244" s="171" t="s">
        <v>591</v>
      </c>
      <c r="F244" s="171">
        <v>255</v>
      </c>
      <c r="G244" s="172"/>
      <c r="H244" s="172">
        <v>217.25</v>
      </c>
      <c r="I244" s="172">
        <v>320</v>
      </c>
      <c r="J244" s="173" t="s">
        <v>748</v>
      </c>
      <c r="K244" s="174">
        <f t="shared" si="116"/>
        <v>-37.75</v>
      </c>
      <c r="L244" s="177">
        <f t="shared" si="117"/>
        <v>-0.14803921568627451</v>
      </c>
      <c r="M244" s="171" t="s">
        <v>604</v>
      </c>
      <c r="N244" s="168">
        <v>43661</v>
      </c>
      <c r="O244" s="1"/>
      <c r="P244" s="1"/>
      <c r="Q244" s="252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57">
        <v>96</v>
      </c>
      <c r="B245" s="158">
        <v>42997</v>
      </c>
      <c r="C245" s="158"/>
      <c r="D245" s="159" t="s">
        <v>749</v>
      </c>
      <c r="E245" s="160" t="s">
        <v>591</v>
      </c>
      <c r="F245" s="161">
        <v>215</v>
      </c>
      <c r="G245" s="160"/>
      <c r="H245" s="160">
        <v>258</v>
      </c>
      <c r="I245" s="162">
        <v>258</v>
      </c>
      <c r="J245" s="163" t="s">
        <v>679</v>
      </c>
      <c r="K245" s="164">
        <f t="shared" si="116"/>
        <v>43</v>
      </c>
      <c r="L245" s="165">
        <f t="shared" si="117"/>
        <v>0.2</v>
      </c>
      <c r="M245" s="160" t="s">
        <v>594</v>
      </c>
      <c r="N245" s="166">
        <v>43040</v>
      </c>
      <c r="O245" s="1"/>
      <c r="P245" s="1"/>
      <c r="Q245" s="252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57">
        <v>97</v>
      </c>
      <c r="B246" s="158">
        <v>42997</v>
      </c>
      <c r="C246" s="158"/>
      <c r="D246" s="159" t="s">
        <v>749</v>
      </c>
      <c r="E246" s="160" t="s">
        <v>591</v>
      </c>
      <c r="F246" s="161">
        <v>215</v>
      </c>
      <c r="G246" s="160"/>
      <c r="H246" s="160">
        <v>258</v>
      </c>
      <c r="I246" s="162">
        <v>258</v>
      </c>
      <c r="J246" s="194" t="s">
        <v>679</v>
      </c>
      <c r="K246" s="164">
        <v>43</v>
      </c>
      <c r="L246" s="165">
        <v>0.2</v>
      </c>
      <c r="M246" s="160" t="s">
        <v>594</v>
      </c>
      <c r="N246" s="166">
        <v>43040</v>
      </c>
      <c r="O246" s="1"/>
      <c r="P246" s="1"/>
      <c r="Q246" s="252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8">
        <v>98</v>
      </c>
      <c r="B247" s="189">
        <v>42998</v>
      </c>
      <c r="C247" s="189"/>
      <c r="D247" s="190" t="s">
        <v>750</v>
      </c>
      <c r="E247" s="191" t="s">
        <v>591</v>
      </c>
      <c r="F247" s="161">
        <v>75</v>
      </c>
      <c r="G247" s="191"/>
      <c r="H247" s="191">
        <v>90</v>
      </c>
      <c r="I247" s="193">
        <v>90</v>
      </c>
      <c r="J247" s="163" t="s">
        <v>751</v>
      </c>
      <c r="K247" s="164">
        <f t="shared" ref="K247:K252" si="118">H247-F247</f>
        <v>15</v>
      </c>
      <c r="L247" s="165">
        <f t="shared" ref="L247:L252" si="119">K247/F247</f>
        <v>0.2</v>
      </c>
      <c r="M247" s="160" t="s">
        <v>594</v>
      </c>
      <c r="N247" s="166">
        <v>43019</v>
      </c>
      <c r="O247" s="1"/>
      <c r="P247" s="1"/>
      <c r="Q247" s="252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8">
        <v>99</v>
      </c>
      <c r="B248" s="189">
        <v>43011</v>
      </c>
      <c r="C248" s="189"/>
      <c r="D248" s="190" t="s">
        <v>752</v>
      </c>
      <c r="E248" s="191" t="s">
        <v>591</v>
      </c>
      <c r="F248" s="192">
        <v>315</v>
      </c>
      <c r="G248" s="191"/>
      <c r="H248" s="191">
        <v>392</v>
      </c>
      <c r="I248" s="193">
        <v>384</v>
      </c>
      <c r="J248" s="194" t="s">
        <v>753</v>
      </c>
      <c r="K248" s="164">
        <f t="shared" si="118"/>
        <v>77</v>
      </c>
      <c r="L248" s="195">
        <f t="shared" si="119"/>
        <v>0.24444444444444444</v>
      </c>
      <c r="M248" s="191" t="s">
        <v>594</v>
      </c>
      <c r="N248" s="196">
        <v>43017</v>
      </c>
      <c r="O248" s="1"/>
      <c r="P248" s="1"/>
      <c r="Q248" s="252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8">
        <v>100</v>
      </c>
      <c r="B249" s="189">
        <v>43013</v>
      </c>
      <c r="C249" s="189"/>
      <c r="D249" s="190" t="s">
        <v>468</v>
      </c>
      <c r="E249" s="191" t="s">
        <v>591</v>
      </c>
      <c r="F249" s="192">
        <v>145</v>
      </c>
      <c r="G249" s="191"/>
      <c r="H249" s="191">
        <v>179</v>
      </c>
      <c r="I249" s="193">
        <v>180</v>
      </c>
      <c r="J249" s="194" t="s">
        <v>754</v>
      </c>
      <c r="K249" s="164">
        <f t="shared" si="118"/>
        <v>34</v>
      </c>
      <c r="L249" s="195">
        <f t="shared" si="119"/>
        <v>0.23448275862068965</v>
      </c>
      <c r="M249" s="191" t="s">
        <v>594</v>
      </c>
      <c r="N249" s="196">
        <v>43025</v>
      </c>
      <c r="O249" s="1"/>
      <c r="P249" s="1"/>
      <c r="Q249" s="252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8">
        <v>101</v>
      </c>
      <c r="B250" s="189">
        <v>43014</v>
      </c>
      <c r="C250" s="189"/>
      <c r="D250" s="190" t="s">
        <v>358</v>
      </c>
      <c r="E250" s="191" t="s">
        <v>591</v>
      </c>
      <c r="F250" s="192">
        <v>256</v>
      </c>
      <c r="G250" s="191"/>
      <c r="H250" s="191">
        <v>323</v>
      </c>
      <c r="I250" s="193">
        <v>320</v>
      </c>
      <c r="J250" s="194" t="s">
        <v>679</v>
      </c>
      <c r="K250" s="164">
        <f t="shared" si="118"/>
        <v>67</v>
      </c>
      <c r="L250" s="195">
        <f t="shared" si="119"/>
        <v>0.26171875</v>
      </c>
      <c r="M250" s="191" t="s">
        <v>594</v>
      </c>
      <c r="N250" s="196">
        <v>43067</v>
      </c>
      <c r="O250" s="1"/>
      <c r="P250" s="1"/>
      <c r="Q250" s="252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8">
        <v>102</v>
      </c>
      <c r="B251" s="189">
        <v>43017</v>
      </c>
      <c r="C251" s="189"/>
      <c r="D251" s="190" t="s">
        <v>372</v>
      </c>
      <c r="E251" s="191" t="s">
        <v>591</v>
      </c>
      <c r="F251" s="192">
        <v>137.5</v>
      </c>
      <c r="G251" s="191"/>
      <c r="H251" s="191">
        <v>184</v>
      </c>
      <c r="I251" s="193">
        <v>183</v>
      </c>
      <c r="J251" s="194" t="s">
        <v>755</v>
      </c>
      <c r="K251" s="164">
        <f t="shared" si="118"/>
        <v>46.5</v>
      </c>
      <c r="L251" s="195">
        <f t="shared" si="119"/>
        <v>0.33818181818181819</v>
      </c>
      <c r="M251" s="191" t="s">
        <v>594</v>
      </c>
      <c r="N251" s="196">
        <v>43108</v>
      </c>
      <c r="O251" s="1"/>
      <c r="P251" s="1"/>
      <c r="Q251" s="252"/>
      <c r="R251" s="1"/>
      <c r="S251" s="6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8">
        <v>103</v>
      </c>
      <c r="B252" s="189">
        <v>43018</v>
      </c>
      <c r="C252" s="189"/>
      <c r="D252" s="190" t="s">
        <v>756</v>
      </c>
      <c r="E252" s="191" t="s">
        <v>591</v>
      </c>
      <c r="F252" s="192">
        <v>125.5</v>
      </c>
      <c r="G252" s="191"/>
      <c r="H252" s="191">
        <v>158</v>
      </c>
      <c r="I252" s="193">
        <v>155</v>
      </c>
      <c r="J252" s="194" t="s">
        <v>757</v>
      </c>
      <c r="K252" s="164">
        <f t="shared" si="118"/>
        <v>32.5</v>
      </c>
      <c r="L252" s="195">
        <f t="shared" si="119"/>
        <v>0.25896414342629481</v>
      </c>
      <c r="M252" s="191" t="s">
        <v>594</v>
      </c>
      <c r="N252" s="196">
        <v>43067</v>
      </c>
      <c r="O252" s="1"/>
      <c r="P252" s="1"/>
      <c r="Q252" s="252"/>
      <c r="R252" s="1"/>
      <c r="S252" s="6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8">
        <v>104</v>
      </c>
      <c r="B253" s="189">
        <v>43018</v>
      </c>
      <c r="C253" s="189"/>
      <c r="D253" s="190" t="s">
        <v>758</v>
      </c>
      <c r="E253" s="191" t="s">
        <v>591</v>
      </c>
      <c r="F253" s="192">
        <v>895</v>
      </c>
      <c r="G253" s="191"/>
      <c r="H253" s="191">
        <v>1122.5</v>
      </c>
      <c r="I253" s="193">
        <v>1078</v>
      </c>
      <c r="J253" s="194" t="s">
        <v>759</v>
      </c>
      <c r="K253" s="164">
        <v>227.5</v>
      </c>
      <c r="L253" s="195">
        <v>0.25418994413407803</v>
      </c>
      <c r="M253" s="191" t="s">
        <v>594</v>
      </c>
      <c r="N253" s="196">
        <v>43117</v>
      </c>
      <c r="O253" s="1"/>
      <c r="P253" s="1"/>
      <c r="Q253" s="252"/>
      <c r="R253" s="1"/>
      <c r="S253" s="6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8">
        <v>105</v>
      </c>
      <c r="B254" s="189">
        <v>43020</v>
      </c>
      <c r="C254" s="189"/>
      <c r="D254" s="190" t="s">
        <v>367</v>
      </c>
      <c r="E254" s="191" t="s">
        <v>591</v>
      </c>
      <c r="F254" s="192">
        <v>525</v>
      </c>
      <c r="G254" s="191"/>
      <c r="H254" s="191">
        <v>629</v>
      </c>
      <c r="I254" s="193">
        <v>629</v>
      </c>
      <c r="J254" s="194" t="s">
        <v>679</v>
      </c>
      <c r="K254" s="164">
        <v>104</v>
      </c>
      <c r="L254" s="195">
        <v>0.19809523809523799</v>
      </c>
      <c r="M254" s="191" t="s">
        <v>594</v>
      </c>
      <c r="N254" s="196">
        <v>43119</v>
      </c>
      <c r="O254" s="1"/>
      <c r="P254" s="1"/>
      <c r="Q254" s="252"/>
      <c r="R254" s="1"/>
      <c r="S254" s="6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8">
        <v>106</v>
      </c>
      <c r="B255" s="189">
        <v>43046</v>
      </c>
      <c r="C255" s="189"/>
      <c r="D255" s="190" t="s">
        <v>408</v>
      </c>
      <c r="E255" s="191" t="s">
        <v>591</v>
      </c>
      <c r="F255" s="192">
        <v>740</v>
      </c>
      <c r="G255" s="191"/>
      <c r="H255" s="191">
        <v>892.5</v>
      </c>
      <c r="I255" s="193">
        <v>900</v>
      </c>
      <c r="J255" s="194" t="s">
        <v>760</v>
      </c>
      <c r="K255" s="164">
        <f t="shared" ref="K255:K257" si="120">H255-F255</f>
        <v>152.5</v>
      </c>
      <c r="L255" s="195">
        <f t="shared" ref="L255:L257" si="121">K255/F255</f>
        <v>0.20608108108108109</v>
      </c>
      <c r="M255" s="191" t="s">
        <v>594</v>
      </c>
      <c r="N255" s="196">
        <v>43052</v>
      </c>
      <c r="O255" s="1"/>
      <c r="P255" s="1"/>
      <c r="Q255" s="252"/>
      <c r="R255" s="1"/>
      <c r="S255" s="6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57">
        <v>107</v>
      </c>
      <c r="B256" s="158">
        <v>43073</v>
      </c>
      <c r="C256" s="158"/>
      <c r="D256" s="159" t="s">
        <v>761</v>
      </c>
      <c r="E256" s="160" t="s">
        <v>591</v>
      </c>
      <c r="F256" s="161">
        <v>118.5</v>
      </c>
      <c r="G256" s="160"/>
      <c r="H256" s="160">
        <v>143.5</v>
      </c>
      <c r="I256" s="162">
        <v>145</v>
      </c>
      <c r="J256" s="163" t="s">
        <v>762</v>
      </c>
      <c r="K256" s="164">
        <f t="shared" si="120"/>
        <v>25</v>
      </c>
      <c r="L256" s="165">
        <f t="shared" si="121"/>
        <v>0.2109704641350211</v>
      </c>
      <c r="M256" s="160" t="s">
        <v>594</v>
      </c>
      <c r="N256" s="166">
        <v>43097</v>
      </c>
      <c r="O256" s="1"/>
      <c r="P256" s="1"/>
      <c r="Q256" s="252"/>
      <c r="R256" s="1"/>
      <c r="S256" s="6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67">
        <v>108</v>
      </c>
      <c r="B257" s="168">
        <v>43090</v>
      </c>
      <c r="C257" s="168"/>
      <c r="D257" s="169" t="s">
        <v>440</v>
      </c>
      <c r="E257" s="170" t="s">
        <v>591</v>
      </c>
      <c r="F257" s="171">
        <v>715</v>
      </c>
      <c r="G257" s="171"/>
      <c r="H257" s="172">
        <v>500</v>
      </c>
      <c r="I257" s="172">
        <v>872</v>
      </c>
      <c r="J257" s="173" t="s">
        <v>763</v>
      </c>
      <c r="K257" s="174">
        <f t="shared" si="120"/>
        <v>-215</v>
      </c>
      <c r="L257" s="175">
        <f t="shared" si="121"/>
        <v>-0.30069930069930068</v>
      </c>
      <c r="M257" s="171" t="s">
        <v>604</v>
      </c>
      <c r="N257" s="168">
        <v>43670</v>
      </c>
      <c r="O257" s="1"/>
      <c r="P257" s="1"/>
      <c r="Q257" s="252"/>
      <c r="R257" s="1"/>
      <c r="S257" s="6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57">
        <v>109</v>
      </c>
      <c r="B258" s="158">
        <v>43098</v>
      </c>
      <c r="C258" s="158"/>
      <c r="D258" s="159" t="s">
        <v>752</v>
      </c>
      <c r="E258" s="160" t="s">
        <v>591</v>
      </c>
      <c r="F258" s="161">
        <v>435</v>
      </c>
      <c r="G258" s="160"/>
      <c r="H258" s="160">
        <v>542.5</v>
      </c>
      <c r="I258" s="162">
        <v>539</v>
      </c>
      <c r="J258" s="163" t="s">
        <v>679</v>
      </c>
      <c r="K258" s="164">
        <v>107.5</v>
      </c>
      <c r="L258" s="165">
        <v>0.247126436781609</v>
      </c>
      <c r="M258" s="160" t="s">
        <v>594</v>
      </c>
      <c r="N258" s="166">
        <v>43206</v>
      </c>
      <c r="O258" s="1"/>
      <c r="P258" s="1"/>
      <c r="Q258" s="252"/>
      <c r="R258" s="1"/>
      <c r="S258" s="6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57">
        <v>110</v>
      </c>
      <c r="B259" s="158">
        <v>43098</v>
      </c>
      <c r="C259" s="158"/>
      <c r="D259" s="159" t="s">
        <v>560</v>
      </c>
      <c r="E259" s="160" t="s">
        <v>591</v>
      </c>
      <c r="F259" s="161">
        <v>885</v>
      </c>
      <c r="G259" s="160"/>
      <c r="H259" s="160">
        <v>1090</v>
      </c>
      <c r="I259" s="162">
        <v>1084</v>
      </c>
      <c r="J259" s="163" t="s">
        <v>679</v>
      </c>
      <c r="K259" s="164">
        <v>205</v>
      </c>
      <c r="L259" s="165">
        <v>0.23163841807909599</v>
      </c>
      <c r="M259" s="160" t="s">
        <v>594</v>
      </c>
      <c r="N259" s="166">
        <v>43213</v>
      </c>
      <c r="O259" s="1"/>
      <c r="P259" s="1"/>
      <c r="Q259" s="252"/>
      <c r="R259" s="1"/>
      <c r="S259" s="6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97">
        <v>111</v>
      </c>
      <c r="B260" s="198">
        <v>43192</v>
      </c>
      <c r="C260" s="198"/>
      <c r="D260" s="176" t="s">
        <v>764</v>
      </c>
      <c r="E260" s="171" t="s">
        <v>591</v>
      </c>
      <c r="F260" s="199">
        <v>478.5</v>
      </c>
      <c r="G260" s="171"/>
      <c r="H260" s="171">
        <v>442</v>
      </c>
      <c r="I260" s="172">
        <v>613</v>
      </c>
      <c r="J260" s="173" t="s">
        <v>765</v>
      </c>
      <c r="K260" s="174">
        <f t="shared" ref="K260:K263" si="122">H260-F260</f>
        <v>-36.5</v>
      </c>
      <c r="L260" s="175">
        <f t="shared" ref="L260:L263" si="123">K260/F260</f>
        <v>-7.6280041797283177E-2</v>
      </c>
      <c r="M260" s="171" t="s">
        <v>604</v>
      </c>
      <c r="N260" s="168">
        <v>43762</v>
      </c>
      <c r="O260" s="1"/>
      <c r="P260" s="1"/>
      <c r="Q260" s="252"/>
      <c r="R260" s="1"/>
      <c r="S260" s="6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67">
        <v>112</v>
      </c>
      <c r="B261" s="168">
        <v>43194</v>
      </c>
      <c r="C261" s="168"/>
      <c r="D261" s="169" t="s">
        <v>766</v>
      </c>
      <c r="E261" s="170" t="s">
        <v>591</v>
      </c>
      <c r="F261" s="171">
        <f>141.5-7.3</f>
        <v>134.19999999999999</v>
      </c>
      <c r="G261" s="171"/>
      <c r="H261" s="172">
        <v>77</v>
      </c>
      <c r="I261" s="172">
        <v>180</v>
      </c>
      <c r="J261" s="173" t="s">
        <v>767</v>
      </c>
      <c r="K261" s="174">
        <f t="shared" si="122"/>
        <v>-57.199999999999989</v>
      </c>
      <c r="L261" s="175">
        <f t="shared" si="123"/>
        <v>-0.42622950819672129</v>
      </c>
      <c r="M261" s="171" t="s">
        <v>604</v>
      </c>
      <c r="N261" s="168">
        <v>43522</v>
      </c>
      <c r="O261" s="1"/>
      <c r="P261" s="1"/>
      <c r="Q261" s="252"/>
      <c r="R261" s="1"/>
      <c r="S261" s="6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67">
        <v>113</v>
      </c>
      <c r="B262" s="168">
        <v>43209</v>
      </c>
      <c r="C262" s="168"/>
      <c r="D262" s="169" t="s">
        <v>768</v>
      </c>
      <c r="E262" s="170" t="s">
        <v>591</v>
      </c>
      <c r="F262" s="171">
        <v>430</v>
      </c>
      <c r="G262" s="171"/>
      <c r="H262" s="172">
        <v>220</v>
      </c>
      <c r="I262" s="172">
        <v>537</v>
      </c>
      <c r="J262" s="173" t="s">
        <v>769</v>
      </c>
      <c r="K262" s="174">
        <f t="shared" si="122"/>
        <v>-210</v>
      </c>
      <c r="L262" s="175">
        <f t="shared" si="123"/>
        <v>-0.48837209302325579</v>
      </c>
      <c r="M262" s="171" t="s">
        <v>604</v>
      </c>
      <c r="N262" s="168">
        <v>43252</v>
      </c>
      <c r="O262" s="1"/>
      <c r="P262" s="1"/>
      <c r="Q262" s="252"/>
      <c r="R262" s="1"/>
      <c r="S262" s="6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8">
        <v>114</v>
      </c>
      <c r="B263" s="189">
        <v>43220</v>
      </c>
      <c r="C263" s="189"/>
      <c r="D263" s="190" t="s">
        <v>770</v>
      </c>
      <c r="E263" s="191" t="s">
        <v>591</v>
      </c>
      <c r="F263" s="191">
        <v>153.5</v>
      </c>
      <c r="G263" s="191"/>
      <c r="H263" s="191">
        <v>196</v>
      </c>
      <c r="I263" s="193">
        <v>196</v>
      </c>
      <c r="J263" s="163" t="s">
        <v>771</v>
      </c>
      <c r="K263" s="164">
        <f t="shared" si="122"/>
        <v>42.5</v>
      </c>
      <c r="L263" s="165">
        <f t="shared" si="123"/>
        <v>0.27687296416938112</v>
      </c>
      <c r="M263" s="160" t="s">
        <v>594</v>
      </c>
      <c r="N263" s="166">
        <v>43605</v>
      </c>
      <c r="O263" s="1"/>
      <c r="P263" s="1"/>
      <c r="Q263" s="252"/>
      <c r="R263" s="1"/>
      <c r="S263" s="6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67">
        <v>115</v>
      </c>
      <c r="B264" s="168">
        <v>43306</v>
      </c>
      <c r="C264" s="168"/>
      <c r="D264" s="169" t="s">
        <v>739</v>
      </c>
      <c r="E264" s="170" t="s">
        <v>591</v>
      </c>
      <c r="F264" s="171">
        <v>27.5</v>
      </c>
      <c r="G264" s="171"/>
      <c r="H264" s="172">
        <v>13.1</v>
      </c>
      <c r="I264" s="172">
        <v>60</v>
      </c>
      <c r="J264" s="173" t="s">
        <v>772</v>
      </c>
      <c r="K264" s="174">
        <v>-14.4</v>
      </c>
      <c r="L264" s="175">
        <v>-0.52363636363636401</v>
      </c>
      <c r="M264" s="171" t="s">
        <v>604</v>
      </c>
      <c r="N264" s="168">
        <v>43138</v>
      </c>
      <c r="O264" s="1"/>
      <c r="P264" s="1"/>
      <c r="Q264" s="252"/>
      <c r="R264" s="1"/>
      <c r="S264" s="6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97">
        <v>116</v>
      </c>
      <c r="B265" s="198">
        <v>43318</v>
      </c>
      <c r="C265" s="198"/>
      <c r="D265" s="176" t="s">
        <v>773</v>
      </c>
      <c r="E265" s="171" t="s">
        <v>591</v>
      </c>
      <c r="F265" s="171">
        <v>148.5</v>
      </c>
      <c r="G265" s="171"/>
      <c r="H265" s="171">
        <v>102</v>
      </c>
      <c r="I265" s="172">
        <v>182</v>
      </c>
      <c r="J265" s="173" t="s">
        <v>774</v>
      </c>
      <c r="K265" s="174">
        <f>H265-F265</f>
        <v>-46.5</v>
      </c>
      <c r="L265" s="175">
        <f>K265/F265</f>
        <v>-0.31313131313131315</v>
      </c>
      <c r="M265" s="171" t="s">
        <v>604</v>
      </c>
      <c r="N265" s="168">
        <v>43661</v>
      </c>
      <c r="O265" s="1"/>
      <c r="P265" s="1"/>
      <c r="Q265" s="252"/>
      <c r="R265" s="1"/>
      <c r="S265" s="6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57">
        <v>117</v>
      </c>
      <c r="B266" s="158">
        <v>43335</v>
      </c>
      <c r="C266" s="158"/>
      <c r="D266" s="159" t="s">
        <v>775</v>
      </c>
      <c r="E266" s="160" t="s">
        <v>591</v>
      </c>
      <c r="F266" s="191">
        <v>285</v>
      </c>
      <c r="G266" s="160"/>
      <c r="H266" s="160">
        <v>355</v>
      </c>
      <c r="I266" s="162">
        <v>364</v>
      </c>
      <c r="J266" s="163" t="s">
        <v>776</v>
      </c>
      <c r="K266" s="164">
        <v>70</v>
      </c>
      <c r="L266" s="165">
        <v>0.24561403508771901</v>
      </c>
      <c r="M266" s="160" t="s">
        <v>594</v>
      </c>
      <c r="N266" s="166">
        <v>43455</v>
      </c>
      <c r="O266" s="1"/>
      <c r="P266" s="1"/>
      <c r="Q266" s="252"/>
      <c r="R266" s="1"/>
      <c r="S266" s="6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57">
        <v>118</v>
      </c>
      <c r="B267" s="158">
        <v>43341</v>
      </c>
      <c r="C267" s="158"/>
      <c r="D267" s="159" t="s">
        <v>398</v>
      </c>
      <c r="E267" s="160" t="s">
        <v>591</v>
      </c>
      <c r="F267" s="191">
        <v>525</v>
      </c>
      <c r="G267" s="160"/>
      <c r="H267" s="160">
        <v>585</v>
      </c>
      <c r="I267" s="162">
        <v>635</v>
      </c>
      <c r="J267" s="163" t="s">
        <v>777</v>
      </c>
      <c r="K267" s="164">
        <f t="shared" ref="K267:K318" si="124">H267-F267</f>
        <v>60</v>
      </c>
      <c r="L267" s="165">
        <f t="shared" ref="L267:L318" si="125">K267/F267</f>
        <v>0.11428571428571428</v>
      </c>
      <c r="M267" s="160" t="s">
        <v>594</v>
      </c>
      <c r="N267" s="166">
        <v>43662</v>
      </c>
      <c r="O267" s="1"/>
      <c r="P267" s="1"/>
      <c r="Q267" s="252"/>
      <c r="R267" s="1"/>
      <c r="S267" s="6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57">
        <v>119</v>
      </c>
      <c r="B268" s="158">
        <v>43395</v>
      </c>
      <c r="C268" s="158"/>
      <c r="D268" s="159" t="s">
        <v>383</v>
      </c>
      <c r="E268" s="160" t="s">
        <v>591</v>
      </c>
      <c r="F268" s="191">
        <v>475</v>
      </c>
      <c r="G268" s="160"/>
      <c r="H268" s="160">
        <v>574</v>
      </c>
      <c r="I268" s="162">
        <v>570</v>
      </c>
      <c r="J268" s="163" t="s">
        <v>679</v>
      </c>
      <c r="K268" s="164">
        <f t="shared" si="124"/>
        <v>99</v>
      </c>
      <c r="L268" s="165">
        <f t="shared" si="125"/>
        <v>0.20842105263157895</v>
      </c>
      <c r="M268" s="160" t="s">
        <v>594</v>
      </c>
      <c r="N268" s="166">
        <v>43403</v>
      </c>
      <c r="O268" s="1"/>
      <c r="P268" s="1"/>
      <c r="Q268" s="252"/>
      <c r="R268" s="1"/>
      <c r="S268" s="6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8">
        <v>120</v>
      </c>
      <c r="B269" s="189">
        <v>43397</v>
      </c>
      <c r="C269" s="189"/>
      <c r="D269" s="190" t="s">
        <v>778</v>
      </c>
      <c r="E269" s="191" t="s">
        <v>591</v>
      </c>
      <c r="F269" s="191">
        <v>707.5</v>
      </c>
      <c r="G269" s="191"/>
      <c r="H269" s="191">
        <v>872</v>
      </c>
      <c r="I269" s="193">
        <v>872</v>
      </c>
      <c r="J269" s="194" t="s">
        <v>679</v>
      </c>
      <c r="K269" s="164">
        <f t="shared" si="124"/>
        <v>164.5</v>
      </c>
      <c r="L269" s="195">
        <f t="shared" si="125"/>
        <v>0.23250883392226149</v>
      </c>
      <c r="M269" s="191" t="s">
        <v>594</v>
      </c>
      <c r="N269" s="196">
        <v>43482</v>
      </c>
      <c r="O269" s="1"/>
      <c r="P269" s="1"/>
      <c r="Q269" s="252"/>
      <c r="R269" s="1"/>
      <c r="S269" s="6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8">
        <v>121</v>
      </c>
      <c r="B270" s="189">
        <v>43398</v>
      </c>
      <c r="C270" s="189"/>
      <c r="D270" s="190" t="s">
        <v>779</v>
      </c>
      <c r="E270" s="191" t="s">
        <v>591</v>
      </c>
      <c r="F270" s="191">
        <v>162</v>
      </c>
      <c r="G270" s="191"/>
      <c r="H270" s="191">
        <v>204</v>
      </c>
      <c r="I270" s="193">
        <v>209</v>
      </c>
      <c r="J270" s="194" t="s">
        <v>780</v>
      </c>
      <c r="K270" s="164">
        <f t="shared" si="124"/>
        <v>42</v>
      </c>
      <c r="L270" s="195">
        <f t="shared" si="125"/>
        <v>0.25925925925925924</v>
      </c>
      <c r="M270" s="191" t="s">
        <v>594</v>
      </c>
      <c r="N270" s="196">
        <v>43539</v>
      </c>
      <c r="O270" s="1"/>
      <c r="P270" s="1"/>
      <c r="Q270" s="252"/>
      <c r="R270" s="1"/>
      <c r="S270" s="6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88">
        <v>122</v>
      </c>
      <c r="B271" s="189">
        <v>43399</v>
      </c>
      <c r="C271" s="189"/>
      <c r="D271" s="190" t="s">
        <v>488</v>
      </c>
      <c r="E271" s="191" t="s">
        <v>591</v>
      </c>
      <c r="F271" s="191">
        <v>240</v>
      </c>
      <c r="G271" s="191"/>
      <c r="H271" s="191">
        <v>297</v>
      </c>
      <c r="I271" s="193">
        <v>297</v>
      </c>
      <c r="J271" s="194" t="s">
        <v>679</v>
      </c>
      <c r="K271" s="200">
        <f t="shared" si="124"/>
        <v>57</v>
      </c>
      <c r="L271" s="195">
        <f t="shared" si="125"/>
        <v>0.23749999999999999</v>
      </c>
      <c r="M271" s="191" t="s">
        <v>594</v>
      </c>
      <c r="N271" s="196">
        <v>43417</v>
      </c>
      <c r="O271" s="1"/>
      <c r="P271" s="1"/>
      <c r="Q271" s="252"/>
      <c r="R271" s="1"/>
      <c r="S271" s="6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57">
        <v>123</v>
      </c>
      <c r="B272" s="158">
        <v>43439</v>
      </c>
      <c r="C272" s="158"/>
      <c r="D272" s="159" t="s">
        <v>781</v>
      </c>
      <c r="E272" s="160" t="s">
        <v>591</v>
      </c>
      <c r="F272" s="160">
        <v>202.5</v>
      </c>
      <c r="G272" s="160"/>
      <c r="H272" s="160">
        <v>255</v>
      </c>
      <c r="I272" s="162">
        <v>252</v>
      </c>
      <c r="J272" s="163" t="s">
        <v>679</v>
      </c>
      <c r="K272" s="164">
        <f t="shared" si="124"/>
        <v>52.5</v>
      </c>
      <c r="L272" s="165">
        <f t="shared" si="125"/>
        <v>0.25925925925925924</v>
      </c>
      <c r="M272" s="160" t="s">
        <v>594</v>
      </c>
      <c r="N272" s="166">
        <v>43542</v>
      </c>
      <c r="O272" s="1"/>
      <c r="P272" s="1"/>
      <c r="Q272" s="252"/>
      <c r="R272" s="1"/>
      <c r="S272" s="6" t="s">
        <v>782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88">
        <v>124</v>
      </c>
      <c r="B273" s="189">
        <v>43465</v>
      </c>
      <c r="C273" s="158"/>
      <c r="D273" s="190" t="s">
        <v>159</v>
      </c>
      <c r="E273" s="191" t="s">
        <v>591</v>
      </c>
      <c r="F273" s="191">
        <v>710</v>
      </c>
      <c r="G273" s="191"/>
      <c r="H273" s="191">
        <v>866</v>
      </c>
      <c r="I273" s="193">
        <v>866</v>
      </c>
      <c r="J273" s="194" t="s">
        <v>679</v>
      </c>
      <c r="K273" s="164">
        <f t="shared" si="124"/>
        <v>156</v>
      </c>
      <c r="L273" s="165">
        <f t="shared" si="125"/>
        <v>0.21971830985915494</v>
      </c>
      <c r="M273" s="160" t="s">
        <v>594</v>
      </c>
      <c r="N273" s="166">
        <v>43553</v>
      </c>
      <c r="O273" s="1"/>
      <c r="P273" s="1"/>
      <c r="Q273" s="252"/>
      <c r="R273" s="1"/>
      <c r="S273" s="6" t="s">
        <v>782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88">
        <v>125</v>
      </c>
      <c r="B274" s="189">
        <v>43522</v>
      </c>
      <c r="C274" s="189"/>
      <c r="D274" s="190" t="s">
        <v>174</v>
      </c>
      <c r="E274" s="191" t="s">
        <v>591</v>
      </c>
      <c r="F274" s="191">
        <v>337.25</v>
      </c>
      <c r="G274" s="191"/>
      <c r="H274" s="191">
        <v>398.5</v>
      </c>
      <c r="I274" s="193">
        <v>411</v>
      </c>
      <c r="J274" s="163" t="s">
        <v>783</v>
      </c>
      <c r="K274" s="164">
        <f t="shared" si="124"/>
        <v>61.25</v>
      </c>
      <c r="L274" s="165">
        <f t="shared" si="125"/>
        <v>0.1816160118606375</v>
      </c>
      <c r="M274" s="160" t="s">
        <v>594</v>
      </c>
      <c r="N274" s="166">
        <v>43760</v>
      </c>
      <c r="O274" s="1"/>
      <c r="P274" s="1"/>
      <c r="Q274" s="252"/>
      <c r="R274" s="1"/>
      <c r="S274" s="6" t="s">
        <v>782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201">
        <v>126</v>
      </c>
      <c r="B275" s="202">
        <v>43559</v>
      </c>
      <c r="C275" s="202"/>
      <c r="D275" s="203" t="s">
        <v>784</v>
      </c>
      <c r="E275" s="204" t="s">
        <v>591</v>
      </c>
      <c r="F275" s="204">
        <v>130</v>
      </c>
      <c r="G275" s="204"/>
      <c r="H275" s="204">
        <v>65</v>
      </c>
      <c r="I275" s="205">
        <v>158</v>
      </c>
      <c r="J275" s="173" t="s">
        <v>785</v>
      </c>
      <c r="K275" s="174">
        <f t="shared" si="124"/>
        <v>-65</v>
      </c>
      <c r="L275" s="175">
        <f t="shared" si="125"/>
        <v>-0.5</v>
      </c>
      <c r="M275" s="171" t="s">
        <v>604</v>
      </c>
      <c r="N275" s="168">
        <v>43726</v>
      </c>
      <c r="O275" s="1"/>
      <c r="P275" s="1"/>
      <c r="Q275" s="252"/>
      <c r="R275" s="1"/>
      <c r="S275" s="6" t="s">
        <v>786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8">
        <v>127</v>
      </c>
      <c r="B276" s="189">
        <v>43017</v>
      </c>
      <c r="C276" s="189"/>
      <c r="D276" s="190" t="s">
        <v>210</v>
      </c>
      <c r="E276" s="191" t="s">
        <v>591</v>
      </c>
      <c r="F276" s="191">
        <v>141.5</v>
      </c>
      <c r="G276" s="191"/>
      <c r="H276" s="191">
        <v>183.5</v>
      </c>
      <c r="I276" s="193">
        <v>210</v>
      </c>
      <c r="J276" s="163" t="s">
        <v>780</v>
      </c>
      <c r="K276" s="164">
        <f t="shared" si="124"/>
        <v>42</v>
      </c>
      <c r="L276" s="165">
        <f t="shared" si="125"/>
        <v>0.29681978798586572</v>
      </c>
      <c r="M276" s="160" t="s">
        <v>594</v>
      </c>
      <c r="N276" s="166">
        <v>43042</v>
      </c>
      <c r="O276" s="1"/>
      <c r="P276" s="1"/>
      <c r="Q276" s="252"/>
      <c r="R276" s="1"/>
      <c r="S276" s="6" t="s">
        <v>786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201">
        <v>128</v>
      </c>
      <c r="B277" s="202">
        <v>43074</v>
      </c>
      <c r="C277" s="202"/>
      <c r="D277" s="203" t="s">
        <v>787</v>
      </c>
      <c r="E277" s="204" t="s">
        <v>591</v>
      </c>
      <c r="F277" s="199">
        <v>172</v>
      </c>
      <c r="G277" s="204"/>
      <c r="H277" s="204">
        <v>155.25</v>
      </c>
      <c r="I277" s="205">
        <v>230</v>
      </c>
      <c r="J277" s="173" t="s">
        <v>788</v>
      </c>
      <c r="K277" s="174">
        <f t="shared" si="124"/>
        <v>-16.75</v>
      </c>
      <c r="L277" s="175">
        <f t="shared" si="125"/>
        <v>-9.7383720930232565E-2</v>
      </c>
      <c r="M277" s="171" t="s">
        <v>604</v>
      </c>
      <c r="N277" s="168">
        <v>43787</v>
      </c>
      <c r="O277" s="1"/>
      <c r="P277" s="1"/>
      <c r="Q277" s="252"/>
      <c r="R277" s="1"/>
      <c r="S277" s="6" t="s">
        <v>786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8">
        <v>129</v>
      </c>
      <c r="B278" s="189">
        <v>43398</v>
      </c>
      <c r="C278" s="189"/>
      <c r="D278" s="190" t="s">
        <v>120</v>
      </c>
      <c r="E278" s="191" t="s">
        <v>591</v>
      </c>
      <c r="F278" s="191">
        <v>698.5</v>
      </c>
      <c r="G278" s="191"/>
      <c r="H278" s="191">
        <v>890</v>
      </c>
      <c r="I278" s="193">
        <v>890</v>
      </c>
      <c r="J278" s="163" t="s">
        <v>789</v>
      </c>
      <c r="K278" s="164">
        <f t="shared" si="124"/>
        <v>191.5</v>
      </c>
      <c r="L278" s="165">
        <f t="shared" si="125"/>
        <v>0.27415891195418757</v>
      </c>
      <c r="M278" s="160" t="s">
        <v>594</v>
      </c>
      <c r="N278" s="166">
        <v>44328</v>
      </c>
      <c r="O278" s="1"/>
      <c r="P278" s="1"/>
      <c r="Q278" s="252"/>
      <c r="R278" s="1"/>
      <c r="S278" s="6" t="s">
        <v>782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8">
        <v>130</v>
      </c>
      <c r="B279" s="189">
        <v>42877</v>
      </c>
      <c r="C279" s="189"/>
      <c r="D279" s="190" t="s">
        <v>790</v>
      </c>
      <c r="E279" s="191" t="s">
        <v>591</v>
      </c>
      <c r="F279" s="191">
        <v>127.6</v>
      </c>
      <c r="G279" s="191"/>
      <c r="H279" s="191">
        <v>138</v>
      </c>
      <c r="I279" s="193">
        <v>190</v>
      </c>
      <c r="J279" s="163" t="s">
        <v>791</v>
      </c>
      <c r="K279" s="164">
        <f t="shared" si="124"/>
        <v>10.400000000000006</v>
      </c>
      <c r="L279" s="165">
        <f t="shared" si="125"/>
        <v>8.1504702194357417E-2</v>
      </c>
      <c r="M279" s="160" t="s">
        <v>594</v>
      </c>
      <c r="N279" s="166">
        <v>43774</v>
      </c>
      <c r="O279" s="1"/>
      <c r="P279" s="1"/>
      <c r="Q279" s="252"/>
      <c r="R279" s="1"/>
      <c r="S279" s="6" t="s">
        <v>786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88">
        <v>131</v>
      </c>
      <c r="B280" s="189">
        <v>43158</v>
      </c>
      <c r="C280" s="189"/>
      <c r="D280" s="190" t="s">
        <v>792</v>
      </c>
      <c r="E280" s="191" t="s">
        <v>591</v>
      </c>
      <c r="F280" s="191">
        <v>317</v>
      </c>
      <c r="G280" s="191"/>
      <c r="H280" s="191">
        <v>382.5</v>
      </c>
      <c r="I280" s="193">
        <v>398</v>
      </c>
      <c r="J280" s="163" t="s">
        <v>793</v>
      </c>
      <c r="K280" s="164">
        <f t="shared" si="124"/>
        <v>65.5</v>
      </c>
      <c r="L280" s="165">
        <f t="shared" si="125"/>
        <v>0.20662460567823343</v>
      </c>
      <c r="M280" s="160" t="s">
        <v>594</v>
      </c>
      <c r="N280" s="166">
        <v>44238</v>
      </c>
      <c r="O280" s="1"/>
      <c r="P280" s="1"/>
      <c r="Q280" s="252"/>
      <c r="R280" s="1"/>
      <c r="S280" s="6" t="s">
        <v>786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201">
        <v>132</v>
      </c>
      <c r="B281" s="202">
        <v>43164</v>
      </c>
      <c r="C281" s="202"/>
      <c r="D281" s="203" t="s">
        <v>166</v>
      </c>
      <c r="E281" s="204" t="s">
        <v>591</v>
      </c>
      <c r="F281" s="199">
        <f>510-14.4</f>
        <v>495.6</v>
      </c>
      <c r="G281" s="204"/>
      <c r="H281" s="204">
        <v>350</v>
      </c>
      <c r="I281" s="205">
        <v>672</v>
      </c>
      <c r="J281" s="173" t="s">
        <v>794</v>
      </c>
      <c r="K281" s="174">
        <f t="shared" si="124"/>
        <v>-145.60000000000002</v>
      </c>
      <c r="L281" s="175">
        <f t="shared" si="125"/>
        <v>-0.29378531073446329</v>
      </c>
      <c r="M281" s="171" t="s">
        <v>604</v>
      </c>
      <c r="N281" s="168">
        <v>43887</v>
      </c>
      <c r="O281" s="1"/>
      <c r="P281" s="1"/>
      <c r="Q281" s="252"/>
      <c r="R281" s="1"/>
      <c r="S281" s="6" t="s">
        <v>782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201">
        <v>133</v>
      </c>
      <c r="B282" s="202">
        <v>43237</v>
      </c>
      <c r="C282" s="202"/>
      <c r="D282" s="203" t="s">
        <v>795</v>
      </c>
      <c r="E282" s="204" t="s">
        <v>591</v>
      </c>
      <c r="F282" s="199">
        <v>230.3</v>
      </c>
      <c r="G282" s="204"/>
      <c r="H282" s="204">
        <v>102.5</v>
      </c>
      <c r="I282" s="205">
        <v>348</v>
      </c>
      <c r="J282" s="173" t="s">
        <v>796</v>
      </c>
      <c r="K282" s="174">
        <f t="shared" si="124"/>
        <v>-127.80000000000001</v>
      </c>
      <c r="L282" s="175">
        <f t="shared" si="125"/>
        <v>-0.55492835432045162</v>
      </c>
      <c r="M282" s="171" t="s">
        <v>604</v>
      </c>
      <c r="N282" s="168">
        <v>43896</v>
      </c>
      <c r="O282" s="1"/>
      <c r="P282" s="1"/>
      <c r="Q282" s="252"/>
      <c r="R282" s="1"/>
      <c r="S282" s="6" t="s">
        <v>782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88">
        <v>134</v>
      </c>
      <c r="B283" s="189">
        <v>43258</v>
      </c>
      <c r="C283" s="189"/>
      <c r="D283" s="190" t="s">
        <v>444</v>
      </c>
      <c r="E283" s="191" t="s">
        <v>591</v>
      </c>
      <c r="F283" s="191">
        <f>342.5-5.1</f>
        <v>337.4</v>
      </c>
      <c r="G283" s="191"/>
      <c r="H283" s="191">
        <v>412.5</v>
      </c>
      <c r="I283" s="193">
        <v>439</v>
      </c>
      <c r="J283" s="163" t="s">
        <v>797</v>
      </c>
      <c r="K283" s="164">
        <f t="shared" si="124"/>
        <v>75.100000000000023</v>
      </c>
      <c r="L283" s="165">
        <f t="shared" si="125"/>
        <v>0.22258446947243635</v>
      </c>
      <c r="M283" s="160" t="s">
        <v>594</v>
      </c>
      <c r="N283" s="166">
        <v>44230</v>
      </c>
      <c r="O283" s="1"/>
      <c r="P283" s="1"/>
      <c r="Q283" s="252"/>
      <c r="R283" s="1"/>
      <c r="S283" s="6" t="s">
        <v>786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82">
        <v>135</v>
      </c>
      <c r="B284" s="181">
        <v>43285</v>
      </c>
      <c r="C284" s="181"/>
      <c r="D284" s="182" t="s">
        <v>58</v>
      </c>
      <c r="E284" s="183" t="s">
        <v>591</v>
      </c>
      <c r="F284" s="183">
        <f>127.5-5.53</f>
        <v>121.97</v>
      </c>
      <c r="G284" s="184"/>
      <c r="H284" s="184">
        <v>122.5</v>
      </c>
      <c r="I284" s="184">
        <v>170</v>
      </c>
      <c r="J284" s="185" t="s">
        <v>798</v>
      </c>
      <c r="K284" s="186">
        <f t="shared" si="124"/>
        <v>0.53000000000000114</v>
      </c>
      <c r="L284" s="187">
        <f t="shared" si="125"/>
        <v>4.3453308190538747E-3</v>
      </c>
      <c r="M284" s="183" t="s">
        <v>612</v>
      </c>
      <c r="N284" s="181">
        <v>44431</v>
      </c>
      <c r="O284" s="1"/>
      <c r="P284" s="1"/>
      <c r="Q284" s="252"/>
      <c r="R284" s="1"/>
      <c r="S284" s="6" t="s">
        <v>782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201">
        <v>136</v>
      </c>
      <c r="B285" s="202">
        <v>43294</v>
      </c>
      <c r="C285" s="202"/>
      <c r="D285" s="203" t="s">
        <v>799</v>
      </c>
      <c r="E285" s="204" t="s">
        <v>591</v>
      </c>
      <c r="F285" s="199">
        <v>46.5</v>
      </c>
      <c r="G285" s="204"/>
      <c r="H285" s="204">
        <v>17</v>
      </c>
      <c r="I285" s="205">
        <v>59</v>
      </c>
      <c r="J285" s="173" t="s">
        <v>800</v>
      </c>
      <c r="K285" s="174">
        <f t="shared" si="124"/>
        <v>-29.5</v>
      </c>
      <c r="L285" s="175">
        <f t="shared" si="125"/>
        <v>-0.63440860215053763</v>
      </c>
      <c r="M285" s="171" t="s">
        <v>604</v>
      </c>
      <c r="N285" s="168">
        <v>43887</v>
      </c>
      <c r="O285" s="1"/>
      <c r="P285" s="1"/>
      <c r="Q285" s="252"/>
      <c r="R285" s="1"/>
      <c r="S285" s="6" t="s">
        <v>782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88">
        <v>137</v>
      </c>
      <c r="B286" s="189">
        <v>43396</v>
      </c>
      <c r="C286" s="189"/>
      <c r="D286" s="190" t="s">
        <v>427</v>
      </c>
      <c r="E286" s="191" t="s">
        <v>591</v>
      </c>
      <c r="F286" s="191">
        <v>156.5</v>
      </c>
      <c r="G286" s="191"/>
      <c r="H286" s="191">
        <v>207.5</v>
      </c>
      <c r="I286" s="193">
        <v>191</v>
      </c>
      <c r="J286" s="163" t="s">
        <v>679</v>
      </c>
      <c r="K286" s="164">
        <f t="shared" si="124"/>
        <v>51</v>
      </c>
      <c r="L286" s="165">
        <f t="shared" si="125"/>
        <v>0.32587859424920129</v>
      </c>
      <c r="M286" s="160" t="s">
        <v>594</v>
      </c>
      <c r="N286" s="166">
        <v>44369</v>
      </c>
      <c r="O286" s="1"/>
      <c r="P286" s="1"/>
      <c r="Q286" s="252"/>
      <c r="R286" s="1"/>
      <c r="S286" s="6" t="s">
        <v>782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88">
        <v>138</v>
      </c>
      <c r="B287" s="189">
        <v>43439</v>
      </c>
      <c r="C287" s="189"/>
      <c r="D287" s="190" t="s">
        <v>346</v>
      </c>
      <c r="E287" s="191" t="s">
        <v>591</v>
      </c>
      <c r="F287" s="191">
        <v>259.5</v>
      </c>
      <c r="G287" s="191"/>
      <c r="H287" s="191">
        <v>320</v>
      </c>
      <c r="I287" s="193">
        <v>320</v>
      </c>
      <c r="J287" s="163" t="s">
        <v>679</v>
      </c>
      <c r="K287" s="164">
        <f t="shared" si="124"/>
        <v>60.5</v>
      </c>
      <c r="L287" s="165">
        <f t="shared" si="125"/>
        <v>0.23314065510597304</v>
      </c>
      <c r="M287" s="160" t="s">
        <v>594</v>
      </c>
      <c r="N287" s="166">
        <v>44323</v>
      </c>
      <c r="O287" s="1"/>
      <c r="P287" s="1"/>
      <c r="Q287" s="252"/>
      <c r="R287" s="1"/>
      <c r="S287" s="6" t="s">
        <v>782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201">
        <v>139</v>
      </c>
      <c r="B288" s="202">
        <v>43439</v>
      </c>
      <c r="C288" s="202"/>
      <c r="D288" s="203" t="s">
        <v>801</v>
      </c>
      <c r="E288" s="204" t="s">
        <v>591</v>
      </c>
      <c r="F288" s="204">
        <v>715</v>
      </c>
      <c r="G288" s="204"/>
      <c r="H288" s="204">
        <v>445</v>
      </c>
      <c r="I288" s="205">
        <v>840</v>
      </c>
      <c r="J288" s="173" t="s">
        <v>802</v>
      </c>
      <c r="K288" s="174">
        <f t="shared" si="124"/>
        <v>-270</v>
      </c>
      <c r="L288" s="175">
        <f t="shared" si="125"/>
        <v>-0.3776223776223776</v>
      </c>
      <c r="M288" s="171" t="s">
        <v>604</v>
      </c>
      <c r="N288" s="168">
        <v>43800</v>
      </c>
      <c r="O288" s="1"/>
      <c r="P288" s="1"/>
      <c r="Q288" s="252"/>
      <c r="R288" s="1"/>
      <c r="S288" s="6" t="s">
        <v>782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88">
        <v>140</v>
      </c>
      <c r="B289" s="189">
        <v>43469</v>
      </c>
      <c r="C289" s="189"/>
      <c r="D289" s="190" t="s">
        <v>180</v>
      </c>
      <c r="E289" s="191" t="s">
        <v>591</v>
      </c>
      <c r="F289" s="191">
        <v>875</v>
      </c>
      <c r="G289" s="191"/>
      <c r="H289" s="191">
        <v>1165</v>
      </c>
      <c r="I289" s="193">
        <v>1185</v>
      </c>
      <c r="J289" s="163" t="s">
        <v>803</v>
      </c>
      <c r="K289" s="164">
        <f t="shared" si="124"/>
        <v>290</v>
      </c>
      <c r="L289" s="165">
        <f t="shared" si="125"/>
        <v>0.33142857142857141</v>
      </c>
      <c r="M289" s="160" t="s">
        <v>594</v>
      </c>
      <c r="N289" s="166">
        <v>43847</v>
      </c>
      <c r="O289" s="1"/>
      <c r="P289" s="1"/>
      <c r="Q289" s="252"/>
      <c r="R289" s="1"/>
      <c r="S289" s="6" t="s">
        <v>782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88">
        <v>141</v>
      </c>
      <c r="B290" s="189">
        <v>43559</v>
      </c>
      <c r="C290" s="189"/>
      <c r="D290" s="190" t="s">
        <v>364</v>
      </c>
      <c r="E290" s="191" t="s">
        <v>591</v>
      </c>
      <c r="F290" s="191">
        <f>387-14.63</f>
        <v>372.37</v>
      </c>
      <c r="G290" s="191"/>
      <c r="H290" s="191">
        <v>490</v>
      </c>
      <c r="I290" s="193">
        <v>490</v>
      </c>
      <c r="J290" s="163" t="s">
        <v>679</v>
      </c>
      <c r="K290" s="164">
        <f t="shared" si="124"/>
        <v>117.63</v>
      </c>
      <c r="L290" s="165">
        <f t="shared" si="125"/>
        <v>0.31589548030185027</v>
      </c>
      <c r="M290" s="160" t="s">
        <v>594</v>
      </c>
      <c r="N290" s="166">
        <v>43850</v>
      </c>
      <c r="O290" s="1"/>
      <c r="P290" s="1"/>
      <c r="Q290" s="252"/>
      <c r="R290" s="1"/>
      <c r="S290" s="6" t="s">
        <v>782</v>
      </c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201">
        <v>142</v>
      </c>
      <c r="B291" s="202">
        <v>43578</v>
      </c>
      <c r="C291" s="202"/>
      <c r="D291" s="203" t="s">
        <v>804</v>
      </c>
      <c r="E291" s="204" t="s">
        <v>603</v>
      </c>
      <c r="F291" s="204">
        <v>220</v>
      </c>
      <c r="G291" s="204"/>
      <c r="H291" s="204">
        <v>127.5</v>
      </c>
      <c r="I291" s="205">
        <v>284</v>
      </c>
      <c r="J291" s="173" t="s">
        <v>805</v>
      </c>
      <c r="K291" s="174">
        <f t="shared" si="124"/>
        <v>-92.5</v>
      </c>
      <c r="L291" s="175">
        <f t="shared" si="125"/>
        <v>-0.42045454545454547</v>
      </c>
      <c r="M291" s="171" t="s">
        <v>604</v>
      </c>
      <c r="N291" s="168">
        <v>43896</v>
      </c>
      <c r="O291" s="1"/>
      <c r="P291" s="1"/>
      <c r="Q291" s="252"/>
      <c r="R291" s="1"/>
      <c r="S291" s="6" t="s">
        <v>782</v>
      </c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88">
        <v>143</v>
      </c>
      <c r="B292" s="189">
        <v>43622</v>
      </c>
      <c r="C292" s="189"/>
      <c r="D292" s="190" t="s">
        <v>489</v>
      </c>
      <c r="E292" s="191" t="s">
        <v>603</v>
      </c>
      <c r="F292" s="191">
        <v>332.8</v>
      </c>
      <c r="G292" s="191"/>
      <c r="H292" s="191">
        <v>405</v>
      </c>
      <c r="I292" s="193">
        <v>419</v>
      </c>
      <c r="J292" s="163" t="s">
        <v>806</v>
      </c>
      <c r="K292" s="164">
        <f t="shared" si="124"/>
        <v>72.199999999999989</v>
      </c>
      <c r="L292" s="165">
        <f t="shared" si="125"/>
        <v>0.21694711538461534</v>
      </c>
      <c r="M292" s="160" t="s">
        <v>594</v>
      </c>
      <c r="N292" s="166">
        <v>43860</v>
      </c>
      <c r="O292" s="1"/>
      <c r="P292" s="1"/>
      <c r="Q292" s="252"/>
      <c r="R292" s="1"/>
      <c r="S292" s="6" t="s">
        <v>786</v>
      </c>
      <c r="T292" s="1"/>
      <c r="U292" s="1"/>
      <c r="V292" s="1"/>
      <c r="W292" s="1"/>
      <c r="X292" s="1"/>
      <c r="Y292" s="1"/>
      <c r="Z292" s="1"/>
      <c r="AA292" s="1"/>
    </row>
    <row r="293" spans="1:27" ht="12.75" customHeight="1">
      <c r="A293" s="182">
        <v>144</v>
      </c>
      <c r="B293" s="181">
        <v>43641</v>
      </c>
      <c r="C293" s="181"/>
      <c r="D293" s="182" t="s">
        <v>172</v>
      </c>
      <c r="E293" s="183" t="s">
        <v>591</v>
      </c>
      <c r="F293" s="183">
        <v>386</v>
      </c>
      <c r="G293" s="184"/>
      <c r="H293" s="184">
        <v>395</v>
      </c>
      <c r="I293" s="184">
        <v>452</v>
      </c>
      <c r="J293" s="185" t="s">
        <v>807</v>
      </c>
      <c r="K293" s="186">
        <f t="shared" si="124"/>
        <v>9</v>
      </c>
      <c r="L293" s="187">
        <f t="shared" si="125"/>
        <v>2.3316062176165803E-2</v>
      </c>
      <c r="M293" s="183" t="s">
        <v>612</v>
      </c>
      <c r="N293" s="181">
        <v>43868</v>
      </c>
      <c r="O293" s="1"/>
      <c r="P293" s="1"/>
      <c r="Q293" s="252"/>
      <c r="R293" s="1"/>
      <c r="S293" s="6" t="s">
        <v>786</v>
      </c>
      <c r="T293" s="1"/>
      <c r="U293" s="1"/>
      <c r="V293" s="1"/>
      <c r="W293" s="1"/>
      <c r="X293" s="1"/>
      <c r="Y293" s="1"/>
      <c r="Z293" s="1"/>
      <c r="AA293" s="1"/>
    </row>
    <row r="294" spans="1:27" ht="12.75" customHeight="1">
      <c r="A294" s="182">
        <v>145</v>
      </c>
      <c r="B294" s="181">
        <v>43707</v>
      </c>
      <c r="C294" s="181"/>
      <c r="D294" s="182" t="s">
        <v>146</v>
      </c>
      <c r="E294" s="183" t="s">
        <v>591</v>
      </c>
      <c r="F294" s="183">
        <v>137.5</v>
      </c>
      <c r="G294" s="184"/>
      <c r="H294" s="184">
        <v>138.5</v>
      </c>
      <c r="I294" s="184">
        <v>190</v>
      </c>
      <c r="J294" s="185" t="s">
        <v>808</v>
      </c>
      <c r="K294" s="186">
        <f t="shared" si="124"/>
        <v>1</v>
      </c>
      <c r="L294" s="187">
        <f t="shared" si="125"/>
        <v>7.2727272727272727E-3</v>
      </c>
      <c r="M294" s="183" t="s">
        <v>612</v>
      </c>
      <c r="N294" s="181">
        <v>44432</v>
      </c>
      <c r="O294" s="1"/>
      <c r="P294" s="1"/>
      <c r="Q294" s="252"/>
      <c r="R294" s="1"/>
      <c r="S294" s="6" t="s">
        <v>782</v>
      </c>
      <c r="T294" s="1"/>
      <c r="U294" s="1"/>
      <c r="V294" s="1"/>
      <c r="W294" s="1"/>
      <c r="X294" s="1"/>
      <c r="Y294" s="1"/>
      <c r="Z294" s="1"/>
      <c r="AA294" s="1"/>
    </row>
    <row r="295" spans="1:27" ht="12.75" customHeight="1">
      <c r="A295" s="188">
        <v>146</v>
      </c>
      <c r="B295" s="189">
        <v>43731</v>
      </c>
      <c r="C295" s="189"/>
      <c r="D295" s="190" t="s">
        <v>437</v>
      </c>
      <c r="E295" s="191" t="s">
        <v>591</v>
      </c>
      <c r="F295" s="191">
        <v>235</v>
      </c>
      <c r="G295" s="191"/>
      <c r="H295" s="191">
        <v>295</v>
      </c>
      <c r="I295" s="193">
        <v>296</v>
      </c>
      <c r="J295" s="163" t="s">
        <v>809</v>
      </c>
      <c r="K295" s="164">
        <f t="shared" si="124"/>
        <v>60</v>
      </c>
      <c r="L295" s="165">
        <f t="shared" si="125"/>
        <v>0.25531914893617019</v>
      </c>
      <c r="M295" s="160" t="s">
        <v>594</v>
      </c>
      <c r="N295" s="166">
        <v>43844</v>
      </c>
      <c r="O295" s="1"/>
      <c r="P295" s="1"/>
      <c r="Q295" s="252"/>
      <c r="R295" s="1"/>
      <c r="S295" s="6" t="s">
        <v>786</v>
      </c>
      <c r="T295" s="1"/>
      <c r="U295" s="1"/>
      <c r="V295" s="1"/>
      <c r="W295" s="1"/>
      <c r="X295" s="1"/>
      <c r="Y295" s="1"/>
      <c r="Z295" s="1"/>
      <c r="AA295" s="1"/>
    </row>
    <row r="296" spans="1:27" ht="12.75" customHeight="1">
      <c r="A296" s="188">
        <v>147</v>
      </c>
      <c r="B296" s="189">
        <v>43752</v>
      </c>
      <c r="C296" s="189"/>
      <c r="D296" s="190" t="s">
        <v>810</v>
      </c>
      <c r="E296" s="191" t="s">
        <v>591</v>
      </c>
      <c r="F296" s="191">
        <v>277.5</v>
      </c>
      <c r="G296" s="191"/>
      <c r="H296" s="191">
        <v>333</v>
      </c>
      <c r="I296" s="193">
        <v>333</v>
      </c>
      <c r="J296" s="163" t="s">
        <v>811</v>
      </c>
      <c r="K296" s="164">
        <f t="shared" si="124"/>
        <v>55.5</v>
      </c>
      <c r="L296" s="165">
        <f t="shared" si="125"/>
        <v>0.2</v>
      </c>
      <c r="M296" s="160" t="s">
        <v>594</v>
      </c>
      <c r="N296" s="166">
        <v>43846</v>
      </c>
      <c r="O296" s="1"/>
      <c r="P296" s="1"/>
      <c r="Q296" s="252"/>
      <c r="R296" s="1"/>
      <c r="S296" s="6" t="s">
        <v>782</v>
      </c>
      <c r="T296" s="1"/>
      <c r="U296" s="1"/>
      <c r="V296" s="1"/>
      <c r="W296" s="1"/>
      <c r="X296" s="1"/>
      <c r="Y296" s="1"/>
      <c r="Z296" s="1"/>
      <c r="AA296" s="1"/>
    </row>
    <row r="297" spans="1:27" ht="12.75" customHeight="1">
      <c r="A297" s="188">
        <v>148</v>
      </c>
      <c r="B297" s="189">
        <v>43752</v>
      </c>
      <c r="C297" s="189"/>
      <c r="D297" s="190" t="s">
        <v>812</v>
      </c>
      <c r="E297" s="191" t="s">
        <v>591</v>
      </c>
      <c r="F297" s="191">
        <v>930</v>
      </c>
      <c r="G297" s="191"/>
      <c r="H297" s="191">
        <v>1165</v>
      </c>
      <c r="I297" s="193">
        <v>1200</v>
      </c>
      <c r="J297" s="163" t="s">
        <v>813</v>
      </c>
      <c r="K297" s="164">
        <f t="shared" si="124"/>
        <v>235</v>
      </c>
      <c r="L297" s="165">
        <f t="shared" si="125"/>
        <v>0.25268817204301075</v>
      </c>
      <c r="M297" s="160" t="s">
        <v>594</v>
      </c>
      <c r="N297" s="166">
        <v>43847</v>
      </c>
      <c r="O297" s="1"/>
      <c r="P297" s="1"/>
      <c r="Q297" s="252"/>
      <c r="R297" s="1"/>
      <c r="S297" s="6" t="s">
        <v>786</v>
      </c>
      <c r="T297" s="1"/>
      <c r="U297" s="1"/>
      <c r="V297" s="1"/>
      <c r="W297" s="1"/>
      <c r="X297" s="1"/>
      <c r="Y297" s="1"/>
      <c r="Z297" s="1"/>
      <c r="AA297" s="1"/>
    </row>
    <row r="298" spans="1:27" ht="12.75" customHeight="1">
      <c r="A298" s="188">
        <v>149</v>
      </c>
      <c r="B298" s="189">
        <v>43753</v>
      </c>
      <c r="C298" s="189"/>
      <c r="D298" s="190" t="s">
        <v>814</v>
      </c>
      <c r="E298" s="191" t="s">
        <v>591</v>
      </c>
      <c r="F298" s="161">
        <v>111</v>
      </c>
      <c r="G298" s="191"/>
      <c r="H298" s="191">
        <v>141</v>
      </c>
      <c r="I298" s="193">
        <v>141</v>
      </c>
      <c r="J298" s="163" t="s">
        <v>815</v>
      </c>
      <c r="K298" s="164">
        <f t="shared" si="124"/>
        <v>30</v>
      </c>
      <c r="L298" s="165">
        <f t="shared" si="125"/>
        <v>0.27027027027027029</v>
      </c>
      <c r="M298" s="160" t="s">
        <v>594</v>
      </c>
      <c r="N298" s="166">
        <v>44328</v>
      </c>
      <c r="O298" s="1"/>
      <c r="P298" s="1"/>
      <c r="Q298" s="252"/>
      <c r="R298" s="1"/>
      <c r="S298" s="6" t="s">
        <v>786</v>
      </c>
      <c r="T298" s="1"/>
      <c r="U298" s="1"/>
      <c r="V298" s="1"/>
      <c r="W298" s="1"/>
      <c r="X298" s="1"/>
      <c r="Y298" s="1"/>
      <c r="Z298" s="1"/>
      <c r="AA298" s="1"/>
    </row>
    <row r="299" spans="1:27" ht="12.75" customHeight="1">
      <c r="A299" s="188">
        <v>150</v>
      </c>
      <c r="B299" s="189">
        <v>43753</v>
      </c>
      <c r="C299" s="189"/>
      <c r="D299" s="190" t="s">
        <v>816</v>
      </c>
      <c r="E299" s="191" t="s">
        <v>591</v>
      </c>
      <c r="F299" s="161">
        <v>296</v>
      </c>
      <c r="G299" s="191"/>
      <c r="H299" s="191">
        <v>370</v>
      </c>
      <c r="I299" s="193">
        <v>370</v>
      </c>
      <c r="J299" s="163" t="s">
        <v>679</v>
      </c>
      <c r="K299" s="164">
        <f t="shared" si="124"/>
        <v>74</v>
      </c>
      <c r="L299" s="165">
        <f t="shared" si="125"/>
        <v>0.25</v>
      </c>
      <c r="M299" s="160" t="s">
        <v>594</v>
      </c>
      <c r="N299" s="166">
        <v>43853</v>
      </c>
      <c r="O299" s="1"/>
      <c r="P299" s="1"/>
      <c r="Q299" s="252"/>
      <c r="R299" s="1"/>
      <c r="S299" s="6" t="s">
        <v>786</v>
      </c>
      <c r="T299" s="1"/>
      <c r="U299" s="1"/>
      <c r="V299" s="1"/>
      <c r="W299" s="1"/>
      <c r="X299" s="1"/>
      <c r="Y299" s="1"/>
      <c r="Z299" s="1"/>
      <c r="AA299" s="1"/>
    </row>
    <row r="300" spans="1:27" ht="12.75" customHeight="1">
      <c r="A300" s="188">
        <v>151</v>
      </c>
      <c r="B300" s="189">
        <v>43754</v>
      </c>
      <c r="C300" s="189"/>
      <c r="D300" s="190" t="s">
        <v>817</v>
      </c>
      <c r="E300" s="191" t="s">
        <v>591</v>
      </c>
      <c r="F300" s="161">
        <v>300</v>
      </c>
      <c r="G300" s="191"/>
      <c r="H300" s="191">
        <v>382.5</v>
      </c>
      <c r="I300" s="193">
        <v>344</v>
      </c>
      <c r="J300" s="163" t="s">
        <v>818</v>
      </c>
      <c r="K300" s="164">
        <f t="shared" si="124"/>
        <v>82.5</v>
      </c>
      <c r="L300" s="165">
        <f t="shared" si="125"/>
        <v>0.27500000000000002</v>
      </c>
      <c r="M300" s="160" t="s">
        <v>594</v>
      </c>
      <c r="N300" s="166">
        <v>44238</v>
      </c>
      <c r="O300" s="1"/>
      <c r="P300" s="1"/>
      <c r="Q300" s="252"/>
      <c r="R300" s="1"/>
      <c r="S300" s="6" t="s">
        <v>786</v>
      </c>
      <c r="T300" s="1"/>
      <c r="U300" s="1"/>
      <c r="V300" s="1"/>
      <c r="W300" s="1"/>
      <c r="X300" s="1"/>
      <c r="Y300" s="1"/>
      <c r="Z300" s="1"/>
      <c r="AA300" s="1"/>
    </row>
    <row r="301" spans="1:27" ht="12.75" customHeight="1">
      <c r="A301" s="188">
        <v>152</v>
      </c>
      <c r="B301" s="189">
        <v>43832</v>
      </c>
      <c r="C301" s="189"/>
      <c r="D301" s="190" t="s">
        <v>819</v>
      </c>
      <c r="E301" s="191" t="s">
        <v>591</v>
      </c>
      <c r="F301" s="161">
        <v>495</v>
      </c>
      <c r="G301" s="191"/>
      <c r="H301" s="191">
        <v>595</v>
      </c>
      <c r="I301" s="193">
        <v>590</v>
      </c>
      <c r="J301" s="163" t="s">
        <v>615</v>
      </c>
      <c r="K301" s="164">
        <f t="shared" si="124"/>
        <v>100</v>
      </c>
      <c r="L301" s="165">
        <f t="shared" si="125"/>
        <v>0.20202020202020202</v>
      </c>
      <c r="M301" s="160" t="s">
        <v>594</v>
      </c>
      <c r="N301" s="166">
        <v>44589</v>
      </c>
      <c r="O301" s="1"/>
      <c r="P301" s="1"/>
      <c r="Q301" s="252"/>
      <c r="R301" s="1"/>
      <c r="S301" s="6" t="s">
        <v>786</v>
      </c>
      <c r="T301" s="1"/>
      <c r="U301" s="1"/>
      <c r="V301" s="1"/>
      <c r="W301" s="1"/>
      <c r="X301" s="1"/>
      <c r="Y301" s="1"/>
      <c r="Z301" s="1"/>
      <c r="AA301" s="1"/>
    </row>
    <row r="302" spans="1:27" ht="12.75" customHeight="1">
      <c r="A302" s="188">
        <v>153</v>
      </c>
      <c r="B302" s="189">
        <v>43966</v>
      </c>
      <c r="C302" s="189"/>
      <c r="D302" s="190" t="s">
        <v>76</v>
      </c>
      <c r="E302" s="191" t="s">
        <v>591</v>
      </c>
      <c r="F302" s="161">
        <v>67.5</v>
      </c>
      <c r="G302" s="191"/>
      <c r="H302" s="191">
        <v>86</v>
      </c>
      <c r="I302" s="193">
        <v>86</v>
      </c>
      <c r="J302" s="163" t="s">
        <v>820</v>
      </c>
      <c r="K302" s="164">
        <f t="shared" si="124"/>
        <v>18.5</v>
      </c>
      <c r="L302" s="165">
        <f t="shared" si="125"/>
        <v>0.27407407407407408</v>
      </c>
      <c r="M302" s="160" t="s">
        <v>594</v>
      </c>
      <c r="N302" s="166">
        <v>44008</v>
      </c>
      <c r="O302" s="1"/>
      <c r="P302" s="1"/>
      <c r="Q302" s="252"/>
      <c r="R302" s="1"/>
      <c r="S302" s="6" t="s">
        <v>786</v>
      </c>
      <c r="T302" s="1"/>
      <c r="U302" s="1"/>
      <c r="V302" s="1"/>
      <c r="W302" s="1"/>
      <c r="X302" s="1"/>
      <c r="Y302" s="1"/>
      <c r="Z302" s="1"/>
      <c r="AA302" s="1"/>
    </row>
    <row r="303" spans="1:27" ht="12.75" customHeight="1">
      <c r="A303" s="188">
        <v>154</v>
      </c>
      <c r="B303" s="189">
        <v>44035</v>
      </c>
      <c r="C303" s="189"/>
      <c r="D303" s="190" t="s">
        <v>488</v>
      </c>
      <c r="E303" s="191" t="s">
        <v>591</v>
      </c>
      <c r="F303" s="161">
        <v>231</v>
      </c>
      <c r="G303" s="191"/>
      <c r="H303" s="191">
        <v>281</v>
      </c>
      <c r="I303" s="193">
        <v>281</v>
      </c>
      <c r="J303" s="163" t="s">
        <v>679</v>
      </c>
      <c r="K303" s="164">
        <f t="shared" si="124"/>
        <v>50</v>
      </c>
      <c r="L303" s="165">
        <f t="shared" si="125"/>
        <v>0.21645021645021645</v>
      </c>
      <c r="M303" s="160" t="s">
        <v>594</v>
      </c>
      <c r="N303" s="166">
        <v>44358</v>
      </c>
      <c r="O303" s="1"/>
      <c r="P303" s="1"/>
      <c r="Q303" s="252"/>
      <c r="R303" s="1"/>
      <c r="S303" s="6" t="s">
        <v>786</v>
      </c>
      <c r="T303" s="1"/>
      <c r="U303" s="1"/>
      <c r="V303" s="1"/>
      <c r="W303" s="1"/>
      <c r="X303" s="1"/>
      <c r="Y303" s="1"/>
      <c r="Z303" s="1"/>
      <c r="AA303" s="1"/>
    </row>
    <row r="304" spans="1:27" ht="12.75" customHeight="1">
      <c r="A304" s="188">
        <v>155</v>
      </c>
      <c r="B304" s="189">
        <v>44092</v>
      </c>
      <c r="C304" s="189"/>
      <c r="D304" s="190" t="s">
        <v>144</v>
      </c>
      <c r="E304" s="191" t="s">
        <v>591</v>
      </c>
      <c r="F304" s="191">
        <v>206</v>
      </c>
      <c r="G304" s="191"/>
      <c r="H304" s="191">
        <v>248</v>
      </c>
      <c r="I304" s="193">
        <v>248</v>
      </c>
      <c r="J304" s="163" t="s">
        <v>679</v>
      </c>
      <c r="K304" s="164">
        <f t="shared" si="124"/>
        <v>42</v>
      </c>
      <c r="L304" s="165">
        <f t="shared" si="125"/>
        <v>0.20388349514563106</v>
      </c>
      <c r="M304" s="160" t="s">
        <v>594</v>
      </c>
      <c r="N304" s="166">
        <v>44214</v>
      </c>
      <c r="O304" s="1"/>
      <c r="P304" s="1"/>
      <c r="Q304" s="252"/>
      <c r="R304" s="1"/>
      <c r="S304" s="6" t="s">
        <v>786</v>
      </c>
      <c r="T304" s="1"/>
      <c r="U304" s="1"/>
      <c r="V304" s="1"/>
      <c r="W304" s="1"/>
      <c r="X304" s="1"/>
      <c r="Y304" s="1"/>
      <c r="Z304" s="1"/>
      <c r="AA304" s="1"/>
    </row>
    <row r="305" spans="1:27" ht="12.75" customHeight="1">
      <c r="A305" s="188">
        <v>156</v>
      </c>
      <c r="B305" s="189">
        <v>44140</v>
      </c>
      <c r="C305" s="189"/>
      <c r="D305" s="190" t="s">
        <v>144</v>
      </c>
      <c r="E305" s="191" t="s">
        <v>591</v>
      </c>
      <c r="F305" s="191">
        <v>182.5</v>
      </c>
      <c r="G305" s="191"/>
      <c r="H305" s="191">
        <v>248</v>
      </c>
      <c r="I305" s="193">
        <v>248</v>
      </c>
      <c r="J305" s="163" t="s">
        <v>679</v>
      </c>
      <c r="K305" s="164">
        <f t="shared" si="124"/>
        <v>65.5</v>
      </c>
      <c r="L305" s="165">
        <f t="shared" si="125"/>
        <v>0.35890410958904112</v>
      </c>
      <c r="M305" s="160" t="s">
        <v>594</v>
      </c>
      <c r="N305" s="166">
        <v>44214</v>
      </c>
      <c r="O305" s="1"/>
      <c r="P305" s="1"/>
      <c r="Q305" s="252"/>
      <c r="R305" s="1"/>
      <c r="S305" s="6" t="s">
        <v>786</v>
      </c>
      <c r="T305" s="1"/>
      <c r="U305" s="1"/>
      <c r="V305" s="1"/>
      <c r="W305" s="1"/>
      <c r="X305" s="1"/>
      <c r="Y305" s="1"/>
      <c r="Z305" s="1"/>
      <c r="AA305" s="1"/>
    </row>
    <row r="306" spans="1:27" ht="12.75" customHeight="1">
      <c r="A306" s="188">
        <v>157</v>
      </c>
      <c r="B306" s="189">
        <v>44140</v>
      </c>
      <c r="C306" s="189"/>
      <c r="D306" s="190" t="s">
        <v>346</v>
      </c>
      <c r="E306" s="191" t="s">
        <v>591</v>
      </c>
      <c r="F306" s="191">
        <v>247.5</v>
      </c>
      <c r="G306" s="191"/>
      <c r="H306" s="191">
        <v>320</v>
      </c>
      <c r="I306" s="193">
        <v>320</v>
      </c>
      <c r="J306" s="163" t="s">
        <v>679</v>
      </c>
      <c r="K306" s="164">
        <f t="shared" si="124"/>
        <v>72.5</v>
      </c>
      <c r="L306" s="165">
        <f t="shared" si="125"/>
        <v>0.29292929292929293</v>
      </c>
      <c r="M306" s="160" t="s">
        <v>594</v>
      </c>
      <c r="N306" s="166">
        <v>44323</v>
      </c>
      <c r="O306" s="1"/>
      <c r="P306" s="1"/>
      <c r="Q306" s="252"/>
      <c r="R306" s="1"/>
      <c r="S306" s="6" t="s">
        <v>786</v>
      </c>
      <c r="T306" s="1"/>
      <c r="U306" s="1"/>
      <c r="V306" s="1"/>
      <c r="W306" s="1"/>
      <c r="X306" s="1"/>
      <c r="Y306" s="1"/>
      <c r="Z306" s="1"/>
      <c r="AA306" s="1"/>
    </row>
    <row r="307" spans="1:27" ht="12.75" customHeight="1">
      <c r="A307" s="188">
        <v>158</v>
      </c>
      <c r="B307" s="189">
        <v>44140</v>
      </c>
      <c r="C307" s="189"/>
      <c r="D307" s="190" t="s">
        <v>203</v>
      </c>
      <c r="E307" s="191" t="s">
        <v>591</v>
      </c>
      <c r="F307" s="161">
        <v>925</v>
      </c>
      <c r="G307" s="191"/>
      <c r="H307" s="191">
        <v>1095</v>
      </c>
      <c r="I307" s="193">
        <v>1093</v>
      </c>
      <c r="J307" s="163" t="s">
        <v>821</v>
      </c>
      <c r="K307" s="164">
        <f t="shared" si="124"/>
        <v>170</v>
      </c>
      <c r="L307" s="165">
        <f t="shared" si="125"/>
        <v>0.18378378378378379</v>
      </c>
      <c r="M307" s="160" t="s">
        <v>594</v>
      </c>
      <c r="N307" s="166">
        <v>44201</v>
      </c>
      <c r="O307" s="1"/>
      <c r="P307" s="1"/>
      <c r="Q307" s="252"/>
      <c r="R307" s="1"/>
      <c r="S307" s="6" t="s">
        <v>786</v>
      </c>
      <c r="T307" s="1"/>
      <c r="U307" s="1"/>
      <c r="V307" s="1"/>
      <c r="W307" s="1"/>
      <c r="X307" s="1"/>
      <c r="Y307" s="1"/>
      <c r="Z307" s="1"/>
      <c r="AA307" s="1"/>
    </row>
    <row r="308" spans="1:27" ht="12.75" customHeight="1">
      <c r="A308" s="188">
        <v>159</v>
      </c>
      <c r="B308" s="189">
        <v>44140</v>
      </c>
      <c r="C308" s="189"/>
      <c r="D308" s="190" t="s">
        <v>364</v>
      </c>
      <c r="E308" s="191" t="s">
        <v>591</v>
      </c>
      <c r="F308" s="161">
        <v>332.5</v>
      </c>
      <c r="G308" s="191"/>
      <c r="H308" s="191">
        <v>393</v>
      </c>
      <c r="I308" s="193">
        <v>406</v>
      </c>
      <c r="J308" s="163" t="s">
        <v>822</v>
      </c>
      <c r="K308" s="164">
        <f t="shared" si="124"/>
        <v>60.5</v>
      </c>
      <c r="L308" s="165">
        <f t="shared" si="125"/>
        <v>0.18195488721804512</v>
      </c>
      <c r="M308" s="160" t="s">
        <v>594</v>
      </c>
      <c r="N308" s="166">
        <v>44256</v>
      </c>
      <c r="O308" s="1"/>
      <c r="P308" s="1"/>
      <c r="Q308" s="252"/>
      <c r="R308" s="1"/>
      <c r="S308" s="6" t="s">
        <v>786</v>
      </c>
      <c r="T308" s="1"/>
      <c r="U308" s="1"/>
      <c r="V308" s="1"/>
      <c r="W308" s="1"/>
      <c r="X308" s="1"/>
      <c r="Y308" s="1"/>
      <c r="Z308" s="1"/>
      <c r="AA308" s="1"/>
    </row>
    <row r="309" spans="1:27" ht="12.75" customHeight="1">
      <c r="A309" s="188">
        <v>160</v>
      </c>
      <c r="B309" s="189">
        <v>44141</v>
      </c>
      <c r="C309" s="189"/>
      <c r="D309" s="190" t="s">
        <v>488</v>
      </c>
      <c r="E309" s="191" t="s">
        <v>591</v>
      </c>
      <c r="F309" s="161">
        <v>231</v>
      </c>
      <c r="G309" s="191"/>
      <c r="H309" s="191">
        <v>281</v>
      </c>
      <c r="I309" s="193">
        <v>281</v>
      </c>
      <c r="J309" s="163" t="s">
        <v>679</v>
      </c>
      <c r="K309" s="164">
        <f t="shared" si="124"/>
        <v>50</v>
      </c>
      <c r="L309" s="165">
        <f t="shared" si="125"/>
        <v>0.21645021645021645</v>
      </c>
      <c r="M309" s="160" t="s">
        <v>594</v>
      </c>
      <c r="N309" s="166">
        <v>44358</v>
      </c>
      <c r="O309" s="1"/>
      <c r="P309" s="1"/>
      <c r="Q309" s="252"/>
      <c r="R309" s="1"/>
      <c r="S309" s="6" t="s">
        <v>786</v>
      </c>
      <c r="T309" s="1"/>
      <c r="U309" s="1"/>
      <c r="V309" s="1"/>
      <c r="W309" s="1"/>
      <c r="X309" s="1"/>
      <c r="Y309" s="1"/>
      <c r="Z309" s="1"/>
      <c r="AA309" s="1"/>
    </row>
    <row r="310" spans="1:27" ht="12.75" customHeight="1">
      <c r="A310" s="188">
        <v>161</v>
      </c>
      <c r="B310" s="189">
        <v>44187</v>
      </c>
      <c r="C310" s="189"/>
      <c r="D310" s="190" t="s">
        <v>823</v>
      </c>
      <c r="E310" s="191" t="s">
        <v>591</v>
      </c>
      <c r="F310" s="161">
        <v>190</v>
      </c>
      <c r="G310" s="191"/>
      <c r="H310" s="191">
        <v>239</v>
      </c>
      <c r="I310" s="193">
        <v>239</v>
      </c>
      <c r="J310" s="163" t="s">
        <v>824</v>
      </c>
      <c r="K310" s="164">
        <f t="shared" si="124"/>
        <v>49</v>
      </c>
      <c r="L310" s="165">
        <f t="shared" si="125"/>
        <v>0.25789473684210529</v>
      </c>
      <c r="M310" s="160" t="s">
        <v>594</v>
      </c>
      <c r="N310" s="166">
        <v>44844</v>
      </c>
      <c r="O310" s="1"/>
      <c r="P310" s="1"/>
      <c r="Q310" s="252"/>
      <c r="R310" s="1"/>
      <c r="S310" s="6" t="s">
        <v>786</v>
      </c>
    </row>
    <row r="311" spans="1:27" ht="12.75" customHeight="1">
      <c r="A311" s="188">
        <v>162</v>
      </c>
      <c r="B311" s="189">
        <v>44258</v>
      </c>
      <c r="C311" s="189"/>
      <c r="D311" s="190" t="s">
        <v>819</v>
      </c>
      <c r="E311" s="191" t="s">
        <v>591</v>
      </c>
      <c r="F311" s="161">
        <v>495</v>
      </c>
      <c r="G311" s="191"/>
      <c r="H311" s="191">
        <v>595</v>
      </c>
      <c r="I311" s="193">
        <v>590</v>
      </c>
      <c r="J311" s="163" t="s">
        <v>615</v>
      </c>
      <c r="K311" s="164">
        <f t="shared" si="124"/>
        <v>100</v>
      </c>
      <c r="L311" s="165">
        <f t="shared" si="125"/>
        <v>0.20202020202020202</v>
      </c>
      <c r="M311" s="160" t="s">
        <v>594</v>
      </c>
      <c r="N311" s="166">
        <v>44589</v>
      </c>
      <c r="O311" s="1"/>
      <c r="P311" s="1"/>
      <c r="Q311" s="252"/>
      <c r="S311" s="6" t="s">
        <v>786</v>
      </c>
    </row>
    <row r="312" spans="1:27" ht="12.75" customHeight="1">
      <c r="A312" s="188">
        <v>163</v>
      </c>
      <c r="B312" s="189">
        <v>44274</v>
      </c>
      <c r="C312" s="189"/>
      <c r="D312" s="190" t="s">
        <v>364</v>
      </c>
      <c r="E312" s="191" t="s">
        <v>591</v>
      </c>
      <c r="F312" s="161">
        <v>355</v>
      </c>
      <c r="G312" s="191"/>
      <c r="H312" s="191">
        <v>422.5</v>
      </c>
      <c r="I312" s="193">
        <v>420</v>
      </c>
      <c r="J312" s="163" t="s">
        <v>825</v>
      </c>
      <c r="K312" s="164">
        <f t="shared" si="124"/>
        <v>67.5</v>
      </c>
      <c r="L312" s="165">
        <f t="shared" si="125"/>
        <v>0.19014084507042253</v>
      </c>
      <c r="M312" s="160" t="s">
        <v>594</v>
      </c>
      <c r="N312" s="166">
        <v>44361</v>
      </c>
      <c r="O312" s="1"/>
      <c r="S312" s="206" t="s">
        <v>786</v>
      </c>
      <c r="T312" s="1"/>
      <c r="U312" s="1"/>
      <c r="V312" s="1"/>
      <c r="W312" s="1"/>
      <c r="X312" s="1"/>
      <c r="Y312" s="1"/>
      <c r="Z312" s="1"/>
      <c r="AA312" s="1"/>
    </row>
    <row r="313" spans="1:27" ht="12.75" customHeight="1">
      <c r="A313" s="188">
        <v>164</v>
      </c>
      <c r="B313" s="189">
        <v>44295</v>
      </c>
      <c r="C313" s="189"/>
      <c r="D313" s="190" t="s">
        <v>326</v>
      </c>
      <c r="E313" s="191" t="s">
        <v>591</v>
      </c>
      <c r="F313" s="161">
        <v>555</v>
      </c>
      <c r="G313" s="191"/>
      <c r="H313" s="191">
        <v>663</v>
      </c>
      <c r="I313" s="193">
        <v>663</v>
      </c>
      <c r="J313" s="163" t="s">
        <v>826</v>
      </c>
      <c r="K313" s="164">
        <f t="shared" si="124"/>
        <v>108</v>
      </c>
      <c r="L313" s="165">
        <f t="shared" si="125"/>
        <v>0.19459459459459461</v>
      </c>
      <c r="M313" s="160" t="s">
        <v>594</v>
      </c>
      <c r="N313" s="166">
        <v>44321</v>
      </c>
      <c r="O313" s="1"/>
      <c r="P313" s="1"/>
      <c r="Q313" s="252"/>
      <c r="R313" s="1"/>
      <c r="S313" s="206" t="s">
        <v>786</v>
      </c>
    </row>
    <row r="314" spans="1:27" ht="12.75" customHeight="1">
      <c r="A314" s="188">
        <v>165</v>
      </c>
      <c r="B314" s="189">
        <v>44308</v>
      </c>
      <c r="C314" s="189"/>
      <c r="D314" s="190" t="s">
        <v>790</v>
      </c>
      <c r="E314" s="191" t="s">
        <v>591</v>
      </c>
      <c r="F314" s="161">
        <v>126.5</v>
      </c>
      <c r="G314" s="191"/>
      <c r="H314" s="191">
        <v>155</v>
      </c>
      <c r="I314" s="193">
        <v>155</v>
      </c>
      <c r="J314" s="163" t="s">
        <v>679</v>
      </c>
      <c r="K314" s="164">
        <f t="shared" si="124"/>
        <v>28.5</v>
      </c>
      <c r="L314" s="165">
        <f t="shared" si="125"/>
        <v>0.22529644268774704</v>
      </c>
      <c r="M314" s="160" t="s">
        <v>594</v>
      </c>
      <c r="N314" s="166">
        <v>44362</v>
      </c>
      <c r="O314" s="1"/>
      <c r="S314" s="206" t="s">
        <v>786</v>
      </c>
    </row>
    <row r="315" spans="1:27" ht="12.75" customHeight="1">
      <c r="A315" s="167">
        <v>166</v>
      </c>
      <c r="B315" s="198">
        <v>44368</v>
      </c>
      <c r="C315" s="198"/>
      <c r="D315" s="169" t="s">
        <v>827</v>
      </c>
      <c r="E315" s="171" t="s">
        <v>591</v>
      </c>
      <c r="F315" s="199">
        <v>287.5</v>
      </c>
      <c r="G315" s="171"/>
      <c r="H315" s="171">
        <v>245</v>
      </c>
      <c r="I315" s="172">
        <v>344</v>
      </c>
      <c r="J315" s="173" t="s">
        <v>828</v>
      </c>
      <c r="K315" s="174">
        <f t="shared" si="124"/>
        <v>-42.5</v>
      </c>
      <c r="L315" s="175">
        <f t="shared" si="125"/>
        <v>-0.14782608695652175</v>
      </c>
      <c r="M315" s="171" t="s">
        <v>604</v>
      </c>
      <c r="N315" s="168">
        <v>44508</v>
      </c>
      <c r="O315" s="1"/>
      <c r="S315" s="206" t="s">
        <v>786</v>
      </c>
    </row>
    <row r="316" spans="1:27" ht="12.75" customHeight="1">
      <c r="A316" s="188">
        <v>167</v>
      </c>
      <c r="B316" s="189">
        <v>44368</v>
      </c>
      <c r="C316" s="189"/>
      <c r="D316" s="190" t="s">
        <v>488</v>
      </c>
      <c r="E316" s="191" t="s">
        <v>591</v>
      </c>
      <c r="F316" s="161">
        <v>241</v>
      </c>
      <c r="G316" s="191"/>
      <c r="H316" s="191">
        <v>298</v>
      </c>
      <c r="I316" s="193">
        <v>320</v>
      </c>
      <c r="J316" s="163" t="s">
        <v>679</v>
      </c>
      <c r="K316" s="164">
        <f t="shared" si="124"/>
        <v>57</v>
      </c>
      <c r="L316" s="165">
        <f t="shared" si="125"/>
        <v>0.23651452282157676</v>
      </c>
      <c r="M316" s="160" t="s">
        <v>594</v>
      </c>
      <c r="N316" s="166">
        <v>44802</v>
      </c>
      <c r="O316" s="37"/>
      <c r="S316" s="206" t="s">
        <v>786</v>
      </c>
    </row>
    <row r="317" spans="1:27" ht="12.75" customHeight="1">
      <c r="A317" s="188">
        <v>168</v>
      </c>
      <c r="B317" s="189">
        <v>44406</v>
      </c>
      <c r="C317" s="189"/>
      <c r="D317" s="190" t="s">
        <v>790</v>
      </c>
      <c r="E317" s="191" t="s">
        <v>591</v>
      </c>
      <c r="F317" s="161">
        <v>162.5</v>
      </c>
      <c r="G317" s="191"/>
      <c r="H317" s="191">
        <v>200</v>
      </c>
      <c r="I317" s="193">
        <v>200</v>
      </c>
      <c r="J317" s="163" t="s">
        <v>679</v>
      </c>
      <c r="K317" s="164">
        <f t="shared" si="124"/>
        <v>37.5</v>
      </c>
      <c r="L317" s="165">
        <f t="shared" si="125"/>
        <v>0.23076923076923078</v>
      </c>
      <c r="M317" s="160" t="s">
        <v>594</v>
      </c>
      <c r="N317" s="166">
        <v>44802</v>
      </c>
      <c r="O317" s="1"/>
      <c r="S317" s="206" t="s">
        <v>786</v>
      </c>
    </row>
    <row r="318" spans="1:27" ht="12.75" customHeight="1">
      <c r="A318" s="188">
        <v>169</v>
      </c>
      <c r="B318" s="189">
        <v>44462</v>
      </c>
      <c r="C318" s="189"/>
      <c r="D318" s="190" t="s">
        <v>445</v>
      </c>
      <c r="E318" s="191" t="s">
        <v>591</v>
      </c>
      <c r="F318" s="161">
        <v>1235</v>
      </c>
      <c r="G318" s="191"/>
      <c r="H318" s="191">
        <v>1505</v>
      </c>
      <c r="I318" s="193">
        <v>1500</v>
      </c>
      <c r="J318" s="163" t="s">
        <v>679</v>
      </c>
      <c r="K318" s="164">
        <f t="shared" si="124"/>
        <v>270</v>
      </c>
      <c r="L318" s="165">
        <f t="shared" si="125"/>
        <v>0.21862348178137653</v>
      </c>
      <c r="M318" s="160" t="s">
        <v>594</v>
      </c>
      <c r="N318" s="166">
        <v>44564</v>
      </c>
      <c r="O318" s="1"/>
      <c r="S318" s="206" t="s">
        <v>786</v>
      </c>
    </row>
    <row r="319" spans="1:27" ht="12.75" customHeight="1">
      <c r="A319" s="207">
        <v>170</v>
      </c>
      <c r="B319" s="208">
        <v>44480</v>
      </c>
      <c r="C319" s="208"/>
      <c r="D319" s="209" t="s">
        <v>829</v>
      </c>
      <c r="E319" s="210" t="s">
        <v>591</v>
      </c>
      <c r="F319" s="55">
        <v>58.75</v>
      </c>
      <c r="G319" s="210"/>
      <c r="H319" s="211"/>
      <c r="I319" s="51"/>
      <c r="J319" s="212" t="s">
        <v>592</v>
      </c>
      <c r="K319" s="207"/>
      <c r="L319" s="208"/>
      <c r="M319" s="208"/>
      <c r="N319" s="209"/>
      <c r="O319" s="37"/>
      <c r="S319" s="206" t="s">
        <v>786</v>
      </c>
    </row>
    <row r="320" spans="1:27" ht="12.75" customHeight="1">
      <c r="A320" s="213">
        <v>171</v>
      </c>
      <c r="B320" s="214">
        <v>44481</v>
      </c>
      <c r="C320" s="214"/>
      <c r="D320" s="215" t="s">
        <v>278</v>
      </c>
      <c r="E320" s="51" t="s">
        <v>591</v>
      </c>
      <c r="F320" s="216" t="s">
        <v>830</v>
      </c>
      <c r="G320" s="51"/>
      <c r="H320" s="51"/>
      <c r="I320" s="51">
        <v>380</v>
      </c>
      <c r="J320" s="217" t="s">
        <v>592</v>
      </c>
      <c r="K320" s="213"/>
      <c r="L320" s="214"/>
      <c r="M320" s="214"/>
      <c r="N320" s="215"/>
      <c r="O320" s="37"/>
      <c r="S320" s="206" t="s">
        <v>786</v>
      </c>
    </row>
    <row r="321" spans="1:39" ht="12.75" customHeight="1">
      <c r="A321" s="188">
        <v>172</v>
      </c>
      <c r="B321" s="189">
        <v>44481</v>
      </c>
      <c r="C321" s="189"/>
      <c r="D321" s="190" t="s">
        <v>831</v>
      </c>
      <c r="E321" s="191" t="s">
        <v>591</v>
      </c>
      <c r="F321" s="161">
        <v>45.5</v>
      </c>
      <c r="G321" s="191"/>
      <c r="H321" s="191">
        <v>56.5</v>
      </c>
      <c r="I321" s="193">
        <v>56</v>
      </c>
      <c r="J321" s="163" t="s">
        <v>679</v>
      </c>
      <c r="K321" s="164">
        <f t="shared" ref="K321:K322" si="126">H321-F321</f>
        <v>11</v>
      </c>
      <c r="L321" s="165">
        <f t="shared" ref="L321:L322" si="127">K321/F321</f>
        <v>0.24175824175824176</v>
      </c>
      <c r="M321" s="160" t="s">
        <v>594</v>
      </c>
      <c r="N321" s="166">
        <v>44881</v>
      </c>
      <c r="O321" s="37"/>
      <c r="S321" s="206"/>
    </row>
    <row r="322" spans="1:39" ht="12.75" customHeight="1">
      <c r="A322" s="188">
        <v>173</v>
      </c>
      <c r="B322" s="189">
        <v>44551</v>
      </c>
      <c r="C322" s="189"/>
      <c r="D322" s="190" t="s">
        <v>131</v>
      </c>
      <c r="E322" s="191" t="s">
        <v>591</v>
      </c>
      <c r="F322" s="161">
        <v>2300</v>
      </c>
      <c r="G322" s="191"/>
      <c r="H322" s="191">
        <f>(2820+2200)/2</f>
        <v>2510</v>
      </c>
      <c r="I322" s="193">
        <v>3000</v>
      </c>
      <c r="J322" s="163" t="s">
        <v>832</v>
      </c>
      <c r="K322" s="164">
        <f t="shared" si="126"/>
        <v>210</v>
      </c>
      <c r="L322" s="165">
        <f t="shared" si="127"/>
        <v>9.1304347826086957E-2</v>
      </c>
      <c r="M322" s="160" t="s">
        <v>594</v>
      </c>
      <c r="N322" s="166">
        <v>44649</v>
      </c>
      <c r="O322" s="1"/>
      <c r="S322" s="206"/>
    </row>
    <row r="323" spans="1:39" ht="12.75" customHeight="1">
      <c r="A323" s="188">
        <v>174</v>
      </c>
      <c r="B323" s="189">
        <v>44606</v>
      </c>
      <c r="C323" s="189"/>
      <c r="D323" s="190" t="s">
        <v>435</v>
      </c>
      <c r="E323" s="191" t="s">
        <v>591</v>
      </c>
      <c r="F323" s="161">
        <v>635</v>
      </c>
      <c r="G323" s="191"/>
      <c r="H323" s="191">
        <v>700</v>
      </c>
      <c r="I323" s="193">
        <v>764</v>
      </c>
      <c r="J323" s="163" t="s">
        <v>866</v>
      </c>
      <c r="K323" s="164">
        <f t="shared" ref="K323" si="128">H323-F323</f>
        <v>65</v>
      </c>
      <c r="L323" s="165">
        <f t="shared" ref="L323" si="129">K323/F323</f>
        <v>0.10236220472440945</v>
      </c>
      <c r="M323" s="160" t="s">
        <v>594</v>
      </c>
      <c r="N323" s="166">
        <v>45159</v>
      </c>
      <c r="O323" s="37"/>
      <c r="S323" s="206"/>
    </row>
    <row r="324" spans="1:39" ht="12.75" customHeight="1">
      <c r="A324" s="188">
        <v>175</v>
      </c>
      <c r="B324" s="189">
        <v>44613</v>
      </c>
      <c r="C324" s="189"/>
      <c r="D324" s="190" t="s">
        <v>445</v>
      </c>
      <c r="E324" s="191" t="s">
        <v>591</v>
      </c>
      <c r="F324" s="161">
        <v>1255</v>
      </c>
      <c r="G324" s="191"/>
      <c r="H324" s="191">
        <v>1515</v>
      </c>
      <c r="I324" s="193">
        <v>1510</v>
      </c>
      <c r="J324" s="163" t="s">
        <v>679</v>
      </c>
      <c r="K324" s="164">
        <f>H324-F324</f>
        <v>260</v>
      </c>
      <c r="L324" s="165">
        <f>K324/F324</f>
        <v>0.20717131474103587</v>
      </c>
      <c r="M324" s="160" t="s">
        <v>594</v>
      </c>
      <c r="N324" s="166">
        <v>44834</v>
      </c>
      <c r="O324" s="37"/>
      <c r="S324" s="206"/>
    </row>
    <row r="325" spans="1:39" ht="12.75" customHeight="1">
      <c r="A325">
        <v>176</v>
      </c>
      <c r="B325" s="214">
        <v>44670</v>
      </c>
      <c r="C325" s="214"/>
      <c r="D325" s="53" t="s">
        <v>551</v>
      </c>
      <c r="E325" s="218" t="s">
        <v>591</v>
      </c>
      <c r="F325" s="51" t="s">
        <v>833</v>
      </c>
      <c r="G325" s="51"/>
      <c r="H325" s="51"/>
      <c r="I325" s="51">
        <v>553</v>
      </c>
      <c r="J325" s="51" t="s">
        <v>592</v>
      </c>
      <c r="K325" s="51"/>
      <c r="L325" s="51"/>
      <c r="M325" s="51"/>
      <c r="N325" s="51"/>
      <c r="O325" s="37"/>
      <c r="S325" s="206"/>
    </row>
    <row r="326" spans="1:39" ht="12.75" customHeight="1">
      <c r="A326" s="188">
        <v>177</v>
      </c>
      <c r="B326" s="189">
        <v>44746</v>
      </c>
      <c r="C326" s="189"/>
      <c r="D326" s="190" t="s">
        <v>834</v>
      </c>
      <c r="E326" s="191" t="s">
        <v>591</v>
      </c>
      <c r="F326" s="161">
        <v>207.5</v>
      </c>
      <c r="G326" s="191"/>
      <c r="H326" s="191">
        <v>254</v>
      </c>
      <c r="I326" s="193">
        <v>254</v>
      </c>
      <c r="J326" s="163" t="s">
        <v>679</v>
      </c>
      <c r="K326" s="164">
        <f t="shared" ref="K326:K328" si="130">H326-F326</f>
        <v>46.5</v>
      </c>
      <c r="L326" s="165">
        <f t="shared" ref="L326:L328" si="131">K326/F326</f>
        <v>0.22409638554216868</v>
      </c>
      <c r="M326" s="160" t="s">
        <v>594</v>
      </c>
      <c r="N326" s="166">
        <v>44792</v>
      </c>
      <c r="O326" s="1"/>
      <c r="S326" s="206"/>
    </row>
    <row r="327" spans="1:39" ht="12.75" customHeight="1">
      <c r="A327" s="188">
        <v>178</v>
      </c>
      <c r="B327" s="189">
        <v>44775</v>
      </c>
      <c r="C327" s="189"/>
      <c r="D327" s="190" t="s">
        <v>490</v>
      </c>
      <c r="E327" s="191" t="s">
        <v>591</v>
      </c>
      <c r="F327" s="161">
        <v>31.25</v>
      </c>
      <c r="G327" s="191"/>
      <c r="H327" s="191">
        <v>38.75</v>
      </c>
      <c r="I327" s="193">
        <v>38</v>
      </c>
      <c r="J327" s="163" t="s">
        <v>679</v>
      </c>
      <c r="K327" s="164">
        <f t="shared" si="130"/>
        <v>7.5</v>
      </c>
      <c r="L327" s="165">
        <f t="shared" si="131"/>
        <v>0.24</v>
      </c>
      <c r="M327" s="160" t="s">
        <v>594</v>
      </c>
      <c r="N327" s="166">
        <v>44844</v>
      </c>
      <c r="O327" s="37"/>
      <c r="S327" s="55"/>
    </row>
    <row r="328" spans="1:39" ht="12.75" customHeight="1">
      <c r="A328" s="188">
        <v>179</v>
      </c>
      <c r="B328" s="189">
        <v>44841</v>
      </c>
      <c r="C328" s="189"/>
      <c r="D328" s="190" t="s">
        <v>835</v>
      </c>
      <c r="E328" s="191" t="s">
        <v>591</v>
      </c>
      <c r="F328" s="161">
        <v>665</v>
      </c>
      <c r="G328" s="191"/>
      <c r="H328" s="191">
        <v>807.5</v>
      </c>
      <c r="I328" s="193">
        <v>840</v>
      </c>
      <c r="J328" s="163" t="s">
        <v>832</v>
      </c>
      <c r="K328" s="164">
        <f t="shared" si="130"/>
        <v>142.5</v>
      </c>
      <c r="L328" s="165">
        <f t="shared" si="131"/>
        <v>0.21428571428571427</v>
      </c>
      <c r="M328" s="160" t="s">
        <v>594</v>
      </c>
      <c r="N328" s="166">
        <v>45097</v>
      </c>
      <c r="O328" s="37"/>
      <c r="S328" s="55"/>
    </row>
    <row r="329" spans="1:39" ht="12.75" customHeight="1">
      <c r="A329" s="188">
        <v>180</v>
      </c>
      <c r="B329" s="189">
        <v>44844</v>
      </c>
      <c r="C329" s="189"/>
      <c r="D329" s="190" t="s">
        <v>437</v>
      </c>
      <c r="E329" s="191" t="s">
        <v>591</v>
      </c>
      <c r="F329" s="161">
        <v>227.5</v>
      </c>
      <c r="G329" s="191"/>
      <c r="H329" s="191">
        <v>270</v>
      </c>
      <c r="I329" s="193">
        <v>291</v>
      </c>
      <c r="J329" s="163" t="s">
        <v>868</v>
      </c>
      <c r="K329" s="164">
        <f t="shared" ref="K329" si="132">H329-F329</f>
        <v>42.5</v>
      </c>
      <c r="L329" s="165">
        <f t="shared" ref="L329" si="133">K329/F329</f>
        <v>0.18681318681318682</v>
      </c>
      <c r="M329" s="160" t="s">
        <v>594</v>
      </c>
      <c r="N329" s="166">
        <v>45160</v>
      </c>
      <c r="O329" s="37"/>
      <c r="R329" s="37"/>
      <c r="S329" s="55"/>
    </row>
    <row r="330" spans="1:39" ht="12.75" customHeight="1">
      <c r="A330" s="188">
        <v>181</v>
      </c>
      <c r="B330" s="189">
        <v>44845</v>
      </c>
      <c r="C330" s="189"/>
      <c r="D330" s="190" t="s">
        <v>435</v>
      </c>
      <c r="E330" s="191" t="s">
        <v>591</v>
      </c>
      <c r="F330" s="161">
        <v>555</v>
      </c>
      <c r="G330" s="191"/>
      <c r="H330" s="191">
        <v>700</v>
      </c>
      <c r="I330" s="193">
        <v>765</v>
      </c>
      <c r="J330" s="163" t="s">
        <v>867</v>
      </c>
      <c r="K330" s="164">
        <f t="shared" ref="K330" si="134">H330-F330</f>
        <v>145</v>
      </c>
      <c r="L330" s="165">
        <f t="shared" ref="L330" si="135">K330/F330</f>
        <v>0.26126126126126126</v>
      </c>
      <c r="M330" s="160" t="s">
        <v>594</v>
      </c>
      <c r="N330" s="166">
        <v>45159</v>
      </c>
      <c r="O330" s="37"/>
      <c r="R330" s="37"/>
      <c r="S330" s="55"/>
    </row>
    <row r="331" spans="1:39" ht="12.75" customHeight="1">
      <c r="A331" s="188">
        <v>182</v>
      </c>
      <c r="B331" s="189">
        <v>44981</v>
      </c>
      <c r="C331" s="189"/>
      <c r="D331" s="190" t="s">
        <v>452</v>
      </c>
      <c r="E331" s="191" t="s">
        <v>591</v>
      </c>
      <c r="F331" s="161">
        <v>1675</v>
      </c>
      <c r="G331" s="191"/>
      <c r="H331" s="191">
        <v>2080</v>
      </c>
      <c r="I331" s="193">
        <v>2080</v>
      </c>
      <c r="J331" s="163" t="s">
        <v>679</v>
      </c>
      <c r="K331" s="164">
        <f>H331-F331</f>
        <v>405</v>
      </c>
      <c r="L331" s="165">
        <f>K331/F331</f>
        <v>0.2417910447761194</v>
      </c>
      <c r="M331" s="160" t="s">
        <v>594</v>
      </c>
      <c r="N331" s="166">
        <v>45119</v>
      </c>
      <c r="O331" s="37"/>
      <c r="S331" s="55" t="s">
        <v>864</v>
      </c>
    </row>
    <row r="332" spans="1:39" ht="12.75" customHeight="1">
      <c r="A332" s="188">
        <v>183</v>
      </c>
      <c r="B332" s="189">
        <v>44986</v>
      </c>
      <c r="C332" s="189"/>
      <c r="D332" s="190" t="s">
        <v>490</v>
      </c>
      <c r="E332" s="191" t="s">
        <v>591</v>
      </c>
      <c r="F332" s="161">
        <v>57.5</v>
      </c>
      <c r="G332" s="191"/>
      <c r="H332" s="191">
        <v>120</v>
      </c>
      <c r="I332" s="193">
        <v>120</v>
      </c>
      <c r="J332" s="163" t="s">
        <v>679</v>
      </c>
      <c r="K332" s="164">
        <f>H332-F332</f>
        <v>62.5</v>
      </c>
      <c r="L332" s="165">
        <f>K332/F332</f>
        <v>1.0869565217391304</v>
      </c>
      <c r="M332" s="160" t="s">
        <v>594</v>
      </c>
      <c r="N332" s="166">
        <v>45049</v>
      </c>
      <c r="O332" s="37"/>
      <c r="S332" s="55" t="s">
        <v>864</v>
      </c>
    </row>
    <row r="333" spans="1:39" ht="12.75" customHeight="1">
      <c r="A333" s="188">
        <v>184</v>
      </c>
      <c r="B333" s="189">
        <v>45008</v>
      </c>
      <c r="C333" s="189"/>
      <c r="D333" s="190" t="s">
        <v>507</v>
      </c>
      <c r="E333" s="191" t="s">
        <v>591</v>
      </c>
      <c r="F333" s="161">
        <v>2765</v>
      </c>
      <c r="G333" s="191"/>
      <c r="H333" s="191">
        <v>3547.5</v>
      </c>
      <c r="I333" s="193">
        <v>3523</v>
      </c>
      <c r="J333" s="163" t="s">
        <v>679</v>
      </c>
      <c r="K333" s="164">
        <f>H333-F333</f>
        <v>782.5</v>
      </c>
      <c r="L333" s="165">
        <f>K333/F333</f>
        <v>0.28300180831826399</v>
      </c>
      <c r="M333" s="160" t="s">
        <v>594</v>
      </c>
      <c r="N333" s="166">
        <v>45177</v>
      </c>
      <c r="O333" s="37"/>
      <c r="S333" s="55" t="s">
        <v>864</v>
      </c>
    </row>
    <row r="334" spans="1:39" ht="12.75" customHeight="1">
      <c r="A334" s="188">
        <v>185</v>
      </c>
      <c r="B334" s="189">
        <v>45027</v>
      </c>
      <c r="C334" s="189"/>
      <c r="D334" s="190" t="s">
        <v>836</v>
      </c>
      <c r="E334" s="191" t="s">
        <v>591</v>
      </c>
      <c r="F334" s="161">
        <v>460</v>
      </c>
      <c r="G334" s="191"/>
      <c r="H334" s="191">
        <v>825</v>
      </c>
      <c r="I334" s="193">
        <v>810</v>
      </c>
      <c r="J334" s="163" t="s">
        <v>679</v>
      </c>
      <c r="K334" s="164">
        <f>H334-F334</f>
        <v>365</v>
      </c>
      <c r="L334" s="165">
        <f>K334/F334</f>
        <v>0.79347826086956519</v>
      </c>
      <c r="M334" s="160" t="s">
        <v>594</v>
      </c>
      <c r="N334" s="166">
        <v>45155</v>
      </c>
      <c r="O334" s="37"/>
      <c r="S334" s="55" t="s">
        <v>864</v>
      </c>
    </row>
    <row r="335" spans="1:39" ht="12.75" customHeight="1">
      <c r="A335" s="213">
        <v>186</v>
      </c>
      <c r="B335" s="214">
        <v>45050</v>
      </c>
      <c r="C335" s="53"/>
      <c r="D335" s="53" t="s">
        <v>42</v>
      </c>
      <c r="E335" s="218" t="s">
        <v>591</v>
      </c>
      <c r="F335" s="51" t="s">
        <v>837</v>
      </c>
      <c r="G335" s="51"/>
      <c r="H335" s="51"/>
      <c r="I335" s="51">
        <v>5040</v>
      </c>
      <c r="J335" s="51" t="s">
        <v>592</v>
      </c>
      <c r="K335" s="51"/>
      <c r="L335" s="51"/>
      <c r="M335" s="51"/>
      <c r="N335" s="51"/>
      <c r="O335" s="37"/>
      <c r="S335" s="55" t="s">
        <v>864</v>
      </c>
    </row>
    <row r="336" spans="1:39" ht="12.75" customHeight="1">
      <c r="A336" s="188">
        <v>187</v>
      </c>
      <c r="B336" s="189">
        <v>45075</v>
      </c>
      <c r="C336" s="189"/>
      <c r="D336" s="190" t="s">
        <v>838</v>
      </c>
      <c r="E336" s="191" t="s">
        <v>591</v>
      </c>
      <c r="F336" s="161">
        <v>585</v>
      </c>
      <c r="G336" s="191"/>
      <c r="H336" s="191">
        <v>732</v>
      </c>
      <c r="I336" s="193">
        <v>732</v>
      </c>
      <c r="J336" s="163" t="s">
        <v>679</v>
      </c>
      <c r="K336" s="164">
        <f>H336-F336</f>
        <v>147</v>
      </c>
      <c r="L336" s="165">
        <f>K336/F336</f>
        <v>0.25128205128205128</v>
      </c>
      <c r="M336" s="160" t="s">
        <v>594</v>
      </c>
      <c r="N336" s="166">
        <v>45152</v>
      </c>
      <c r="O336" s="37"/>
      <c r="R336" s="37"/>
      <c r="S336" s="55" t="s">
        <v>864</v>
      </c>
      <c r="U336" s="37"/>
      <c r="W336" s="37"/>
      <c r="X336" s="55"/>
      <c r="Z336" s="37"/>
      <c r="AB336" s="37"/>
      <c r="AC336" s="55"/>
      <c r="AE336" s="37"/>
      <c r="AG336" s="37"/>
      <c r="AH336" s="55"/>
      <c r="AJ336" s="37"/>
      <c r="AL336" s="37"/>
      <c r="AM336" s="55"/>
    </row>
    <row r="337" spans="1:39" ht="12.75" customHeight="1">
      <c r="A337" s="213">
        <v>188</v>
      </c>
      <c r="B337" s="214">
        <v>45078</v>
      </c>
      <c r="C337" s="53"/>
      <c r="D337" s="53" t="s">
        <v>539</v>
      </c>
      <c r="E337" s="218" t="s">
        <v>591</v>
      </c>
      <c r="F337" s="51" t="s">
        <v>839</v>
      </c>
      <c r="G337" s="51"/>
      <c r="H337" s="51"/>
      <c r="I337" s="51">
        <v>4300</v>
      </c>
      <c r="J337" s="51" t="s">
        <v>592</v>
      </c>
      <c r="K337" s="51"/>
      <c r="L337" s="51"/>
      <c r="M337" s="51"/>
      <c r="N337" s="51"/>
      <c r="O337" s="37"/>
      <c r="R337" s="37"/>
      <c r="S337" s="55" t="s">
        <v>864</v>
      </c>
      <c r="U337" s="37"/>
      <c r="W337" s="37"/>
      <c r="X337" s="55"/>
      <c r="Z337" s="37"/>
      <c r="AB337" s="37"/>
      <c r="AC337" s="55"/>
      <c r="AE337" s="37"/>
      <c r="AG337" s="37"/>
      <c r="AH337" s="55"/>
      <c r="AJ337" s="37"/>
      <c r="AL337" s="37"/>
      <c r="AM337" s="55"/>
    </row>
    <row r="338" spans="1:39" ht="12.75" customHeight="1">
      <c r="A338" s="213">
        <v>189</v>
      </c>
      <c r="B338" s="214">
        <v>45103</v>
      </c>
      <c r="C338" s="53"/>
      <c r="D338" s="53" t="s">
        <v>861</v>
      </c>
      <c r="E338" s="218" t="s">
        <v>591</v>
      </c>
      <c r="F338" s="51" t="s">
        <v>659</v>
      </c>
      <c r="G338" s="51"/>
      <c r="H338" s="51"/>
      <c r="I338" s="51">
        <v>383</v>
      </c>
      <c r="J338" s="51" t="s">
        <v>592</v>
      </c>
      <c r="K338" s="51"/>
      <c r="L338" s="51"/>
      <c r="M338" s="51"/>
      <c r="N338" s="51"/>
      <c r="O338" s="37"/>
      <c r="R338" s="37"/>
      <c r="S338" s="55" t="s">
        <v>864</v>
      </c>
      <c r="U338" s="37"/>
      <c r="W338" s="37"/>
      <c r="X338" s="55"/>
      <c r="Z338" s="37"/>
      <c r="AB338" s="37"/>
      <c r="AC338" s="55"/>
      <c r="AE338" s="37"/>
      <c r="AG338" s="37"/>
      <c r="AH338" s="55"/>
      <c r="AJ338" s="37"/>
      <c r="AL338" s="37"/>
      <c r="AM338" s="55"/>
    </row>
    <row r="339" spans="1:39" ht="12.75" customHeight="1">
      <c r="A339" s="188">
        <v>190</v>
      </c>
      <c r="B339" s="189">
        <v>45120</v>
      </c>
      <c r="C339" s="189"/>
      <c r="D339" s="190" t="s">
        <v>538</v>
      </c>
      <c r="E339" s="191" t="s">
        <v>591</v>
      </c>
      <c r="F339" s="161">
        <v>2312.5</v>
      </c>
      <c r="G339" s="191"/>
      <c r="H339" s="191">
        <v>2935</v>
      </c>
      <c r="I339" s="193">
        <v>2935</v>
      </c>
      <c r="J339" s="163" t="s">
        <v>679</v>
      </c>
      <c r="K339" s="164">
        <f>H339-F339</f>
        <v>622.5</v>
      </c>
      <c r="L339" s="165">
        <f>K339/F339</f>
        <v>0.26918918918918922</v>
      </c>
      <c r="M339" s="160" t="s">
        <v>594</v>
      </c>
      <c r="N339" s="166">
        <v>45177</v>
      </c>
      <c r="O339" s="37"/>
      <c r="R339" s="37"/>
      <c r="S339" s="55" t="s">
        <v>864</v>
      </c>
      <c r="U339" s="37"/>
      <c r="W339" s="37"/>
      <c r="X339" s="55"/>
      <c r="Z339" s="37"/>
      <c r="AB339" s="37"/>
      <c r="AC339" s="55"/>
      <c r="AE339" s="37"/>
      <c r="AG339" s="37"/>
      <c r="AH339" s="55"/>
      <c r="AJ339" s="37"/>
      <c r="AL339" s="37"/>
      <c r="AM339" s="55"/>
    </row>
    <row r="340" spans="1:39" ht="12.75" customHeight="1">
      <c r="A340" s="188">
        <v>191</v>
      </c>
      <c r="B340" s="189">
        <v>45125</v>
      </c>
      <c r="C340" s="189"/>
      <c r="D340" s="190" t="s">
        <v>203</v>
      </c>
      <c r="E340" s="191" t="s">
        <v>591</v>
      </c>
      <c r="F340" s="161">
        <v>3980</v>
      </c>
      <c r="G340" s="191"/>
      <c r="H340" s="191">
        <v>4895</v>
      </c>
      <c r="I340" s="193">
        <v>4895</v>
      </c>
      <c r="J340" s="163" t="s">
        <v>679</v>
      </c>
      <c r="K340" s="164">
        <f>H340-F340</f>
        <v>915</v>
      </c>
      <c r="L340" s="165">
        <f>K340/F340</f>
        <v>0.22989949748743718</v>
      </c>
      <c r="M340" s="160" t="s">
        <v>594</v>
      </c>
      <c r="N340" s="166">
        <v>45155</v>
      </c>
      <c r="O340" s="37"/>
      <c r="S340" s="55" t="s">
        <v>864</v>
      </c>
      <c r="U340" s="37"/>
      <c r="X340" s="55"/>
      <c r="Z340" s="37"/>
      <c r="AC340" s="55"/>
      <c r="AE340" s="37"/>
      <c r="AH340" s="55"/>
      <c r="AJ340" s="37"/>
      <c r="AM340" s="55"/>
    </row>
    <row r="341" spans="1:39" ht="12.75" customHeight="1">
      <c r="A341" s="188">
        <v>192</v>
      </c>
      <c r="B341" s="189">
        <v>45145</v>
      </c>
      <c r="C341" s="189"/>
      <c r="D341" s="190" t="s">
        <v>865</v>
      </c>
      <c r="E341" s="191" t="s">
        <v>591</v>
      </c>
      <c r="F341" s="161">
        <v>565</v>
      </c>
      <c r="G341" s="191"/>
      <c r="H341" s="191">
        <v>725</v>
      </c>
      <c r="I341" s="193">
        <v>725</v>
      </c>
      <c r="J341" s="163" t="s">
        <v>679</v>
      </c>
      <c r="K341" s="164">
        <f>H341-F341</f>
        <v>160</v>
      </c>
      <c r="L341" s="165">
        <f>K341/F341</f>
        <v>0.2831858407079646</v>
      </c>
      <c r="M341" s="160" t="s">
        <v>594</v>
      </c>
      <c r="N341" s="166">
        <v>45169</v>
      </c>
      <c r="O341" s="37"/>
      <c r="S341" s="55" t="s">
        <v>864</v>
      </c>
      <c r="U341" s="37"/>
      <c r="X341" s="55"/>
      <c r="Z341" s="37"/>
      <c r="AC341" s="55"/>
      <c r="AE341" s="37"/>
      <c r="AH341" s="55"/>
      <c r="AJ341" s="37"/>
      <c r="AM341" s="55"/>
    </row>
    <row r="342" spans="1:39" ht="12.75" customHeight="1">
      <c r="A342" s="213">
        <v>193</v>
      </c>
      <c r="B342" s="214">
        <v>45167</v>
      </c>
      <c r="C342" s="53"/>
      <c r="D342" s="53" t="s">
        <v>869</v>
      </c>
      <c r="E342" s="218" t="s">
        <v>591</v>
      </c>
      <c r="F342" s="51" t="s">
        <v>870</v>
      </c>
      <c r="G342" s="51"/>
      <c r="H342" s="51"/>
      <c r="I342" s="51">
        <v>950</v>
      </c>
      <c r="J342" s="51" t="s">
        <v>592</v>
      </c>
      <c r="K342" s="51"/>
      <c r="L342" s="51"/>
      <c r="M342" s="51"/>
      <c r="N342" s="51"/>
      <c r="O342" s="37"/>
      <c r="S342" s="55" t="s">
        <v>864</v>
      </c>
      <c r="U342" s="37"/>
      <c r="X342" s="55"/>
      <c r="Z342" s="37"/>
      <c r="AC342" s="55"/>
      <c r="AE342" s="37"/>
      <c r="AH342" s="55"/>
      <c r="AJ342" s="37"/>
      <c r="AM342" s="55"/>
    </row>
    <row r="343" spans="1:39" ht="12.75" customHeight="1">
      <c r="A343" s="213">
        <v>194</v>
      </c>
      <c r="B343" s="214">
        <v>45184</v>
      </c>
      <c r="C343" s="53"/>
      <c r="D343" s="53" t="s">
        <v>541</v>
      </c>
      <c r="E343" s="218" t="s">
        <v>591</v>
      </c>
      <c r="F343" s="51" t="s">
        <v>883</v>
      </c>
      <c r="G343" s="51"/>
      <c r="H343" s="51"/>
      <c r="I343" s="51">
        <v>480</v>
      </c>
      <c r="J343" s="51" t="s">
        <v>592</v>
      </c>
      <c r="K343" s="51"/>
      <c r="L343" s="51"/>
      <c r="M343" s="51"/>
      <c r="N343" s="51"/>
      <c r="O343" s="37"/>
      <c r="S343" s="55" t="s">
        <v>864</v>
      </c>
      <c r="U343" s="37"/>
      <c r="X343" s="55"/>
      <c r="Z343" s="37"/>
      <c r="AC343" s="55"/>
      <c r="AE343" s="37"/>
      <c r="AH343" s="55"/>
      <c r="AJ343" s="37"/>
      <c r="AM343" s="55"/>
    </row>
    <row r="344" spans="1:39" ht="12.75" customHeight="1">
      <c r="A344" s="213">
        <v>195</v>
      </c>
      <c r="B344" s="214">
        <v>45203</v>
      </c>
      <c r="C344" s="53"/>
      <c r="D344" s="53" t="s">
        <v>176</v>
      </c>
      <c r="E344" s="218" t="s">
        <v>591</v>
      </c>
      <c r="F344" s="51" t="s">
        <v>916</v>
      </c>
      <c r="G344" s="51"/>
      <c r="H344" s="51"/>
      <c r="I344" s="51">
        <v>1198</v>
      </c>
      <c r="J344" s="51" t="s">
        <v>592</v>
      </c>
      <c r="K344" s="51"/>
      <c r="L344" s="51"/>
      <c r="M344" s="51"/>
      <c r="N344" s="51"/>
      <c r="O344" s="37"/>
      <c r="S344" s="55" t="s">
        <v>1118</v>
      </c>
      <c r="U344" s="37"/>
      <c r="X344" s="55"/>
      <c r="Z344" s="37"/>
      <c r="AC344" s="55"/>
      <c r="AE344" s="37"/>
      <c r="AH344" s="55"/>
      <c r="AJ344" s="37"/>
      <c r="AM344" s="55"/>
    </row>
    <row r="345" spans="1:39" ht="12.75" customHeight="1">
      <c r="A345" s="213">
        <v>196</v>
      </c>
      <c r="B345" s="214">
        <v>45216</v>
      </c>
      <c r="C345" s="53"/>
      <c r="D345" s="53" t="s">
        <v>107</v>
      </c>
      <c r="E345" s="218" t="s">
        <v>591</v>
      </c>
      <c r="F345" s="51" t="s">
        <v>994</v>
      </c>
      <c r="G345" s="51"/>
      <c r="H345" s="51"/>
      <c r="I345" s="51">
        <v>6870</v>
      </c>
      <c r="J345" s="51" t="s">
        <v>592</v>
      </c>
      <c r="K345" s="51"/>
      <c r="L345" s="51"/>
      <c r="M345" s="51"/>
      <c r="N345" s="51"/>
      <c r="O345" s="37"/>
      <c r="S345" s="55" t="s">
        <v>1118</v>
      </c>
      <c r="U345" s="37"/>
      <c r="X345" s="55"/>
      <c r="Z345" s="37"/>
      <c r="AC345" s="55"/>
      <c r="AE345" s="37"/>
      <c r="AH345" s="55"/>
      <c r="AJ345" s="37"/>
      <c r="AM345" s="55"/>
    </row>
    <row r="346" spans="1:39" ht="12.75" customHeight="1">
      <c r="A346" s="213">
        <v>197</v>
      </c>
      <c r="B346" s="214">
        <v>45216</v>
      </c>
      <c r="C346" s="53"/>
      <c r="D346" s="53" t="s">
        <v>995</v>
      </c>
      <c r="E346" s="218" t="s">
        <v>591</v>
      </c>
      <c r="F346" s="51" t="s">
        <v>996</v>
      </c>
      <c r="G346" s="51"/>
      <c r="H346" s="51"/>
      <c r="I346" s="51">
        <v>1415</v>
      </c>
      <c r="J346" s="51" t="s">
        <v>592</v>
      </c>
      <c r="K346" s="51"/>
      <c r="L346" s="51"/>
      <c r="M346" s="51"/>
      <c r="N346" s="51"/>
      <c r="O346" s="37"/>
      <c r="S346" s="55" t="s">
        <v>864</v>
      </c>
      <c r="U346" s="37"/>
      <c r="X346" s="55"/>
      <c r="Z346" s="37"/>
      <c r="AC346" s="55"/>
      <c r="AE346" s="37"/>
      <c r="AH346" s="55"/>
      <c r="AJ346" s="37"/>
      <c r="AM346" s="55"/>
    </row>
    <row r="347" spans="1:39" ht="12.75" customHeight="1">
      <c r="A347" s="213"/>
      <c r="B347" s="214"/>
      <c r="C347" s="53"/>
      <c r="D347" s="53"/>
      <c r="E347" s="218"/>
      <c r="F347" s="51"/>
      <c r="G347" s="51"/>
      <c r="H347" s="51"/>
      <c r="I347" s="51"/>
      <c r="J347" s="51"/>
      <c r="K347" s="51"/>
      <c r="L347" s="51"/>
      <c r="M347" s="51"/>
      <c r="N347" s="51"/>
      <c r="O347" s="37"/>
      <c r="S347" s="55"/>
      <c r="U347" s="37"/>
      <c r="X347" s="55"/>
      <c r="Z347" s="37"/>
      <c r="AC347" s="55"/>
      <c r="AE347" s="37"/>
      <c r="AH347" s="55"/>
      <c r="AJ347" s="37"/>
      <c r="AM347" s="55"/>
    </row>
    <row r="348" spans="1:39" ht="12.75" customHeight="1">
      <c r="A348" s="53"/>
      <c r="B348" s="53"/>
      <c r="C348" s="53"/>
      <c r="D348" s="53"/>
      <c r="E348" s="53"/>
      <c r="F348" s="51"/>
      <c r="G348" s="51"/>
      <c r="H348" s="51"/>
      <c r="I348" s="51"/>
      <c r="J348" s="31"/>
      <c r="K348" s="51"/>
      <c r="L348" s="51"/>
      <c r="M348" s="51"/>
      <c r="N348" s="53"/>
      <c r="O348" s="37"/>
      <c r="S348" s="55"/>
      <c r="U348" s="37"/>
      <c r="X348" s="55"/>
      <c r="Z348" s="37"/>
      <c r="AC348" s="55"/>
      <c r="AE348" s="37"/>
      <c r="AH348" s="55"/>
      <c r="AJ348" s="37"/>
      <c r="AM348" s="55"/>
    </row>
    <row r="349" spans="1:39" ht="12.75" customHeight="1">
      <c r="B349" s="219" t="s">
        <v>840</v>
      </c>
      <c r="F349" s="55"/>
      <c r="G349" s="55"/>
      <c r="H349" s="55"/>
      <c r="I349" s="55"/>
      <c r="J349" s="37"/>
      <c r="K349" s="55"/>
      <c r="L349" s="55"/>
      <c r="M349" s="55"/>
      <c r="O349" s="37"/>
      <c r="S349" s="55"/>
      <c r="U349" s="37"/>
      <c r="X349" s="55"/>
      <c r="Z349" s="37"/>
      <c r="AC349" s="55"/>
      <c r="AE349" s="37"/>
      <c r="AH349" s="55"/>
      <c r="AJ349" s="37"/>
      <c r="AM349" s="55"/>
    </row>
    <row r="350" spans="1:39" ht="12.75" customHeight="1">
      <c r="A350" s="220"/>
      <c r="F350" s="55"/>
      <c r="G350" s="55"/>
      <c r="H350" s="55"/>
      <c r="I350" s="55"/>
      <c r="J350" s="37"/>
      <c r="K350" s="55"/>
      <c r="L350" s="55"/>
      <c r="M350" s="55"/>
      <c r="O350" s="37"/>
      <c r="S350" s="55"/>
      <c r="U350" s="37"/>
      <c r="X350" s="55"/>
      <c r="Z350" s="37"/>
      <c r="AC350" s="55"/>
      <c r="AE350" s="37"/>
      <c r="AH350" s="55"/>
      <c r="AJ350" s="37"/>
      <c r="AM350" s="55"/>
    </row>
    <row r="351" spans="1:39" ht="12.75" customHeight="1">
      <c r="A351" s="220"/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1:39" ht="12.75" customHeight="1">
      <c r="A352" s="51"/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  <row r="485" spans="6:19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S485" s="55"/>
    </row>
    <row r="486" spans="6:19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S486" s="55"/>
    </row>
    <row r="487" spans="6:19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S487" s="55"/>
    </row>
    <row r="488" spans="6:19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S488" s="55"/>
    </row>
    <row r="489" spans="6:19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S489" s="55"/>
    </row>
    <row r="490" spans="6:19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S490" s="55"/>
    </row>
    <row r="491" spans="6:19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S491" s="55"/>
    </row>
    <row r="492" spans="6:19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S492" s="55"/>
    </row>
    <row r="493" spans="6:19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S493" s="55"/>
    </row>
    <row r="494" spans="6:19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S494" s="55"/>
    </row>
    <row r="495" spans="6:19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S495" s="55"/>
    </row>
    <row r="496" spans="6:19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S496" s="55"/>
    </row>
    <row r="497" spans="6:19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S497" s="55"/>
    </row>
    <row r="498" spans="6:19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S498" s="55"/>
    </row>
    <row r="499" spans="6:19" ht="12.75" customHeight="1">
      <c r="F499" s="55"/>
      <c r="G499" s="55"/>
      <c r="H499" s="55"/>
      <c r="I499" s="55"/>
      <c r="J499" s="37"/>
      <c r="K499" s="55"/>
      <c r="L499" s="55"/>
      <c r="M499" s="55"/>
      <c r="O499" s="37"/>
      <c r="S499" s="55"/>
    </row>
    <row r="500" spans="6:19" ht="12.75" customHeight="1">
      <c r="F500" s="55"/>
      <c r="G500" s="55"/>
      <c r="H500" s="55"/>
      <c r="I500" s="55"/>
      <c r="J500" s="37"/>
      <c r="K500" s="55"/>
      <c r="L500" s="55"/>
      <c r="M500" s="55"/>
      <c r="O500" s="37"/>
      <c r="S500" s="55"/>
    </row>
    <row r="501" spans="6:19" ht="12.75" customHeight="1">
      <c r="F501" s="55"/>
      <c r="G501" s="55"/>
      <c r="H501" s="55"/>
      <c r="I501" s="55"/>
      <c r="J501" s="37"/>
      <c r="K501" s="55"/>
      <c r="L501" s="55"/>
      <c r="M501" s="55"/>
      <c r="O501" s="37"/>
      <c r="S501" s="55"/>
    </row>
    <row r="502" spans="6:19" ht="12.75" customHeight="1">
      <c r="F502" s="55"/>
      <c r="G502" s="55"/>
      <c r="H502" s="55"/>
      <c r="I502" s="55"/>
      <c r="J502" s="37"/>
      <c r="K502" s="55"/>
      <c r="L502" s="55"/>
      <c r="M502" s="55"/>
      <c r="O502" s="37"/>
      <c r="S502" s="55"/>
    </row>
    <row r="503" spans="6:19" ht="12.75" customHeight="1">
      <c r="F503" s="55"/>
      <c r="G503" s="55"/>
      <c r="H503" s="55"/>
      <c r="I503" s="55"/>
      <c r="J503" s="37"/>
      <c r="K503" s="55"/>
      <c r="L503" s="55"/>
      <c r="M503" s="55"/>
      <c r="O503" s="37"/>
      <c r="S503" s="55"/>
    </row>
    <row r="504" spans="6:19" ht="12.75" customHeight="1">
      <c r="F504" s="55"/>
      <c r="G504" s="55"/>
      <c r="H504" s="55"/>
      <c r="I504" s="55"/>
      <c r="J504" s="37"/>
      <c r="K504" s="55"/>
      <c r="L504" s="55"/>
      <c r="M504" s="55"/>
      <c r="O504" s="37"/>
      <c r="S504" s="55"/>
    </row>
    <row r="505" spans="6:19" ht="12.75" customHeight="1">
      <c r="F505" s="55"/>
      <c r="G505" s="55"/>
      <c r="H505" s="55"/>
      <c r="I505" s="55"/>
      <c r="J505" s="37"/>
      <c r="K505" s="55"/>
      <c r="L505" s="55"/>
      <c r="M505" s="55"/>
      <c r="O505" s="37"/>
      <c r="S505" s="55"/>
    </row>
    <row r="506" spans="6:19" ht="12.75" customHeight="1">
      <c r="F506" s="55"/>
      <c r="G506" s="55"/>
      <c r="H506" s="55"/>
      <c r="I506" s="55"/>
      <c r="J506" s="37"/>
      <c r="K506" s="55"/>
      <c r="L506" s="55"/>
      <c r="M506" s="55"/>
      <c r="O506" s="37"/>
      <c r="S506" s="55"/>
    </row>
    <row r="507" spans="6:19" ht="12.75" customHeight="1">
      <c r="F507" s="55"/>
      <c r="G507" s="55"/>
      <c r="H507" s="55"/>
      <c r="I507" s="55"/>
      <c r="J507" s="37"/>
      <c r="K507" s="55"/>
      <c r="L507" s="55"/>
      <c r="M507" s="55"/>
      <c r="O507" s="37"/>
      <c r="S507" s="55"/>
    </row>
    <row r="508" spans="6:19" ht="12.75" customHeight="1">
      <c r="F508" s="55"/>
      <c r="G508" s="55"/>
      <c r="H508" s="55"/>
      <c r="I508" s="55"/>
      <c r="J508" s="37"/>
      <c r="K508" s="55"/>
      <c r="L508" s="55"/>
      <c r="M508" s="55"/>
      <c r="O508" s="37"/>
      <c r="S508" s="55"/>
    </row>
    <row r="509" spans="6:19" ht="12.75" customHeight="1">
      <c r="F509" s="55"/>
      <c r="G509" s="55"/>
      <c r="H509" s="55"/>
      <c r="I509" s="55"/>
      <c r="J509" s="37"/>
      <c r="K509" s="55"/>
      <c r="L509" s="55"/>
      <c r="M509" s="55"/>
      <c r="O509" s="37"/>
      <c r="S509" s="55"/>
    </row>
    <row r="510" spans="6:19" ht="12.75" customHeight="1">
      <c r="F510" s="55"/>
      <c r="G510" s="55"/>
      <c r="H510" s="55"/>
      <c r="I510" s="55"/>
      <c r="J510" s="37"/>
      <c r="K510" s="55"/>
      <c r="L510" s="55"/>
      <c r="M510" s="55"/>
      <c r="O510" s="37"/>
      <c r="S510" s="55"/>
    </row>
    <row r="511" spans="6:19" ht="12.75" customHeight="1">
      <c r="F511" s="55"/>
      <c r="G511" s="55"/>
      <c r="H511" s="55"/>
      <c r="I511" s="55"/>
      <c r="J511" s="37"/>
      <c r="K511" s="55"/>
      <c r="L511" s="55"/>
      <c r="M511" s="55"/>
      <c r="O511" s="37"/>
      <c r="S511" s="55"/>
    </row>
    <row r="512" spans="6:19" ht="12.75" customHeight="1">
      <c r="F512" s="55"/>
      <c r="G512" s="55"/>
      <c r="H512" s="55"/>
      <c r="I512" s="55"/>
      <c r="J512" s="37"/>
      <c r="K512" s="55"/>
      <c r="L512" s="55"/>
      <c r="M512" s="55"/>
      <c r="O512" s="37"/>
      <c r="S512" s="55"/>
    </row>
    <row r="513" spans="6:19" ht="12.75" customHeight="1">
      <c r="F513" s="55"/>
      <c r="G513" s="55"/>
      <c r="H513" s="55"/>
      <c r="I513" s="55"/>
      <c r="J513" s="37"/>
      <c r="K513" s="55"/>
      <c r="L513" s="55"/>
      <c r="M513" s="55"/>
      <c r="O513" s="37"/>
      <c r="S513" s="55"/>
    </row>
    <row r="514" spans="6:19" ht="12.75" customHeight="1">
      <c r="F514" s="55"/>
      <c r="G514" s="55"/>
      <c r="H514" s="55"/>
      <c r="I514" s="55"/>
      <c r="J514" s="37"/>
      <c r="K514" s="55"/>
      <c r="L514" s="55"/>
      <c r="M514" s="55"/>
      <c r="O514" s="37"/>
      <c r="S514" s="55"/>
    </row>
    <row r="515" spans="6:19" ht="12.75" customHeight="1">
      <c r="F515" s="55"/>
      <c r="G515" s="55"/>
      <c r="H515" s="55"/>
      <c r="I515" s="55"/>
      <c r="J515" s="37"/>
      <c r="K515" s="55"/>
      <c r="L515" s="55"/>
      <c r="M515" s="55"/>
      <c r="O515" s="37"/>
      <c r="S515" s="55"/>
    </row>
    <row r="516" spans="6:19" ht="12.75" customHeight="1">
      <c r="F516" s="55"/>
      <c r="G516" s="55"/>
      <c r="H516" s="55"/>
      <c r="I516" s="55"/>
      <c r="J516" s="37"/>
      <c r="K516" s="55"/>
      <c r="L516" s="55"/>
      <c r="M516" s="55"/>
      <c r="O516" s="37"/>
      <c r="S516" s="55"/>
    </row>
    <row r="517" spans="6:19" ht="12.75" customHeight="1">
      <c r="F517" s="55"/>
      <c r="G517" s="55"/>
      <c r="H517" s="55"/>
      <c r="I517" s="55"/>
      <c r="J517" s="37"/>
      <c r="K517" s="55"/>
      <c r="L517" s="55"/>
      <c r="M517" s="55"/>
      <c r="O517" s="37"/>
      <c r="S517" s="55"/>
    </row>
    <row r="518" spans="6:19" ht="12.75" customHeight="1">
      <c r="F518" s="55"/>
      <c r="G518" s="55"/>
      <c r="H518" s="55"/>
      <c r="I518" s="55"/>
      <c r="J518" s="37"/>
      <c r="K518" s="55"/>
      <c r="L518" s="55"/>
      <c r="M518" s="55"/>
      <c r="O518" s="37"/>
      <c r="S518" s="55"/>
    </row>
    <row r="519" spans="6:19" ht="12.75" customHeight="1">
      <c r="F519" s="55"/>
      <c r="G519" s="55"/>
      <c r="H519" s="55"/>
      <c r="I519" s="55"/>
      <c r="J519" s="37"/>
      <c r="K519" s="55"/>
      <c r="L519" s="55"/>
      <c r="M519" s="55"/>
      <c r="O519" s="37"/>
      <c r="S519" s="55"/>
    </row>
    <row r="520" spans="6:19" ht="12.75" customHeight="1">
      <c r="F520" s="55"/>
      <c r="G520" s="55"/>
      <c r="H520" s="55"/>
      <c r="I520" s="55"/>
      <c r="J520" s="37"/>
      <c r="K520" s="55"/>
      <c r="L520" s="55"/>
      <c r="M520" s="55"/>
      <c r="O520" s="37"/>
      <c r="S520" s="55"/>
    </row>
    <row r="521" spans="6:19" ht="12.75" customHeight="1">
      <c r="F521" s="55"/>
      <c r="G521" s="55"/>
      <c r="H521" s="55"/>
      <c r="I521" s="55"/>
      <c r="J521" s="37"/>
      <c r="K521" s="55"/>
      <c r="L521" s="55"/>
      <c r="M521" s="55"/>
      <c r="O521" s="37"/>
      <c r="S521" s="55"/>
    </row>
    <row r="522" spans="6:19" ht="12.75" customHeight="1">
      <c r="F522" s="55"/>
      <c r="G522" s="55"/>
      <c r="H522" s="55"/>
      <c r="I522" s="55"/>
      <c r="J522" s="37"/>
      <c r="K522" s="55"/>
      <c r="L522" s="55"/>
      <c r="M522" s="55"/>
      <c r="O522" s="37"/>
      <c r="S522" s="55"/>
    </row>
    <row r="523" spans="6:19" ht="12.75" customHeight="1">
      <c r="F523" s="55"/>
      <c r="G523" s="55"/>
      <c r="H523" s="55"/>
      <c r="I523" s="55"/>
      <c r="J523" s="37"/>
      <c r="K523" s="55"/>
      <c r="L523" s="55"/>
      <c r="M523" s="55"/>
      <c r="O523" s="37"/>
      <c r="S523" s="55"/>
    </row>
    <row r="524" spans="6:19" ht="12.75" customHeight="1">
      <c r="F524" s="55"/>
      <c r="G524" s="55"/>
      <c r="H524" s="55"/>
      <c r="I524" s="55"/>
      <c r="J524" s="37"/>
      <c r="K524" s="55"/>
      <c r="L524" s="55"/>
      <c r="M524" s="55"/>
      <c r="O524" s="37"/>
      <c r="S524" s="55"/>
    </row>
    <row r="525" spans="6:19" ht="15" customHeight="1">
      <c r="F525" s="55"/>
      <c r="G525" s="55"/>
      <c r="H525" s="55"/>
      <c r="I525" s="55"/>
      <c r="J525" s="37"/>
      <c r="K525" s="55"/>
      <c r="L525" s="55"/>
      <c r="M525" s="55"/>
      <c r="O525" s="37"/>
      <c r="S525" s="55"/>
    </row>
  </sheetData>
  <autoFilter ref="S1:S348" xr:uid="{00000000-0009-0000-0000-000005000000}"/>
  <mergeCells count="114">
    <mergeCell ref="M115:M116"/>
    <mergeCell ref="P115:P116"/>
    <mergeCell ref="O115:O116"/>
    <mergeCell ref="O113:O114"/>
    <mergeCell ref="P113:P114"/>
    <mergeCell ref="K115:K116"/>
    <mergeCell ref="A115:A116"/>
    <mergeCell ref="B115:B116"/>
    <mergeCell ref="J115:J116"/>
    <mergeCell ref="J113:J114"/>
    <mergeCell ref="A113:A114"/>
    <mergeCell ref="B113:B114"/>
    <mergeCell ref="O111:O112"/>
    <mergeCell ref="M111:M112"/>
    <mergeCell ref="A79:A80"/>
    <mergeCell ref="B79:B80"/>
    <mergeCell ref="A81:A82"/>
    <mergeCell ref="B81:B82"/>
    <mergeCell ref="J79:J80"/>
    <mergeCell ref="J81:J82"/>
    <mergeCell ref="J109:J110"/>
    <mergeCell ref="A109:A110"/>
    <mergeCell ref="B109:B110"/>
    <mergeCell ref="A83:A84"/>
    <mergeCell ref="B83:B84"/>
    <mergeCell ref="J83:J84"/>
    <mergeCell ref="A85:A86"/>
    <mergeCell ref="A89:A90"/>
    <mergeCell ref="B89:B90"/>
    <mergeCell ref="A87:A88"/>
    <mergeCell ref="B87:B88"/>
    <mergeCell ref="J87:J88"/>
    <mergeCell ref="A99:A100"/>
    <mergeCell ref="B99:B100"/>
    <mergeCell ref="K99:K100"/>
    <mergeCell ref="A91:A92"/>
    <mergeCell ref="A107:A108"/>
    <mergeCell ref="B107:B108"/>
    <mergeCell ref="M99:M100"/>
    <mergeCell ref="O99:O100"/>
    <mergeCell ref="A104:A105"/>
    <mergeCell ref="B104:B105"/>
    <mergeCell ref="J104:J105"/>
    <mergeCell ref="O104:O105"/>
    <mergeCell ref="P104:P105"/>
    <mergeCell ref="M104:M105"/>
    <mergeCell ref="A96:A97"/>
    <mergeCell ref="B96:B97"/>
    <mergeCell ref="J96:J97"/>
    <mergeCell ref="O96:O97"/>
    <mergeCell ref="A94:A95"/>
    <mergeCell ref="B94:B95"/>
    <mergeCell ref="J94:J95"/>
    <mergeCell ref="M94:M95"/>
    <mergeCell ref="O94:O95"/>
    <mergeCell ref="P79:P80"/>
    <mergeCell ref="P81:P82"/>
    <mergeCell ref="P83:P84"/>
    <mergeCell ref="P85:P86"/>
    <mergeCell ref="M79:M80"/>
    <mergeCell ref="M81:M82"/>
    <mergeCell ref="M83:M84"/>
    <mergeCell ref="M85:M86"/>
    <mergeCell ref="O79:O80"/>
    <mergeCell ref="O81:O82"/>
    <mergeCell ref="O83:O84"/>
    <mergeCell ref="O85:O86"/>
    <mergeCell ref="B85:B86"/>
    <mergeCell ref="J85:J86"/>
    <mergeCell ref="J99:J100"/>
    <mergeCell ref="M107:M108"/>
    <mergeCell ref="P87:P88"/>
    <mergeCell ref="M89:M90"/>
    <mergeCell ref="O89:O90"/>
    <mergeCell ref="P89:P90"/>
    <mergeCell ref="B91:B92"/>
    <mergeCell ref="J91:J92"/>
    <mergeCell ref="M87:M88"/>
    <mergeCell ref="O87:O88"/>
    <mergeCell ref="J89:J90"/>
    <mergeCell ref="M91:M92"/>
    <mergeCell ref="O91:O92"/>
    <mergeCell ref="P91:P92"/>
    <mergeCell ref="P94:P95"/>
    <mergeCell ref="O107:O108"/>
    <mergeCell ref="P99:P100"/>
    <mergeCell ref="P96:P97"/>
    <mergeCell ref="M96:M97"/>
    <mergeCell ref="P107:P108"/>
    <mergeCell ref="J107:J108"/>
    <mergeCell ref="O109:O110"/>
    <mergeCell ref="P109:P110"/>
    <mergeCell ref="A126:A127"/>
    <mergeCell ref="B126:B127"/>
    <mergeCell ref="J126:J127"/>
    <mergeCell ref="A123:A124"/>
    <mergeCell ref="B123:B124"/>
    <mergeCell ref="J123:J124"/>
    <mergeCell ref="P123:P124"/>
    <mergeCell ref="J119:J120"/>
    <mergeCell ref="A119:A120"/>
    <mergeCell ref="B119:B120"/>
    <mergeCell ref="P119:P120"/>
    <mergeCell ref="P121:P122"/>
    <mergeCell ref="A121:A122"/>
    <mergeCell ref="B121:B122"/>
    <mergeCell ref="M123:M124"/>
    <mergeCell ref="O123:O124"/>
    <mergeCell ref="O119:O120"/>
    <mergeCell ref="M119:M120"/>
    <mergeCell ref="A111:A112"/>
    <mergeCell ref="B111:B112"/>
    <mergeCell ref="J111:J112"/>
    <mergeCell ref="P111:P112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81 K88:L93 K48 K53 K105:K106 K109 K111 K110 K112" formula="1"/>
    <ignoredError sqref="F95:F9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2023-10-31T18:02:01Z</dcterms:modified>
</cp:coreProperties>
</file>