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36" i="7"/>
  <c r="K136"/>
  <c r="M136" s="1"/>
  <c r="L137"/>
  <c r="K137"/>
  <c r="M137" s="1"/>
  <c r="L17"/>
  <c r="K17"/>
  <c r="M17" s="1"/>
  <c r="L84"/>
  <c r="K84"/>
  <c r="L83"/>
  <c r="K83"/>
  <c r="M83" s="1"/>
  <c r="L78"/>
  <c r="K78"/>
  <c r="M78" s="1"/>
  <c r="L79"/>
  <c r="K79"/>
  <c r="M79" s="1"/>
  <c r="L67"/>
  <c r="K67"/>
  <c r="M67" s="1"/>
  <c r="L62"/>
  <c r="K62"/>
  <c r="M62" s="1"/>
  <c r="L134"/>
  <c r="K134"/>
  <c r="L135"/>
  <c r="K135"/>
  <c r="L80"/>
  <c r="K80"/>
  <c r="L71"/>
  <c r="K71"/>
  <c r="M71" s="1"/>
  <c r="L72"/>
  <c r="K72"/>
  <c r="L24"/>
  <c r="K24"/>
  <c r="L133"/>
  <c r="K133"/>
  <c r="L132"/>
  <c r="K132"/>
  <c r="K158"/>
  <c r="M158" s="1"/>
  <c r="K157"/>
  <c r="M157" s="1"/>
  <c r="L77"/>
  <c r="K77"/>
  <c r="L131"/>
  <c r="K131"/>
  <c r="L76"/>
  <c r="K76"/>
  <c r="L11"/>
  <c r="K11"/>
  <c r="L130"/>
  <c r="K130"/>
  <c r="L129"/>
  <c r="K129"/>
  <c r="L75"/>
  <c r="K75"/>
  <c r="L74"/>
  <c r="K74"/>
  <c r="L66"/>
  <c r="K66"/>
  <c r="L73"/>
  <c r="K73"/>
  <c r="K156"/>
  <c r="M156" s="1"/>
  <c r="L128"/>
  <c r="K128"/>
  <c r="L127"/>
  <c r="K127"/>
  <c r="L126"/>
  <c r="K126"/>
  <c r="L70"/>
  <c r="K70"/>
  <c r="L125"/>
  <c r="K125"/>
  <c r="L124"/>
  <c r="K124"/>
  <c r="L61"/>
  <c r="K61"/>
  <c r="L60"/>
  <c r="K60"/>
  <c r="M84" l="1"/>
  <c r="M132"/>
  <c r="M80"/>
  <c r="M75"/>
  <c r="M129"/>
  <c r="M66"/>
  <c r="M77"/>
  <c r="M24"/>
  <c r="M135"/>
  <c r="M74"/>
  <c r="M11"/>
  <c r="M134"/>
  <c r="M72"/>
  <c r="M76"/>
  <c r="M133"/>
  <c r="M130"/>
  <c r="M131"/>
  <c r="M60"/>
  <c r="M70"/>
  <c r="M128"/>
  <c r="M73"/>
  <c r="M126"/>
  <c r="M127"/>
  <c r="M125"/>
  <c r="M124"/>
  <c r="M61"/>
  <c r="K151"/>
  <c r="M151" s="1"/>
  <c r="L69" l="1"/>
  <c r="K69"/>
  <c r="L64"/>
  <c r="K64"/>
  <c r="M64" s="1"/>
  <c r="L123"/>
  <c r="K123"/>
  <c r="L122"/>
  <c r="K122"/>
  <c r="L119"/>
  <c r="K119"/>
  <c r="L21"/>
  <c r="M69" l="1"/>
  <c r="M122"/>
  <c r="M123"/>
  <c r="M119"/>
  <c r="L68"/>
  <c r="K68"/>
  <c r="L65"/>
  <c r="K65"/>
  <c r="L121"/>
  <c r="K121"/>
  <c r="L120"/>
  <c r="K120"/>
  <c r="K155"/>
  <c r="M155" s="1"/>
  <c r="K154"/>
  <c r="M154" s="1"/>
  <c r="L115"/>
  <c r="K115"/>
  <c r="L116"/>
  <c r="K116"/>
  <c r="L44"/>
  <c r="K44"/>
  <c r="L56"/>
  <c r="K56"/>
  <c r="L57"/>
  <c r="K57"/>
  <c r="L26"/>
  <c r="K26"/>
  <c r="L118"/>
  <c r="K118"/>
  <c r="L109"/>
  <c r="K109"/>
  <c r="L117"/>
  <c r="K117"/>
  <c r="K114"/>
  <c r="L114"/>
  <c r="K153"/>
  <c r="M153" s="1"/>
  <c r="K152"/>
  <c r="M152" s="1"/>
  <c r="L113"/>
  <c r="K113"/>
  <c r="L112"/>
  <c r="K112"/>
  <c r="L53"/>
  <c r="K53"/>
  <c r="K59"/>
  <c r="L59"/>
  <c r="L13"/>
  <c r="K13"/>
  <c r="L111"/>
  <c r="K111"/>
  <c r="L58"/>
  <c r="K58"/>
  <c r="L107"/>
  <c r="K107"/>
  <c r="L108"/>
  <c r="K108"/>
  <c r="L110"/>
  <c r="K110"/>
  <c r="L106"/>
  <c r="K106"/>
  <c r="K105"/>
  <c r="L105"/>
  <c r="L104"/>
  <c r="K104"/>
  <c r="L103"/>
  <c r="K103"/>
  <c r="K150"/>
  <c r="M150" s="1"/>
  <c r="L55"/>
  <c r="K55"/>
  <c r="L16"/>
  <c r="K16"/>
  <c r="L54"/>
  <c r="K54"/>
  <c r="L102"/>
  <c r="K102"/>
  <c r="L51"/>
  <c r="K51"/>
  <c r="K21"/>
  <c r="L52"/>
  <c r="K52"/>
  <c r="L101"/>
  <c r="K101"/>
  <c r="L100"/>
  <c r="K100"/>
  <c r="L97"/>
  <c r="K97"/>
  <c r="L23"/>
  <c r="K23"/>
  <c r="L20"/>
  <c r="K20"/>
  <c r="L99"/>
  <c r="K99"/>
  <c r="L98"/>
  <c r="K98"/>
  <c r="K149"/>
  <c r="M149" s="1"/>
  <c r="L49"/>
  <c r="K49"/>
  <c r="L40"/>
  <c r="K40"/>
  <c r="L15"/>
  <c r="K15"/>
  <c r="K148"/>
  <c r="M148" s="1"/>
  <c r="L50"/>
  <c r="K50"/>
  <c r="L96"/>
  <c r="K96"/>
  <c r="L22"/>
  <c r="L47"/>
  <c r="K47"/>
  <c r="L46"/>
  <c r="K46"/>
  <c r="L48"/>
  <c r="K48"/>
  <c r="K22"/>
  <c r="L95"/>
  <c r="K95"/>
  <c r="N183"/>
  <c r="K183"/>
  <c r="L45"/>
  <c r="K45"/>
  <c r="K147"/>
  <c r="M147" s="1"/>
  <c r="N182"/>
  <c r="K182"/>
  <c r="N181"/>
  <c r="K181"/>
  <c r="K146"/>
  <c r="M146" s="1"/>
  <c r="K94"/>
  <c r="L94"/>
  <c r="M23" l="1"/>
  <c r="M52"/>
  <c r="M104"/>
  <c r="M68"/>
  <c r="M54"/>
  <c r="M110"/>
  <c r="M117"/>
  <c r="M57"/>
  <c r="M106"/>
  <c r="M53"/>
  <c r="M120"/>
  <c r="M109"/>
  <c r="M115"/>
  <c r="M118"/>
  <c r="M44"/>
  <c r="M65"/>
  <c r="M121"/>
  <c r="M56"/>
  <c r="M100"/>
  <c r="M51"/>
  <c r="M116"/>
  <c r="M26"/>
  <c r="M114"/>
  <c r="M113"/>
  <c r="M112"/>
  <c r="M59"/>
  <c r="M97"/>
  <c r="M21"/>
  <c r="M13"/>
  <c r="M58"/>
  <c r="M108"/>
  <c r="M111"/>
  <c r="M107"/>
  <c r="M105"/>
  <c r="M103"/>
  <c r="M55"/>
  <c r="M16"/>
  <c r="M47"/>
  <c r="M48"/>
  <c r="M46"/>
  <c r="M94"/>
  <c r="M101"/>
  <c r="M102"/>
  <c r="M20"/>
  <c r="M95"/>
  <c r="M50"/>
  <c r="M40"/>
  <c r="M49"/>
  <c r="M99"/>
  <c r="M98"/>
  <c r="M15"/>
  <c r="M96"/>
  <c r="M22"/>
  <c r="O183"/>
  <c r="M45"/>
  <c r="O182"/>
  <c r="O181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59" l="1"/>
  <c r="L359" s="1"/>
  <c r="M7" l="1"/>
  <c r="F347" l="1"/>
  <c r="K348"/>
  <c r="L348" s="1"/>
  <c r="K339"/>
  <c r="L339" s="1"/>
  <c r="K342"/>
  <c r="L342" s="1"/>
  <c r="K350" l="1"/>
  <c r="L350" s="1"/>
  <c r="F341"/>
  <c r="F340"/>
  <c r="F338"/>
  <c r="K338" s="1"/>
  <c r="L338" s="1"/>
  <c r="F318"/>
  <c r="F270"/>
  <c r="K349" l="1"/>
  <c r="L349" s="1"/>
  <c r="K347"/>
  <c r="L347" s="1"/>
  <c r="K353"/>
  <c r="L353" s="1"/>
  <c r="K354"/>
  <c r="L354" s="1"/>
  <c r="K346"/>
  <c r="L346" s="1"/>
  <c r="K356"/>
  <c r="L356" s="1"/>
  <c r="K352"/>
  <c r="L352" s="1"/>
  <c r="K345" l="1"/>
  <c r="L345" s="1"/>
  <c r="K334"/>
  <c r="L334" s="1"/>
  <c r="K336"/>
  <c r="L336" s="1"/>
  <c r="K333"/>
  <c r="L333" s="1"/>
  <c r="K335"/>
  <c r="L335" s="1"/>
  <c r="K264"/>
  <c r="L264" s="1"/>
  <c r="K317"/>
  <c r="L317" s="1"/>
  <c r="K331"/>
  <c r="L331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2"/>
  <c r="L322" s="1"/>
  <c r="K320"/>
  <c r="L320" s="1"/>
  <c r="K319"/>
  <c r="L319" s="1"/>
  <c r="K318"/>
  <c r="L318" s="1"/>
  <c r="K314"/>
  <c r="L314" s="1"/>
  <c r="K313"/>
  <c r="L313" s="1"/>
  <c r="K312"/>
  <c r="L312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8"/>
  <c r="L288" s="1"/>
  <c r="K286"/>
  <c r="L286" s="1"/>
  <c r="K285"/>
  <c r="L285" s="1"/>
  <c r="K284"/>
  <c r="L284" s="1"/>
  <c r="K282"/>
  <c r="L282" s="1"/>
  <c r="K281"/>
  <c r="L281" s="1"/>
  <c r="K280"/>
  <c r="L280" s="1"/>
  <c r="K279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H269"/>
  <c r="K269" s="1"/>
  <c r="L269" s="1"/>
  <c r="K266"/>
  <c r="L266" s="1"/>
  <c r="K265"/>
  <c r="L265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H235"/>
  <c r="K235" s="1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D7" i="6"/>
  <c r="K6" i="4"/>
  <c r="K6" i="3"/>
  <c r="L6" i="2"/>
</calcChain>
</file>

<file path=xl/sharedStrings.xml><?xml version="1.0" encoding="utf-8"?>
<sst xmlns="http://schemas.openxmlformats.org/spreadsheetml/2006/main" count="7814" uniqueCount="3898">
  <si>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</si>
  <si>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</si>
  <si>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</si>
  <si>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</si>
  <si>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</si>
  <si>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</si>
  <si>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</si>
  <si>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</si>
  <si>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</si>
  <si>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</si>
  <si>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</si>
  <si>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</si>
  <si>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</si>
  <si>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</si>
  <si>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</si>
  <si>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</si>
  <si>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</si>
  <si>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</si>
  <si>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</si>
  <si>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</si>
  <si>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</si>
  <si>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</si>
  <si>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</si>
  <si>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</si>
  <si>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</si>
  <si>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</si>
  <si>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</si>
  <si>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</si>
  <si>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</si>
  <si>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</si>
  <si>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</si>
  <si>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</si>
  <si>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</si>
  <si>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</si>
  <si>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</si>
  <si>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</si>
  <si>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</si>
  <si>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</si>
  <si>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</si>
  <si>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</si>
  <si>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</si>
  <si>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</si>
  <si>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</si>
  <si>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</si>
  <si>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</si>
  <si>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</si>
  <si>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</si>
  <si>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</si>
  <si>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</si>
  <si>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</si>
  <si>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</si>
  <si>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</si>
  <si>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</si>
  <si>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</si>
  <si>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</si>
  <si>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</si>
  <si>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</si>
  <si>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</si>
  <si>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</si>
  <si>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</si>
  <si>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</si>
  <si>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</si>
  <si>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</si>
  <si>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</si>
  <si>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</si>
  <si>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</si>
  <si>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</si>
  <si>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</si>
  <si>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</si>
  <si>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</si>
  <si>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</si>
  <si>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</si>
  <si>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</si>
  <si>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</si>
  <si>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</si>
  <si>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</si>
  <si>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</si>
  <si>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</si>
  <si>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</si>
  <si>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</si>
  <si>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</si>
  <si>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</si>
  <si>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</si>
  <si>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</si>
  <si>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</si>
  <si>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</si>
  <si>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</si>
  <si>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</si>
  <si>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</si>
  <si>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</si>
  <si>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</si>
  <si>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</si>
  <si>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</si>
  <si>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</si>
  <si>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</si>
  <si>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</si>
  <si>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</si>
  <si>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</si>
  <si>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</si>
  <si>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</si>
  <si>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</si>
  <si>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</si>
  <si>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</si>
  <si>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</si>
  <si>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</si>
  <si>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</si>
  <si>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</si>
  <si>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</si>
  <si>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</si>
  <si>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</si>
  <si>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</si>
  <si>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</si>
  <si>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</si>
  <si>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</si>
  <si>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</si>
  <si>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</si>
  <si>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</si>
  <si>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</si>
  <si>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</si>
  <si>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</si>
  <si>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</si>
  <si>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</si>
  <si>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</si>
  <si>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</si>
  <si>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</si>
  <si>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</si>
  <si>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</si>
  <si>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</si>
  <si>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</si>
  <si>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</si>
  <si>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</si>
  <si>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</si>
  <si>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</si>
  <si>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</si>
  <si>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</si>
  <si>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</si>
  <si>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</si>
  <si>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</si>
  <si>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</si>
  <si>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</si>
  <si>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</si>
  <si>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</si>
  <si>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</si>
  <si>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</si>
  <si>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</si>
  <si>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</si>
  <si>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</si>
  <si>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</si>
  <si>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</si>
  <si>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</si>
  <si>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</si>
  <si>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</si>
  <si>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</si>
  <si>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</si>
  <si>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</si>
  <si>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</si>
  <si>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</si>
  <si>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</si>
  <si>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</si>
  <si>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</si>
  <si>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</si>
  <si>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</si>
  <si>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</si>
  <si>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</si>
  <si>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</si>
  <si>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</si>
  <si>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</si>
  <si>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</si>
  <si>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</si>
  <si>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</si>
  <si>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</si>
  <si>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</si>
  <si>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</si>
  <si>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</si>
  <si>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</si>
  <si>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</si>
  <si>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</si>
  <si>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</si>
  <si>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</si>
  <si>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</si>
  <si>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</si>
  <si>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</si>
  <si>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</si>
  <si>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</si>
  <si>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</si>
  <si>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</si>
  <si>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</si>
  <si>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</si>
  <si>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</si>
  <si>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</si>
  <si>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</si>
  <si>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</si>
  <si>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</si>
  <si>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</si>
  <si>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</si>
  <si>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</si>
  <si>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</si>
  <si>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</si>
  <si>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</si>
  <si>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</si>
  <si>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</si>
  <si>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</si>
  <si>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</si>
  <si>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</si>
  <si>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</si>
  <si>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</si>
  <si>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</si>
  <si>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</si>
  <si>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</si>
  <si>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</si>
  <si>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</si>
  <si>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</si>
  <si>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</si>
  <si>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</si>
  <si>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</si>
  <si>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</si>
  <si>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</si>
  <si>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</si>
  <si>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</si>
  <si>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</si>
  <si>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</si>
  <si>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</si>
  <si>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</si>
  <si>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</si>
  <si>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</si>
  <si>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</si>
  <si>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</si>
  <si>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</si>
  <si>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</si>
  <si>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</si>
  <si>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</si>
  <si>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</si>
  <si>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</si>
  <si>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</si>
  <si>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</si>
  <si>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</si>
  <si>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</si>
  <si>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</si>
  <si>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</si>
  <si>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</si>
  <si>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</si>
  <si>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</si>
  <si>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</si>
  <si>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</si>
  <si>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</si>
  <si>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</si>
  <si>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</si>
  <si>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</si>
  <si>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</si>
  <si>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</si>
  <si>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</si>
  <si>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</si>
  <si>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</si>
  <si>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</si>
  <si>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</si>
  <si>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</si>
  <si>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</si>
  <si>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</si>
  <si>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</si>
  <si>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</si>
  <si>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</si>
  <si>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</si>
  <si>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</si>
  <si>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</si>
  <si>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</si>
  <si>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</si>
  <si>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</si>
  <si>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</si>
  <si>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</si>
  <si>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</si>
  <si>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</si>
  <si>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</si>
  <si>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</si>
  <si>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</si>
  <si>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</si>
  <si>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</si>
  <si>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</si>
  <si>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</si>
  <si>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</si>
  <si>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</si>
  <si>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</si>
  <si>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</si>
  <si>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</si>
  <si>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</si>
  <si>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</si>
  <si>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</si>
  <si>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</si>
  <si>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</si>
  <si>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</si>
  <si>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</si>
  <si>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</si>
  <si>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</si>
  <si>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</si>
  <si>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</si>
  <si>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</si>
  <si>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</si>
  <si>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</si>
  <si>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</si>
  <si>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</si>
  <si>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</si>
  <si>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</si>
  <si>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</si>
  <si>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</si>
  <si>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</si>
  <si>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</si>
  <si>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</si>
  <si>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</si>
  <si>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</si>
  <si>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</si>
  <si>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</si>
  <si>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</si>
  <si>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</si>
  <si>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</si>
  <si>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</si>
  <si>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</si>
  <si>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</si>
  <si>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</si>
  <si>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</si>
  <si>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</si>
  <si>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</si>
  <si>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</si>
  <si>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</si>
  <si>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</si>
  <si>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</si>
  <si>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</si>
  <si>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</si>
  <si>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</si>
  <si>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</si>
  <si>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</si>
  <si>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</si>
  <si>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</si>
  <si>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</si>
  <si>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</si>
  <si>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</si>
  <si>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</si>
  <si>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</si>
  <si>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</si>
  <si>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</si>
  <si>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</si>
  <si>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</si>
  <si>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</si>
  <si>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</si>
  <si>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</si>
  <si>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</si>
  <si>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</si>
  <si>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</si>
  <si>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</si>
  <si>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</si>
  <si>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</si>
  <si>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</si>
  <si>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</si>
  <si>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</si>
  <si>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</si>
  <si>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</si>
  <si>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</si>
  <si>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</si>
  <si>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</si>
  <si>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</si>
  <si>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</si>
  <si>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</si>
  <si>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</si>
  <si>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</si>
  <si>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</si>
  <si>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</si>
  <si>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</si>
  <si>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</si>
  <si>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</si>
  <si>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</si>
  <si>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</si>
  <si>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</si>
  <si>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</si>
  <si>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</si>
  <si>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</si>
  <si>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</si>
  <si>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</si>
  <si>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</si>
  <si>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</si>
  <si>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</si>
  <si>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</si>
  <si>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</si>
  <si>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</si>
  <si>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</si>
  <si>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</si>
  <si>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</si>
  <si>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</si>
  <si>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</si>
  <si>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</si>
  <si>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</si>
  <si>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</si>
  <si>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</si>
  <si>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</si>
  <si>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</si>
  <si>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</si>
  <si>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</si>
  <si>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</si>
  <si>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</si>
  <si>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</si>
  <si>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</si>
  <si>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</si>
  <si>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</si>
  <si>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</si>
  <si>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</si>
  <si>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</si>
  <si>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</si>
  <si>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</si>
  <si>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</si>
  <si>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</si>
  <si>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</si>
  <si>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</si>
  <si>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</si>
  <si>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</si>
  <si>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</si>
  <si>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</si>
  <si>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</si>
  <si>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</si>
  <si>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</si>
  <si>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</si>
  <si>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</si>
  <si>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</si>
  <si>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</si>
  <si>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</si>
  <si>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</si>
  <si>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</si>
  <si>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</si>
  <si>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</si>
  <si>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</si>
  <si>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</si>
  <si>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</si>
  <si>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</si>
  <si>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</si>
  <si>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</si>
  <si>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</si>
  <si>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</si>
  <si>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</si>
  <si>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</si>
  <si>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</si>
  <si>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</si>
  <si>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</si>
  <si>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</si>
  <si>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</si>
  <si>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</si>
  <si>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</si>
  <si>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</si>
  <si>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</si>
  <si>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</si>
  <si>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</si>
  <si>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</si>
  <si>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</si>
  <si>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</si>
  <si>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</si>
  <si>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</si>
  <si>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</si>
  <si>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</si>
  <si>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</si>
  <si>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</si>
  <si>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</si>
  <si>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</si>
  <si>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</si>
  <si>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</si>
  <si>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</si>
  <si>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</si>
  <si>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</si>
  <si>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</si>
  <si>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</si>
  <si>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</si>
  <si>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</si>
  <si>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</si>
  <si>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</si>
  <si>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</si>
  <si>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</si>
  <si>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</si>
  <si>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</si>
  <si>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</si>
  <si>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</si>
  <si>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</si>
  <si>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</si>
  <si>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</si>
  <si>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</si>
  <si>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</si>
  <si>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</si>
  <si>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</si>
  <si>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</si>
  <si>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</si>
  <si>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</si>
  <si>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</si>
  <si>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</si>
  <si>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</si>
  <si>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</si>
  <si>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</si>
  <si>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</si>
  <si>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</si>
  <si>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</si>
  <si>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</si>
  <si>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</si>
  <si>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</si>
  <si>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</si>
  <si>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</si>
  <si>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</si>
  <si>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</si>
  <si>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</si>
  <si>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</si>
  <si>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</si>
  <si>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</si>
  <si>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</si>
  <si>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</si>
  <si>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</si>
  <si>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</si>
  <si>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</si>
  <si>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</si>
  <si>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</si>
  <si>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</si>
  <si>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</si>
  <si>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</si>
  <si>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</si>
  <si>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</si>
  <si>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</si>
  <si>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</si>
  <si>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</si>
  <si>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</si>
  <si>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</si>
  <si>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</si>
  <si>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</si>
  <si>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</si>
  <si>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</si>
  <si>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</si>
  <si>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</si>
  <si>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</si>
  <si>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</si>
  <si>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</si>
  <si>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</si>
  <si>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</si>
  <si>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</si>
  <si>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</si>
  <si>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</si>
  <si>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</si>
  <si>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</si>
  <si>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</si>
  <si>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</si>
  <si>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</si>
  <si>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</si>
  <si>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</si>
  <si>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</si>
  <si>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</si>
  <si>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</si>
  <si>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</si>
  <si>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</si>
  <si>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</si>
  <si>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</si>
  <si>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</si>
  <si>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</si>
  <si>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</si>
  <si>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</si>
  <si>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</si>
  <si>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</si>
  <si>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</si>
  <si>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</si>
  <si>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</si>
  <si>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</si>
  <si>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</si>
  <si>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</si>
  <si>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</si>
  <si>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</si>
  <si>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</si>
  <si>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</si>
  <si>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</si>
  <si>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</si>
  <si>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</si>
  <si>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</si>
  <si>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</si>
  <si>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</si>
  <si>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</si>
  <si>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</si>
  <si>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</si>
  <si>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</si>
  <si>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</si>
  <si>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</si>
  <si>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</si>
  <si>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</si>
  <si>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</si>
  <si>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</si>
  <si>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</si>
  <si>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</si>
  <si>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</si>
  <si>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</si>
  <si>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</si>
  <si>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</si>
  <si>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</si>
  <si>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</si>
  <si>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</si>
  <si>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</si>
  <si>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</si>
  <si>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</si>
  <si>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</si>
  <si>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</si>
  <si>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</si>
  <si>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</si>
  <si>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</si>
  <si>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</si>
  <si>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</si>
  <si>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</si>
  <si>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</si>
  <si>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</si>
  <si>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</si>
  <si>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</si>
  <si>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</si>
  <si>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</si>
  <si>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</si>
  <si>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</si>
  <si>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</si>
  <si>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</si>
  <si>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</si>
  <si>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</si>
  <si>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</si>
  <si>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</si>
  <si>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</si>
  <si>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</si>
  <si>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</si>
  <si>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</si>
  <si>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</si>
  <si>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</si>
  <si>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</si>
  <si>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</si>
  <si>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</si>
  <si>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</si>
  <si>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</si>
  <si>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</si>
  <si>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</si>
  <si>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</si>
  <si>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</si>
  <si>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</si>
  <si>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</si>
  <si>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</si>
  <si>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</si>
  <si>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</si>
  <si>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</si>
  <si>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</si>
  <si>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</si>
  <si>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</si>
  <si>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</si>
  <si>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</si>
  <si>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</si>
  <si>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</si>
  <si>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</si>
  <si>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</si>
  <si>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</si>
  <si>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</si>
  <si>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</si>
  <si>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</si>
  <si>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</si>
  <si>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</si>
  <si>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</si>
  <si>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</si>
  <si>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</si>
  <si>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</si>
  <si>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</si>
  <si>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</si>
  <si>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</si>
  <si>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</si>
  <si>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</si>
  <si>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</si>
  <si>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</si>
  <si>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</si>
  <si>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</si>
  <si>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</si>
  <si>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</si>
  <si>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</si>
  <si>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</si>
  <si>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</si>
  <si>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</si>
  <si>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</si>
  <si>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</si>
  <si>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</si>
  <si>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</si>
  <si>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</si>
  <si>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</si>
  <si>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</si>
  <si>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</si>
  <si>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</si>
  <si>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</si>
  <si>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</si>
  <si>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</si>
  <si>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</si>
  <si>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</si>
  <si>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</si>
  <si>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</si>
  <si>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</si>
  <si>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</si>
  <si>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</si>
  <si>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</si>
  <si>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</si>
  <si>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</si>
  <si>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</si>
  <si>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</si>
  <si>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</si>
  <si>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</si>
  <si>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</si>
  <si>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</si>
  <si>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</si>
  <si>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</si>
  <si>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</si>
  <si>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</si>
  <si>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</si>
  <si>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</si>
  <si>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</si>
  <si>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</si>
  <si>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</si>
  <si>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</si>
  <si>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</si>
  <si>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</si>
  <si>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</si>
  <si>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</si>
  <si>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</si>
  <si>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</si>
  <si>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</si>
  <si>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</si>
  <si>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</si>
  <si>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</si>
  <si>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</si>
  <si>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</si>
  <si>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</si>
  <si>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</si>
  <si>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</si>
  <si>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</si>
  <si>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</si>
  <si>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</si>
  <si>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</si>
  <si>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</si>
  <si>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</si>
  <si>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</si>
  <si>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</si>
  <si>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</si>
  <si>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</si>
  <si>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</si>
  <si>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</si>
  <si>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</si>
  <si>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</si>
  <si>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</si>
  <si>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</si>
  <si>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</si>
  <si>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</si>
  <si>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</si>
  <si>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</si>
  <si>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</si>
  <si>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</si>
  <si>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</si>
  <si>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</si>
  <si>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</si>
  <si>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</si>
  <si>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</si>
  <si>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</si>
  <si>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</si>
  <si>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</si>
  <si>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</si>
  <si>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</si>
  <si>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</si>
  <si>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</si>
  <si>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</si>
  <si>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</si>
  <si>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</si>
  <si>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</si>
  <si>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</si>
  <si>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</si>
  <si>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</si>
  <si>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</si>
  <si>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</si>
  <si>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</si>
  <si>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</si>
  <si>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</si>
  <si>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</si>
  <si>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</si>
  <si>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</si>
  <si>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</si>
  <si>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</si>
  <si>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</si>
  <si>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</si>
  <si>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</si>
  <si>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</si>
  <si>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</si>
  <si>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</si>
  <si>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</si>
  <si>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</si>
  <si>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</si>
  <si>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</si>
  <si>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</si>
  <si>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</si>
  <si>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</si>
  <si>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</si>
  <si>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</si>
  <si>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</si>
  <si>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</si>
  <si>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</si>
  <si>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</si>
  <si>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</si>
  <si>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</si>
  <si>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</si>
  <si>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</si>
  <si>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</si>
  <si>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</si>
  <si>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</si>
  <si>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</si>
  <si>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</si>
  <si>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</si>
  <si>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</si>
  <si>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</si>
  <si>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</si>
  <si>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</si>
  <si>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</si>
  <si>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</si>
  <si>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</si>
  <si>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</si>
  <si>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</si>
  <si>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</si>
  <si>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</si>
  <si>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</si>
  <si>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</si>
  <si>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</si>
  <si>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</si>
  <si>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</si>
  <si>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</si>
  <si>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</si>
  <si>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</si>
  <si>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</si>
  <si>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</si>
  <si>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</si>
  <si>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</si>
  <si>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</si>
  <si>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</si>
  <si>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</si>
  <si>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</si>
  <si>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</si>
  <si>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</si>
  <si>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</si>
  <si>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</si>
  <si>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</si>
  <si>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</si>
  <si>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</si>
  <si>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</si>
  <si>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</si>
  <si>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</si>
  <si>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</si>
  <si>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</si>
  <si>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</si>
  <si>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</si>
  <si>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</si>
  <si>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</si>
  <si>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</si>
  <si>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</si>
  <si>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</si>
  <si>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</si>
  <si>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</si>
  <si>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</si>
  <si>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</si>
  <si>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</si>
  <si>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</si>
  <si>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</si>
  <si>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</si>
  <si>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</si>
  <si>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</si>
  <si>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</si>
  <si>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</si>
  <si>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</si>
  <si>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</si>
  <si>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</si>
  <si>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</si>
  <si>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</si>
  <si>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</si>
  <si>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</si>
  <si>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</si>
  <si>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</si>
  <si>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</si>
  <si>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</si>
  <si>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</si>
  <si>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</si>
  <si>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</si>
  <si>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</si>
  <si>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</si>
  <si>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</si>
  <si>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</si>
  <si>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</si>
  <si>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</si>
  <si>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</si>
  <si>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</si>
  <si>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</si>
  <si>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</si>
  <si>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</si>
  <si>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</si>
  <si>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</si>
  <si>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</si>
  <si>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</si>
  <si>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</si>
  <si>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</si>
  <si>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</si>
  <si>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</si>
  <si>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</si>
  <si>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</si>
  <si>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</si>
  <si>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</si>
  <si>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</si>
  <si>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</si>
  <si>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</si>
  <si>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</si>
  <si>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</si>
  <si>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</si>
  <si>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</si>
  <si>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</si>
  <si>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</si>
  <si>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</si>
  <si>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</si>
  <si>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</si>
  <si>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</si>
  <si>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</si>
  <si>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</si>
  <si>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</si>
  <si>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</si>
  <si>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</si>
  <si>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</si>
  <si>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</si>
  <si>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</si>
  <si>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</si>
  <si>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</si>
  <si>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</si>
  <si>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</si>
  <si>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</si>
  <si>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</si>
  <si>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</si>
  <si>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</si>
  <si>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</si>
  <si>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</si>
  <si>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</si>
  <si>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</si>
  <si>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</si>
  <si>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</si>
  <si>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</si>
  <si>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</si>
  <si>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</si>
  <si>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</si>
  <si>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</si>
  <si>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</si>
  <si>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</si>
  <si>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</si>
  <si>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</si>
  <si>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</si>
  <si>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</si>
  <si>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</si>
  <si>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</si>
  <si>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</si>
  <si>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</si>
  <si>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</si>
  <si>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</si>
  <si>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</si>
  <si>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</si>
  <si>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</si>
  <si>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</si>
  <si>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</si>
  <si>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</si>
  <si>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</si>
  <si>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</si>
  <si>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</si>
  <si>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</si>
  <si>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</si>
  <si>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</si>
  <si>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</si>
  <si>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</si>
  <si>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</si>
  <si>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</si>
  <si>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</si>
  <si>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</si>
  <si>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</si>
  <si>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</si>
  <si>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</si>
  <si>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</si>
  <si>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</si>
  <si>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</si>
  <si>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</si>
  <si>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</si>
  <si>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</si>
  <si>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</si>
  <si>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</si>
  <si>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</si>
  <si>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</si>
  <si>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</si>
  <si>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</si>
  <si>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</si>
  <si>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</si>
  <si>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</si>
  <si>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</si>
  <si>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</si>
  <si>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</si>
  <si>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</si>
  <si>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</si>
  <si>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</si>
  <si>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</si>
  <si>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</si>
  <si>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</si>
  <si>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</si>
  <si>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</si>
  <si>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</si>
  <si>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</si>
  <si>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</si>
  <si>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</si>
  <si>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</si>
  <si>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</si>
  <si>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</si>
  <si>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</si>
  <si>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</si>
  <si>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</si>
  <si>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</si>
  <si>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</si>
  <si>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</si>
  <si>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</si>
  <si>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</si>
  <si>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</si>
  <si>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</si>
  <si>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</si>
  <si>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</si>
  <si>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</si>
  <si>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</si>
  <si>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</si>
  <si>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</si>
  <si>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</si>
  <si>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</si>
  <si>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</si>
  <si>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</si>
  <si>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</si>
  <si>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</si>
  <si>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</si>
  <si>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</si>
  <si>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</si>
  <si>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</si>
  <si>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</si>
  <si>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</si>
  <si>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</si>
  <si>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</si>
  <si>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</si>
  <si>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</si>
  <si>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</si>
  <si>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</si>
  <si>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</si>
  <si>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</si>
  <si>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</si>
  <si>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</si>
  <si>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</si>
  <si>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</si>
  <si>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</si>
  <si>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</si>
  <si>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</si>
  <si>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</si>
  <si>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</si>
  <si>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</si>
  <si>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</si>
  <si>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</si>
  <si>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</si>
  <si>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</si>
  <si>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</si>
  <si>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</si>
  <si>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</si>
  <si>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</si>
  <si>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</si>
  <si>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</si>
  <si>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</si>
  <si>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</si>
  <si>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</si>
  <si>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</si>
  <si>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</si>
  <si>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</si>
  <si>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</si>
  <si>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</si>
  <si>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</si>
  <si>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</si>
  <si>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</si>
  <si>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</si>
  <si>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</si>
  <si>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</si>
  <si>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</si>
  <si>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</si>
  <si>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</si>
  <si>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</si>
  <si>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</si>
  <si>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</si>
  <si>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</si>
  <si>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</si>
  <si>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</si>
  <si>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</si>
  <si>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</si>
  <si>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</si>
  <si>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</si>
  <si>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</si>
  <si>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</si>
  <si>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</si>
  <si>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</si>
  <si>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</si>
  <si>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</si>
  <si>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</si>
  <si>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</si>
  <si>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</si>
  <si>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</si>
  <si>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</si>
  <si>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</si>
  <si>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</si>
  <si>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</si>
  <si>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</si>
  <si>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</si>
  <si>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</si>
  <si>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</si>
  <si>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</si>
  <si>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</si>
  <si>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</si>
  <si>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</si>
  <si>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</si>
  <si>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</si>
  <si>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</si>
  <si>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</si>
  <si>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</si>
  <si>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</si>
  <si>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</si>
  <si>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</si>
  <si>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</si>
  <si>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</si>
  <si>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</si>
  <si>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</si>
  <si>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</si>
  <si>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</si>
  <si>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</si>
  <si>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</si>
  <si>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</si>
  <si>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</si>
  <si>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</si>
  <si>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</si>
  <si>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</si>
  <si>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</si>
  <si>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</si>
  <si>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</si>
  <si>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</si>
  <si>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</si>
  <si>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</si>
  <si>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</si>
  <si>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</si>
  <si>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</si>
  <si>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</si>
  <si>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</si>
  <si>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</si>
  <si>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</si>
  <si>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</si>
  <si>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</si>
  <si>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</si>
  <si>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</si>
  <si>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</si>
  <si>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</si>
  <si>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</si>
  <si>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</si>
  <si>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</si>
  <si>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</si>
  <si>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</si>
  <si>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</si>
  <si>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</si>
  <si>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</si>
  <si>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</si>
  <si>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</si>
  <si>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</si>
  <si>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</si>
  <si>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</si>
  <si>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</si>
  <si>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</si>
  <si>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</si>
  <si>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</si>
  <si>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</si>
  <si>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</si>
  <si>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</si>
  <si>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</si>
  <si>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</si>
  <si>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</si>
  <si>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</si>
  <si>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</si>
  <si>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</si>
  <si>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</si>
  <si>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</si>
  <si>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</si>
  <si>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</si>
  <si>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</si>
  <si>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</si>
  <si>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</si>
  <si>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</si>
  <si>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</si>
  <si>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</si>
  <si>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</si>
  <si>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</si>
  <si>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</si>
  <si>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</si>
  <si>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</si>
  <si>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</si>
  <si>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</si>
  <si>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</si>
  <si>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</si>
  <si>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</si>
  <si>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</si>
  <si>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</si>
  <si>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</si>
  <si>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</si>
  <si>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</si>
  <si>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</si>
  <si>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</si>
  <si>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</si>
  <si>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</si>
  <si>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</si>
  <si>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</si>
  <si>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</si>
  <si>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</si>
  <si>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</si>
  <si>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</si>
  <si>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</si>
  <si>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</si>
  <si>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</si>
  <si>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</si>
  <si>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</si>
  <si>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</si>
  <si>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</si>
  <si>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</si>
  <si>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</si>
  <si>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</si>
  <si>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</si>
  <si>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</si>
  <si>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</si>
  <si>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</si>
  <si>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</si>
  <si>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</si>
  <si>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</si>
  <si>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</si>
  <si>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</si>
  <si>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</si>
  <si>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</si>
  <si>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</si>
  <si>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</si>
  <si>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</si>
  <si>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</si>
  <si>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</si>
  <si>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</si>
  <si>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</si>
  <si>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</si>
  <si>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</si>
  <si>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</si>
  <si>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</si>
  <si>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</si>
  <si>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</si>
  <si>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</si>
  <si>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</si>
  <si>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</si>
  <si>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</si>
  <si>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</si>
  <si>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</si>
  <si>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</si>
  <si>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</si>
  <si>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</si>
  <si>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</si>
  <si>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</si>
  <si>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</si>
  <si>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</si>
  <si>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</si>
  <si>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</si>
  <si>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</si>
  <si>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</si>
  <si>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</si>
  <si>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</si>
  <si>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</si>
  <si>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</si>
  <si>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</si>
  <si>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</si>
  <si>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</si>
  <si>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</si>
  <si>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</si>
  <si>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</si>
  <si>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</si>
  <si>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</si>
  <si>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</si>
  <si>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</si>
  <si>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</si>
  <si>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</si>
  <si>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</si>
  <si>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</si>
  <si>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</si>
  <si>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</si>
  <si>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</si>
  <si>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</si>
  <si>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</si>
  <si>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</si>
  <si>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</si>
  <si>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</si>
  <si>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</si>
  <si>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</si>
  <si>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</si>
  <si>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</si>
  <si>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</si>
  <si>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</si>
  <si>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</si>
  <si>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</si>
  <si>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</si>
  <si>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</si>
  <si>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</si>
  <si>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</si>
  <si>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</si>
  <si>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</si>
  <si>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</si>
  <si>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</si>
  <si>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</si>
  <si>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</si>
  <si>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</si>
  <si>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</si>
  <si>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</si>
  <si>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</si>
  <si>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</si>
  <si>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</si>
  <si>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</si>
  <si>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</si>
  <si>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</si>
  <si>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</si>
  <si>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</si>
  <si>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</si>
  <si>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</si>
  <si>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</si>
  <si>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</si>
  <si>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</si>
  <si>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</si>
  <si>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</si>
  <si>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</si>
  <si>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</si>
  <si>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</si>
  <si>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</si>
  <si>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</si>
  <si>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</si>
  <si>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</si>
  <si>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</si>
  <si>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</si>
  <si>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</si>
  <si>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</si>
  <si>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</si>
  <si>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</si>
  <si>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</si>
  <si>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</si>
  <si>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</si>
  <si>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</si>
  <si>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</si>
  <si>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</si>
  <si>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</si>
  <si>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</si>
  <si>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</si>
  <si>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</si>
  <si>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</si>
  <si>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</si>
  <si>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</si>
  <si>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</si>
  <si>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</si>
  <si>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</si>
  <si>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</si>
  <si>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</si>
  <si>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</si>
  <si>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</si>
  <si>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</si>
  <si>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</si>
  <si>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</si>
  <si>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</si>
  <si>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</si>
  <si>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</si>
  <si>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</si>
  <si>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</si>
  <si>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</si>
  <si>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</si>
  <si>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</si>
  <si>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</si>
  <si>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</si>
  <si>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</si>
  <si>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</si>
  <si>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</si>
  <si>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</si>
  <si>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</si>
  <si>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</si>
  <si>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</si>
  <si>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</si>
  <si>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</si>
  <si>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</si>
  <si>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</si>
  <si>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</si>
  <si>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</si>
  <si>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</si>
  <si>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</si>
  <si>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</si>
  <si>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</si>
  <si>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</si>
  <si>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</si>
  <si>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</si>
  <si>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</si>
  <si>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</si>
  <si>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</si>
  <si>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</si>
  <si>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</si>
  <si>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</si>
  <si>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</si>
  <si>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</si>
  <si>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</si>
  <si>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</si>
  <si>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</si>
  <si>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</si>
  <si>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</si>
  <si>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</si>
  <si>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</si>
  <si>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</si>
  <si>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</si>
  <si>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</si>
  <si>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</si>
  <si>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</si>
  <si>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</si>
  <si>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</si>
  <si>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</si>
  <si>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</si>
  <si>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</si>
  <si>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</si>
  <si>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</si>
  <si>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</si>
  <si>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</si>
  <si>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</si>
  <si>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</si>
  <si>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</si>
  <si>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</si>
  <si>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</si>
  <si>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</si>
  <si>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</si>
  <si>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</si>
  <si>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</si>
  <si>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</si>
  <si>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</si>
  <si>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</si>
  <si>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</si>
  <si>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</si>
  <si>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</si>
  <si>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</si>
  <si>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</si>
  <si>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</si>
  <si>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</si>
  <si>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</si>
  <si>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</si>
  <si>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</si>
  <si>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</si>
  <si>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</si>
  <si>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</si>
  <si>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</si>
  <si>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</si>
  <si>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</si>
  <si>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</si>
  <si>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</si>
  <si>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</si>
  <si>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</si>
  <si>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</si>
  <si>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</si>
  <si>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</si>
  <si>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</si>
  <si>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</si>
  <si>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</si>
  <si>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</si>
  <si>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</si>
  <si>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</si>
  <si>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</si>
  <si>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</si>
  <si>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</si>
  <si>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</si>
  <si>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</si>
  <si>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</si>
  <si>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</si>
  <si>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</si>
  <si>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</si>
  <si>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</si>
  <si>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</si>
  <si>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</si>
  <si>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</si>
  <si>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</si>
  <si>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</si>
  <si>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</si>
  <si>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</si>
  <si>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</si>
  <si>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</si>
  <si>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</si>
  <si>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</si>
  <si>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</si>
  <si>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</si>
  <si>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</si>
  <si>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</si>
  <si>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</si>
  <si>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</si>
  <si>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</si>
  <si>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</si>
  <si>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</si>
  <si>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</si>
  <si>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</si>
  <si>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</si>
  <si>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</si>
  <si>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</si>
  <si>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</si>
  <si>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</si>
  <si>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</si>
  <si>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</si>
  <si>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</si>
  <si>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</si>
  <si>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</si>
  <si>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</si>
  <si>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</si>
  <si>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</si>
  <si>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</si>
  <si>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</si>
  <si>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</si>
  <si>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</si>
  <si>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</si>
  <si>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</si>
  <si>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</si>
  <si>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</si>
  <si>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</si>
  <si>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</si>
  <si>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</si>
  <si>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</si>
  <si>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</si>
  <si>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</si>
  <si>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</si>
  <si>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</si>
  <si>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</si>
  <si>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</si>
  <si>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</si>
  <si>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</si>
  <si>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</si>
  <si>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</si>
  <si>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</si>
  <si>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</si>
  <si>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</si>
  <si>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</si>
  <si>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</si>
  <si>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</si>
  <si>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</si>
  <si>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</si>
  <si>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</si>
  <si>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</si>
  <si>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</si>
  <si>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</si>
  <si>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</si>
  <si>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</si>
  <si>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</si>
  <si>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</si>
  <si>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</si>
  <si>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</si>
  <si>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</si>
  <si>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</si>
  <si>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</si>
  <si>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</si>
  <si>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</si>
  <si>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</si>
  <si>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</si>
  <si>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</si>
  <si>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</si>
  <si>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</si>
  <si>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</si>
  <si>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</si>
  <si>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</si>
  <si>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</si>
  <si>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</si>
  <si>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</si>
  <si>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</si>
  <si>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</si>
  <si>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</si>
  <si>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</si>
  <si>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</si>
  <si>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</si>
  <si>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</si>
  <si>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</si>
  <si>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</si>
  <si>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</si>
  <si>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</si>
  <si>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</si>
  <si>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</si>
  <si>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</si>
  <si>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</si>
  <si>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</si>
  <si>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</si>
  <si>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</si>
  <si>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</si>
  <si>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</si>
  <si>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</si>
  <si>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</si>
  <si>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</si>
  <si>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</si>
  <si>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</si>
  <si>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</si>
  <si>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</si>
  <si>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</si>
  <si>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</si>
  <si>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</si>
  <si>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</si>
  <si>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</si>
  <si>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</si>
  <si>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</si>
  <si>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</si>
  <si>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</si>
  <si>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</si>
  <si>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</si>
  <si>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</si>
  <si>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</si>
  <si>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</si>
  <si>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</si>
  <si>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</si>
  <si>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</si>
  <si>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</si>
  <si>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</si>
  <si>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</si>
  <si>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</si>
  <si>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</si>
  <si>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</si>
  <si>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</si>
  <si>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</si>
  <si>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</si>
  <si>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</si>
  <si>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</si>
  <si>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</si>
  <si>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</si>
  <si>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</si>
  <si>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</si>
  <si>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</si>
  <si>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</si>
  <si>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</si>
  <si>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</si>
  <si>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</si>
  <si>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</si>
  <si>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</si>
  <si>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</si>
  <si>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</si>
  <si>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</si>
  <si>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</si>
  <si>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</si>
  <si>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</si>
  <si>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</si>
  <si>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</si>
  <si>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</si>
  <si>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</si>
  <si>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</si>
  <si>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</si>
  <si>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</si>
  <si>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</si>
  <si>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</si>
  <si>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</si>
  <si>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</si>
  <si>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</si>
  <si>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</si>
  <si>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</si>
  <si>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</si>
  <si>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</si>
  <si>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</si>
  <si>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</si>
  <si>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</si>
  <si>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</si>
  <si>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</si>
  <si>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</si>
  <si>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</si>
  <si>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</si>
  <si>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</si>
  <si>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</si>
  <si>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</si>
  <si>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</si>
  <si>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</si>
  <si>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</si>
  <si>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</si>
  <si>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</si>
  <si>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</si>
  <si>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</si>
  <si>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</si>
  <si>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</si>
  <si>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</si>
  <si>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</si>
  <si>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</si>
  <si>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</si>
  <si>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</si>
  <si>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</si>
  <si>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</si>
  <si>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</si>
  <si>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</si>
  <si>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</si>
  <si>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</si>
  <si>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</si>
  <si>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</si>
  <si>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</si>
  <si>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</si>
  <si>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</si>
  <si>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</si>
  <si>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</si>
  <si>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</si>
  <si>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</si>
  <si>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</si>
  <si>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</si>
  <si>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</si>
  <si>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</si>
  <si>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</si>
  <si>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</si>
  <si>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</si>
  <si>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</si>
  <si>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</si>
  <si>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</si>
  <si>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</si>
  <si>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</si>
  <si>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</si>
  <si>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</si>
  <si>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</si>
  <si>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</si>
  <si>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</si>
  <si>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</si>
  <si>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</si>
  <si>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</si>
  <si>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</si>
  <si>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</si>
  <si>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</si>
  <si>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</si>
  <si>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</si>
  <si>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</si>
  <si>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</si>
  <si>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</si>
  <si>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</si>
  <si>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</si>
  <si>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</si>
  <si>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</si>
  <si>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</si>
  <si>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</si>
  <si>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</si>
  <si>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</si>
  <si>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</si>
  <si>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</si>
  <si>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</si>
  <si>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</si>
  <si>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</si>
  <si>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</si>
  <si>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</si>
  <si>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</si>
  <si>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</si>
  <si>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</si>
  <si>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</si>
  <si>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</si>
  <si>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</si>
  <si>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</si>
  <si>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</si>
  <si>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</si>
  <si>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</si>
  <si>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</si>
  <si>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</si>
  <si>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</si>
  <si>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</si>
  <si>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</si>
  <si>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</si>
  <si>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</si>
  <si>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</si>
  <si>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</si>
  <si>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</si>
  <si>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</si>
  <si>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</si>
  <si>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</si>
  <si>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</si>
  <si>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</si>
  <si>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</si>
  <si>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</si>
  <si>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</si>
  <si>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</si>
  <si>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</si>
  <si>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</si>
  <si>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</si>
  <si>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</si>
  <si>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</si>
  <si>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</si>
  <si>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</si>
  <si>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</si>
  <si>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</si>
  <si>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</si>
  <si>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</si>
  <si>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</si>
  <si>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</si>
  <si>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</si>
  <si>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</si>
  <si>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</si>
  <si>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</si>
  <si>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</si>
  <si>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</si>
  <si>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</si>
  <si>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</si>
  <si>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</si>
  <si>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</si>
  <si>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</si>
  <si>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</si>
  <si>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</si>
  <si>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</si>
  <si>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</si>
  <si>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</si>
  <si>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</si>
  <si>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</si>
  <si>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</si>
  <si>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</si>
  <si>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</si>
  <si>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</si>
  <si>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</si>
  <si>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</si>
  <si>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</si>
  <si>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</si>
  <si>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</si>
  <si>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</si>
  <si>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</si>
  <si>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</si>
  <si>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</si>
  <si>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</si>
  <si>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</si>
  <si>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</si>
  <si>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</si>
  <si>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</si>
  <si>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</si>
  <si>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</si>
  <si>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</si>
  <si>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</si>
  <si>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</si>
  <si>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</si>
  <si>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</si>
  <si>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</si>
  <si>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</si>
  <si>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</si>
  <si>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</si>
  <si>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</si>
  <si>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</si>
  <si>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</si>
  <si>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</si>
  <si>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</si>
  <si>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</si>
  <si>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</si>
  <si>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</si>
  <si>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</si>
  <si>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</si>
  <si>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</si>
  <si>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</si>
  <si>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</si>
  <si>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</si>
  <si>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</si>
  <si>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</si>
  <si>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</si>
  <si>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</si>
  <si>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</si>
  <si>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</si>
  <si>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</si>
  <si>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</si>
  <si>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</si>
  <si>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</si>
  <si>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</si>
  <si>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</si>
  <si>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</si>
  <si>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</si>
  <si>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</si>
  <si>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</si>
  <si>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</si>
  <si>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</si>
  <si>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</si>
  <si>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</si>
  <si>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</si>
  <si>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</si>
  <si>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</si>
  <si>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</si>
  <si>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</si>
  <si>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</si>
  <si>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</si>
  <si>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</si>
  <si>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</si>
  <si>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</si>
  <si>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</si>
  <si>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</si>
  <si>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</si>
  <si>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</si>
  <si>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</si>
  <si>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</si>
  <si>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</si>
  <si>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</si>
  <si>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</si>
  <si>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</si>
  <si>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</si>
  <si>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</si>
  <si>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</si>
  <si>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</si>
  <si>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</si>
  <si>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</si>
  <si>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</si>
  <si>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</si>
  <si>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</si>
  <si>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</si>
  <si>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</si>
  <si>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</si>
  <si>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</si>
  <si>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</si>
  <si>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</si>
  <si>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</si>
  <si>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</si>
  <si>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</si>
  <si>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</si>
  <si>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</si>
  <si>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</si>
  <si>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</si>
  <si>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</si>
  <si>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</si>
  <si>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</si>
  <si>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</si>
  <si>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</si>
  <si>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</si>
  <si>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</si>
  <si>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</si>
  <si>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</si>
  <si>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</si>
  <si>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</si>
  <si>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</si>
  <si>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</si>
  <si>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</si>
  <si>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</si>
  <si>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</si>
  <si>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</si>
  <si>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</si>
  <si>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</si>
  <si>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</si>
  <si>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</si>
  <si>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</si>
  <si>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</si>
  <si>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</si>
  <si>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</si>
  <si>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</si>
  <si>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</si>
  <si>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</si>
  <si>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</si>
  <si>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</si>
  <si>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</si>
  <si>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</si>
  <si>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</si>
  <si>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</si>
  <si>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</si>
  <si>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</si>
  <si>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</si>
  <si>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</si>
  <si>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</si>
  <si>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</si>
  <si>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</si>
  <si>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</si>
  <si>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</si>
  <si>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</si>
  <si>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</si>
  <si>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</si>
  <si>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</si>
  <si>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</si>
  <si>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</si>
  <si>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</si>
  <si>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</si>
  <si>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</si>
  <si>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</si>
  <si>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</si>
  <si>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</si>
  <si>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</si>
  <si>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</si>
  <si>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</si>
  <si>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</si>
  <si>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</si>
  <si>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</si>
  <si>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</si>
  <si>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</si>
  <si>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</si>
  <si>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</si>
  <si>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</si>
  <si>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</si>
  <si>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</si>
  <si>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</si>
  <si>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</si>
  <si>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</si>
  <si>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</si>
  <si>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</si>
  <si>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</si>
  <si>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</si>
  <si>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</si>
  <si>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</si>
  <si>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</si>
  <si>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</si>
  <si>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</si>
  <si>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</si>
  <si>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</si>
  <si>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</si>
  <si>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</si>
  <si>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</si>
  <si>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</si>
  <si>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</si>
  <si>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</si>
  <si>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</si>
  <si>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</si>
  <si>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</si>
  <si>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</si>
  <si>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</si>
  <si>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</si>
  <si>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</si>
  <si>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</si>
  <si>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</si>
  <si>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</si>
  <si>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</si>
  <si>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</si>
  <si>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</si>
  <si>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</si>
  <si>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</si>
  <si>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</si>
  <si>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</si>
  <si>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</si>
  <si>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</si>
  <si>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</si>
  <si>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</si>
  <si>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</si>
  <si>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</si>
  <si>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</si>
  <si>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</si>
  <si>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</si>
  <si>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</si>
  <si>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</si>
  <si>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</si>
  <si>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</si>
  <si>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</si>
  <si>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</si>
  <si>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</si>
  <si>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</si>
  <si>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</si>
  <si>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</si>
  <si>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</si>
  <si>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</si>
  <si>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</si>
  <si>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</si>
  <si>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</si>
  <si>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</si>
  <si>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</si>
  <si>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</si>
  <si>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</si>
  <si>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</si>
  <si>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</si>
  <si>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</si>
  <si>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</si>
  <si>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</si>
  <si>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</si>
  <si>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</si>
  <si>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</si>
  <si>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</si>
  <si>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</si>
  <si>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</si>
  <si>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</si>
  <si>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</si>
  <si>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</si>
  <si>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</si>
  <si>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</si>
  <si>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</si>
  <si>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</si>
  <si>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</si>
  <si>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</si>
  <si>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</si>
  <si>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</si>
  <si>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</si>
  <si>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</si>
  <si>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</si>
  <si>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</si>
  <si>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</si>
  <si>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</si>
  <si>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</si>
  <si>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</si>
  <si>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</si>
  <si>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</si>
  <si>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</si>
  <si>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</si>
  <si>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</si>
  <si>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</si>
  <si>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</si>
  <si>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</si>
  <si>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</si>
  <si>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</si>
  <si>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</si>
  <si>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</si>
  <si>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</si>
  <si>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</si>
  <si>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</si>
  <si>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</si>
  <si>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</si>
  <si>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</si>
  <si>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</si>
  <si>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</si>
  <si>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</si>
  <si>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</si>
  <si>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</si>
  <si>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</si>
  <si>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</si>
  <si>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</si>
  <si>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</si>
  <si>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</si>
  <si>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</si>
  <si>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</si>
  <si>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</si>
  <si>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</si>
  <si>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</si>
  <si>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</si>
  <si>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</si>
  <si>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</si>
  <si>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</si>
  <si>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</si>
  <si>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</si>
  <si>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</si>
  <si>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</si>
  <si>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</si>
  <si>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</si>
  <si>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</si>
  <si>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</si>
  <si>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</si>
  <si>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</si>
  <si>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</si>
  <si>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</si>
  <si>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</si>
  <si>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</si>
  <si>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</si>
  <si>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</si>
  <si>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</si>
  <si>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</si>
  <si>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</si>
  <si>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</si>
  <si>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</si>
  <si>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</si>
  <si>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</si>
  <si>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</si>
  <si>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</si>
  <si>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</si>
  <si>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</si>
  <si>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</si>
  <si>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</si>
  <si>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</si>
  <si>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</si>
  <si>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</si>
  <si>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</si>
  <si>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</si>
  <si>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</si>
  <si>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</si>
  <si>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</si>
  <si>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</si>
  <si>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</si>
  <si>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</si>
  <si>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</si>
  <si>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</si>
  <si>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</si>
  <si>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</si>
  <si>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</si>
  <si>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</si>
  <si>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</si>
  <si>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</si>
  <si>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</si>
  <si>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</si>
  <si>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</si>
  <si>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</si>
  <si>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</si>
  <si>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</si>
  <si>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</si>
  <si>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</si>
  <si>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</si>
  <si>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</si>
  <si>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</si>
  <si>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</si>
  <si>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</si>
  <si>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</si>
  <si>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</si>
  <si>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</si>
  <si>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</si>
  <si>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</si>
  <si>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</si>
  <si>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</si>
  <si>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</si>
  <si>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</si>
  <si>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</si>
  <si>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</si>
  <si>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</si>
  <si>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</si>
  <si>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</si>
  <si>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</si>
  <si>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</si>
  <si>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</si>
  <si>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</si>
  <si>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</si>
  <si>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</si>
  <si>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</si>
  <si>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</si>
  <si>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</si>
  <si>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</si>
  <si>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</si>
  <si>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</si>
  <si>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</si>
  <si>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</si>
  <si>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</si>
  <si>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</si>
  <si>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</si>
  <si>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</si>
  <si>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</si>
  <si>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</si>
  <si>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</si>
  <si>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</si>
  <si>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</si>
  <si>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</si>
  <si>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</si>
  <si>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</si>
  <si>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</si>
  <si>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</si>
  <si>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</si>
  <si>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</si>
  <si>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</si>
  <si>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</si>
  <si>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</si>
  <si>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</si>
  <si>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</si>
  <si>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</si>
  <si>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</si>
  <si>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</si>
  <si>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</si>
  <si>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</si>
  <si>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</si>
  <si>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</si>
  <si>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</si>
  <si>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</si>
  <si>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</si>
  <si>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</si>
  <si>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</si>
  <si>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</si>
  <si>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</si>
  <si>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</si>
  <si>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</si>
  <si>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</si>
  <si>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</si>
  <si>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</si>
  <si>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</si>
  <si>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</si>
  <si>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</si>
  <si>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</si>
  <si>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</si>
  <si>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</si>
  <si>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</si>
  <si>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</si>
  <si>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</si>
  <si>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</si>
  <si>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</si>
  <si>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</si>
  <si>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</si>
  <si>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</si>
  <si>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</si>
  <si>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</si>
  <si>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</si>
  <si>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</si>
  <si>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</si>
  <si>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</si>
  <si>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</si>
  <si>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</si>
  <si>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</si>
  <si>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</si>
  <si>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</si>
  <si>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</si>
  <si>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</si>
  <si>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</si>
  <si>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</si>
  <si>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</si>
  <si>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</si>
  <si>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</si>
  <si>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</si>
  <si>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</si>
  <si>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</si>
  <si>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</si>
  <si>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</si>
  <si>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</si>
  <si>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</si>
  <si>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</si>
  <si>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</si>
  <si>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</si>
  <si>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</si>
  <si>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</si>
  <si>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</si>
  <si>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</si>
  <si>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</si>
  <si>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</si>
  <si>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</si>
  <si>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</si>
  <si>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</si>
  <si>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</si>
  <si>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</si>
  <si>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</si>
  <si>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</si>
  <si>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</si>
  <si>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</si>
  <si>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</si>
  <si>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</si>
  <si>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</si>
  <si>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</si>
  <si>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</si>
  <si>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</si>
  <si>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</si>
  <si>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</si>
  <si>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</si>
  <si>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</si>
  <si>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</si>
  <si>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</si>
  <si>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</si>
  <si>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</si>
  <si>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</si>
  <si>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</si>
  <si>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</si>
  <si>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</si>
  <si>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</si>
  <si>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</si>
  <si>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</si>
  <si>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</si>
  <si>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</si>
  <si>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</si>
  <si>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</si>
  <si>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</si>
  <si>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</si>
  <si>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</si>
  <si>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</si>
  <si>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</si>
  <si>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</si>
  <si>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</si>
  <si>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</si>
  <si>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</si>
  <si>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</si>
  <si>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</si>
  <si>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</si>
  <si>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</si>
  <si>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</si>
  <si>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</si>
  <si>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</si>
  <si>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</si>
  <si>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</si>
  <si>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</si>
  <si>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</si>
  <si>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</si>
  <si>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</si>
  <si>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</si>
  <si>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</si>
  <si>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</si>
  <si>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</si>
  <si>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</si>
  <si>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</si>
  <si>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</si>
  <si>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</si>
  <si>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</si>
  <si>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</si>
  <si>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</si>
  <si>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</si>
  <si>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</si>
  <si>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</si>
  <si>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</si>
  <si>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</si>
  <si>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</si>
  <si>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</si>
  <si>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</si>
  <si>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</si>
  <si>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</si>
  <si>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</si>
  <si>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</si>
  <si>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</si>
  <si>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</si>
  <si>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</si>
  <si>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</si>
  <si>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</si>
  <si>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</si>
  <si>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</si>
  <si>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</si>
  <si>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</si>
  <si>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</si>
  <si>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</si>
  <si>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</si>
  <si>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</si>
  <si>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</si>
  <si>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</si>
  <si>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</si>
  <si>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</si>
  <si>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</si>
  <si>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</si>
  <si>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</si>
  <si>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</si>
  <si>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</si>
  <si>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</si>
  <si>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</si>
  <si>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</si>
  <si>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</si>
  <si>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</si>
  <si>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</si>
  <si>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</si>
  <si>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</si>
  <si>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</si>
  <si>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</si>
  <si>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</si>
  <si>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</si>
  <si>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</si>
  <si>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</si>
  <si>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</si>
  <si>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</si>
  <si>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</si>
  <si>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</si>
  <si>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</si>
  <si>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</si>
  <si>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</si>
  <si>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</si>
  <si>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</si>
  <si>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</si>
  <si>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</si>
  <si>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</si>
  <si>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</si>
  <si>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</si>
  <si>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</si>
  <si>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</si>
  <si>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</si>
  <si>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</si>
  <si>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</si>
  <si>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</si>
  <si>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</si>
  <si>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</si>
  <si>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</si>
  <si>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</si>
  <si>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</si>
  <si>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</si>
  <si>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</si>
  <si>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</si>
  <si>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</si>
  <si>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</si>
  <si>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</si>
  <si>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</si>
  <si>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</si>
  <si>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</si>
  <si>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</si>
  <si>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</si>
  <si>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</si>
  <si>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</si>
  <si>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</si>
  <si>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</si>
  <si>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</si>
  <si>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</si>
  <si>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</si>
  <si>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</si>
  <si>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</si>
  <si>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</si>
  <si>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</si>
  <si>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</si>
  <si>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</si>
  <si>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</si>
  <si>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</si>
  <si>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</si>
  <si>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</si>
  <si>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</si>
  <si>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</si>
  <si>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</si>
  <si>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</si>
  <si>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</si>
  <si>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</si>
  <si>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</si>
  <si>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</si>
  <si>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</si>
  <si>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</si>
  <si>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</si>
  <si>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</si>
  <si>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</si>
  <si>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</si>
  <si>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</si>
  <si>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</si>
  <si>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</si>
  <si>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</si>
  <si>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</si>
  <si>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</si>
  <si>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</si>
  <si>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</si>
  <si>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</si>
  <si>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</si>
  <si>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</si>
  <si>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</si>
  <si>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</si>
  <si>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</si>
  <si>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</si>
  <si>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</si>
  <si>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</si>
  <si>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</si>
  <si>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</si>
  <si>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</si>
  <si>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</si>
  <si>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</si>
  <si>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</si>
  <si>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</si>
  <si>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</si>
  <si>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</si>
  <si>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</si>
  <si>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</si>
  <si>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</si>
  <si>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</si>
  <si>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</si>
  <si>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</si>
  <si>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</si>
  <si>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</si>
  <si>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</si>
  <si>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</si>
  <si>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</si>
  <si>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</si>
  <si>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</si>
  <si>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</si>
  <si>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</si>
  <si>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</si>
  <si>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</si>
  <si>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</si>
  <si>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</si>
  <si>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</si>
  <si>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</si>
  <si>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</si>
  <si>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</si>
  <si>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</si>
  <si>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</si>
  <si>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</si>
  <si>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</si>
  <si>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</si>
  <si>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</si>
  <si>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</si>
  <si>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</si>
  <si>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</si>
  <si>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</si>
  <si>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</si>
  <si>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</si>
  <si>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</si>
  <si>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</si>
  <si>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</si>
  <si>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</si>
  <si>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</si>
  <si>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</si>
  <si>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</si>
  <si>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</si>
  <si>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</si>
  <si>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</si>
  <si>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</si>
  <si>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</si>
  <si>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</si>
  <si>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</si>
  <si>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</si>
  <si>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</si>
  <si>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</si>
  <si>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</si>
  <si>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</si>
  <si>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</si>
  <si>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</si>
  <si>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</si>
  <si>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</si>
  <si>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</si>
  <si>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</si>
  <si>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</si>
  <si>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</si>
  <si>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</si>
  <si>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</si>
  <si>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</si>
  <si>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</si>
  <si>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</si>
  <si>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</si>
  <si>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</si>
  <si>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</si>
  <si>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</si>
  <si>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</si>
  <si>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</si>
  <si>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</si>
  <si>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</si>
  <si>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</si>
  <si>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</si>
  <si>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</si>
  <si>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</si>
  <si>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</si>
  <si>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</si>
  <si>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</si>
  <si>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</si>
  <si>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</si>
  <si>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</si>
  <si>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</si>
  <si>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</si>
  <si>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</si>
  <si>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</si>
  <si>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</si>
  <si>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</si>
  <si>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</si>
  <si>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</si>
  <si>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</si>
  <si>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</si>
  <si>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</si>
  <si>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</si>
  <si>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</si>
  <si>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</si>
  <si>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</si>
  <si>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</si>
  <si>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</si>
  <si>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</si>
  <si>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</si>
  <si>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</si>
  <si>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</si>
  <si>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</si>
  <si>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</si>
  <si>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</si>
  <si>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</si>
  <si>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</si>
  <si>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</si>
  <si>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</si>
  <si>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</si>
  <si>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</si>
  <si>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</si>
  <si>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</si>
  <si>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</si>
  <si>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</si>
  <si>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</si>
  <si>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</si>
  <si>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</si>
  <si>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</si>
  <si>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</si>
  <si>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</si>
  <si>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</si>
  <si>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</si>
  <si>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</si>
  <si>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</si>
  <si>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</si>
  <si>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</si>
  <si>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</si>
  <si>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</si>
  <si>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</si>
  <si>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</si>
  <si>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</si>
  <si>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</si>
  <si>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</si>
  <si>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</si>
  <si>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</si>
  <si>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</si>
  <si>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</si>
  <si>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</si>
  <si>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</si>
  <si>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</si>
  <si>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</si>
  <si>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</si>
  <si>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</si>
  <si>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</si>
  <si>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</si>
  <si>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</si>
  <si>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</si>
  <si>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</si>
  <si>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</si>
  <si>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</si>
  <si>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</si>
  <si>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</si>
  <si>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</si>
  <si>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</si>
  <si>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</si>
  <si>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</si>
  <si>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</si>
  <si>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</si>
  <si>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</si>
  <si>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</si>
  <si>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</si>
  <si>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</si>
  <si>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</si>
  <si>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</si>
  <si>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</si>
  <si>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</si>
  <si>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</si>
  <si>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</si>
  <si>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</si>
  <si>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</si>
  <si>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</si>
  <si>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</si>
  <si>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</si>
  <si>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</si>
  <si>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</si>
  <si>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</si>
  <si>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</si>
  <si>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</si>
  <si>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</si>
  <si>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</si>
  <si>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</si>
  <si>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</si>
  <si>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</si>
  <si>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</si>
  <si>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</si>
  <si>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</si>
  <si>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</si>
  <si>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</si>
  <si>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</si>
  <si>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</si>
  <si>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</si>
  <si>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</si>
  <si>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</si>
  <si>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</si>
  <si>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</si>
  <si>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</si>
  <si>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</si>
  <si>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</si>
  <si>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</si>
  <si>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</si>
  <si>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</si>
  <si>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</si>
  <si>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</si>
  <si>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</si>
  <si>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</si>
  <si>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</si>
  <si>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</si>
  <si>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</si>
  <si>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</si>
  <si>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</si>
  <si>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</si>
  <si>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</si>
  <si>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</si>
  <si>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</si>
  <si>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</si>
  <si>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</si>
  <si>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</si>
  <si>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</si>
  <si>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</si>
  <si>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</si>
  <si>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</si>
  <si>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</si>
  <si>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</si>
  <si>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</si>
  <si>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</si>
  <si>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</si>
  <si>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</si>
  <si>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</si>
  <si>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</si>
  <si>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</si>
  <si>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</si>
  <si>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</si>
  <si>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</si>
  <si>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</si>
  <si>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</si>
  <si>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</si>
  <si>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</si>
  <si>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</si>
  <si>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</si>
  <si>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</si>
  <si>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</si>
  <si>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</si>
  <si>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</si>
  <si>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</si>
  <si>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</si>
  <si>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</si>
  <si>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</si>
  <si>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</si>
  <si>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</si>
  <si>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</si>
  <si>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</si>
  <si>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</si>
  <si>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</si>
  <si>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</si>
  <si>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</si>
  <si>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</si>
  <si>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</si>
  <si>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</si>
  <si>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</si>
  <si>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</si>
  <si>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</si>
  <si>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</si>
  <si>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</si>
  <si>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</si>
  <si>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</si>
  <si>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</si>
  <si>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</si>
  <si>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</si>
  <si>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</si>
  <si>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</si>
  <si>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</si>
  <si>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</si>
  <si>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</si>
  <si>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</si>
  <si>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</si>
  <si>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</si>
  <si>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</si>
  <si>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</si>
  <si>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</si>
  <si>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</si>
  <si>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</si>
  <si>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</si>
  <si>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</si>
  <si>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</si>
  <si>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</si>
  <si>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</si>
  <si>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</si>
  <si>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</si>
  <si>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</si>
  <si>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</si>
  <si>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</si>
  <si>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</si>
  <si>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</si>
  <si>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</si>
  <si>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</si>
  <si>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</si>
  <si>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</si>
  <si>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</si>
  <si>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</si>
  <si>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</si>
  <si>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</si>
  <si>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</si>
  <si>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</si>
  <si>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</si>
  <si>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</si>
  <si>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</si>
  <si>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</si>
  <si>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</si>
  <si>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</si>
  <si>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</si>
  <si>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</si>
  <si>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</si>
  <si>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</si>
  <si>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</si>
  <si>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</si>
  <si>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</si>
  <si>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</si>
  <si>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</si>
  <si>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</si>
  <si>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</si>
  <si>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</si>
  <si>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</si>
  <si>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</si>
  <si>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</si>
  <si>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</si>
  <si>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</si>
  <si>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</si>
  <si>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</si>
  <si>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</si>
  <si>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</si>
  <si>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</si>
  <si>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</si>
  <si>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</si>
  <si>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</si>
  <si>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</si>
  <si>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</si>
  <si>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</si>
  <si>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</si>
  <si>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</si>
  <si>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</si>
  <si>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</si>
  <si>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</si>
  <si>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</si>
  <si>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</si>
  <si>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</si>
  <si>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</si>
  <si>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</si>
  <si>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</si>
  <si>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</si>
  <si>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</si>
  <si>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</si>
  <si>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</si>
  <si>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</si>
  <si>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</si>
  <si>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</si>
  <si>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</si>
  <si>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</si>
  <si>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</si>
  <si>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</si>
  <si>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</si>
  <si>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</si>
  <si>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</si>
  <si>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</si>
  <si>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</si>
  <si>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</si>
  <si>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</si>
  <si>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</si>
  <si>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</si>
  <si>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</si>
  <si>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</si>
  <si>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</si>
  <si>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</si>
  <si>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</si>
  <si>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</si>
  <si>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</si>
  <si>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</si>
  <si>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</si>
  <si>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</si>
  <si>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</si>
  <si>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</si>
  <si>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</si>
  <si>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</si>
  <si>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</si>
  <si>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</si>
  <si>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</si>
  <si>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</si>
  <si>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</si>
  <si>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</si>
  <si>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</si>
  <si>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</si>
  <si>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</si>
  <si>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</si>
  <si>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</si>
  <si>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</si>
  <si>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</si>
  <si>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</si>
  <si>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</si>
  <si>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</si>
  <si>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</si>
  <si>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</si>
  <si>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</si>
  <si>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</si>
  <si>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</si>
  <si>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</si>
  <si>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</si>
  <si>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</si>
  <si>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</si>
  <si>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</si>
  <si>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</si>
  <si>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</si>
  <si>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</si>
  <si>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</si>
  <si>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</si>
  <si>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</si>
  <si>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</si>
  <si>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</si>
  <si>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</si>
  <si>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</si>
  <si>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</si>
  <si>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</si>
  <si>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</si>
  <si>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</si>
  <si>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</si>
  <si>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</si>
  <si>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</si>
  <si>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</si>
  <si>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</si>
  <si>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</si>
  <si>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</si>
  <si>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</si>
  <si>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</si>
  <si>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</si>
  <si>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</si>
  <si>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</si>
  <si>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</si>
  <si>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</si>
  <si>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</si>
  <si>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</si>
  <si>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</si>
  <si>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</si>
  <si>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</si>
  <si>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</si>
  <si>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</si>
  <si>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</si>
  <si>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</si>
  <si>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</si>
  <si>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</si>
  <si>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</si>
  <si>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</si>
  <si>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</si>
  <si>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</si>
  <si>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</si>
  <si>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</si>
  <si>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</si>
  <si>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</si>
  <si>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</si>
  <si>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</si>
  <si>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</si>
  <si>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</si>
  <si>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</si>
  <si>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</si>
  <si>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</si>
  <si>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</si>
  <si>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</si>
  <si>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</si>
  <si>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</si>
  <si>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</si>
  <si>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</si>
  <si>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</si>
  <si>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</si>
  <si>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</si>
  <si>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</si>
  <si>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</si>
  <si>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</si>
  <si>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</si>
  <si>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</si>
  <si>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</si>
  <si>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</si>
  <si>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</si>
  <si>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</si>
  <si>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</si>
  <si>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</si>
  <si>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</si>
  <si>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</si>
  <si>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</si>
  <si>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</si>
  <si>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</si>
  <si>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</si>
  <si>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</si>
  <si>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</si>
  <si>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</si>
  <si>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</si>
  <si>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</si>
  <si>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</si>
  <si>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</si>
  <si>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</si>
  <si>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</si>
  <si>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</si>
  <si>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</si>
  <si>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</si>
  <si>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</si>
  <si>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</si>
  <si>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</si>
  <si>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</si>
  <si>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</si>
  <si>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</si>
  <si>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</si>
  <si>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</si>
  <si>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</si>
  <si>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</si>
  <si>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</si>
  <si>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</si>
  <si>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</si>
  <si>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</si>
  <si>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</si>
  <si>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</si>
  <si>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</si>
  <si>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</si>
  <si>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</si>
  <si>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</si>
  <si>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</si>
  <si>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</si>
  <si>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</si>
  <si>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</si>
  <si>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</si>
  <si>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</si>
  <si>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</si>
  <si>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</si>
  <si>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</si>
  <si>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</si>
  <si>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</si>
  <si>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</si>
  <si>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</si>
  <si>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</si>
  <si>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</si>
  <si>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</si>
  <si>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</si>
  <si>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</si>
  <si>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</si>
  <si>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</si>
  <si>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</si>
  <si>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</si>
  <si>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</si>
  <si>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</si>
  <si>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</si>
  <si>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</si>
  <si>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</si>
  <si>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</si>
  <si>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</si>
  <si>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</si>
  <si>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</si>
  <si>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</si>
  <si>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</si>
  <si>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</si>
  <si>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</si>
  <si>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</si>
  <si>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</si>
  <si>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</si>
  <si>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</si>
  <si>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</si>
  <si>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</si>
  <si>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</si>
  <si>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</si>
  <si>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</si>
  <si>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</si>
  <si>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</si>
  <si>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</si>
  <si>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</si>
  <si>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</si>
  <si>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</si>
  <si>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</si>
  <si>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</si>
  <si>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</si>
  <si>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</si>
  <si>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</si>
  <si>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</si>
  <si>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</si>
  <si>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</si>
  <si>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</si>
  <si>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</si>
  <si>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</si>
  <si>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</si>
  <si>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</si>
  <si>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</si>
  <si>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</si>
  <si>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</si>
  <si>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</si>
  <si>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</si>
  <si>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</si>
  <si>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</si>
  <si>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</si>
  <si>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</si>
  <si>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</si>
  <si>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</si>
  <si>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</si>
  <si>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</si>
  <si>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</si>
  <si>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</si>
  <si>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</si>
  <si>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</si>
  <si>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</si>
  <si>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</si>
  <si>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</si>
  <si>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</si>
  <si>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</si>
  <si>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</si>
  <si>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</si>
  <si>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</si>
  <si>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</si>
  <si>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</si>
  <si>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</si>
  <si>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</si>
  <si>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</si>
  <si>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</si>
  <si>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</si>
  <si>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</si>
  <si>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</si>
  <si>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</si>
  <si>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</si>
  <si>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</si>
  <si>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</si>
  <si>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</si>
  <si>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</si>
  <si>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</si>
  <si>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</si>
  <si>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</si>
  <si>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</si>
  <si>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</si>
  <si>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</si>
  <si>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</si>
  <si>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</si>
  <si>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</si>
  <si>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</si>
  <si>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</si>
  <si>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</si>
  <si>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</si>
  <si>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</si>
  <si>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</si>
  <si>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</si>
  <si>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</si>
  <si>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</si>
  <si>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</si>
  <si>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</si>
  <si>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</si>
  <si>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</si>
  <si>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</si>
  <si>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</si>
  <si>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</si>
  <si>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</si>
  <si>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</si>
  <si>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</si>
  <si>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</si>
  <si>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</si>
  <si>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</si>
  <si>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</si>
  <si>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</si>
  <si>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</si>
  <si>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</si>
  <si>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</si>
  <si>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</si>
  <si>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</si>
  <si>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</si>
  <si>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</si>
  <si>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</si>
  <si>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</si>
  <si>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</si>
  <si>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</si>
  <si>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</si>
  <si>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</si>
  <si>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</si>
  <si>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</si>
  <si>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</si>
  <si>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</si>
  <si>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</si>
  <si>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</si>
  <si>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</si>
  <si>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</si>
  <si>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</si>
  <si>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</si>
  <si>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</si>
  <si>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</si>
  <si>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</si>
  <si>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</si>
  <si>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</si>
  <si>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</si>
  <si>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</si>
  <si>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</si>
  <si>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</si>
  <si>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</si>
  <si>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</si>
  <si>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</si>
  <si>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</si>
  <si>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</si>
  <si>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</si>
  <si>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</si>
  <si>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</si>
  <si>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</si>
  <si>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</si>
  <si>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</si>
  <si>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</si>
  <si>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</si>
  <si>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</si>
  <si>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</si>
  <si>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</si>
  <si>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</si>
  <si>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</si>
  <si>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</si>
  <si>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</si>
  <si>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</si>
  <si>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</si>
  <si>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</si>
  <si>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</si>
  <si>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</si>
  <si>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</si>
  <si>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</si>
  <si>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</si>
  <si>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</si>
  <si>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</si>
  <si>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</si>
  <si>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</si>
  <si>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</si>
  <si>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</si>
  <si>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</si>
  <si>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</si>
  <si>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</si>
  <si>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</si>
  <si>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</si>
  <si>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</si>
  <si>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</si>
  <si>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</si>
  <si>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</si>
  <si>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</si>
  <si>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</si>
  <si>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</si>
  <si>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</si>
  <si>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</si>
  <si>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</si>
  <si>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</si>
  <si>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</si>
  <si>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</si>
  <si>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</si>
  <si>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</si>
  <si>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</si>
  <si>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</si>
  <si>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</si>
  <si>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</si>
  <si>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</si>
  <si>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</si>
  <si>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</si>
  <si>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</si>
  <si>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</si>
  <si>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</si>
  <si>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</si>
  <si>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</si>
  <si>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</si>
  <si>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</si>
  <si>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</si>
  <si>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</si>
  <si>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</si>
  <si>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</si>
  <si>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</si>
  <si>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</si>
  <si>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</si>
  <si>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</si>
  <si>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</si>
  <si>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</si>
  <si>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</si>
  <si>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</si>
  <si>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</si>
  <si>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</si>
  <si>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</si>
  <si>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</si>
  <si>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</si>
  <si>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</si>
  <si>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</si>
  <si>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</si>
  <si>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</si>
  <si>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</si>
  <si>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</si>
  <si>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</si>
  <si>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</si>
  <si>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</si>
  <si>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</si>
  <si>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</si>
  <si>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</si>
  <si>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</si>
  <si>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</si>
  <si>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</si>
  <si>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</si>
  <si>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</si>
  <si>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</si>
  <si>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</si>
  <si>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</si>
  <si>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</si>
  <si>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</si>
  <si>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</si>
  <si>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</si>
  <si>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</si>
  <si>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</si>
  <si>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</si>
  <si>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</si>
  <si>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</si>
  <si>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</si>
  <si>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</si>
  <si>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</si>
  <si>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</si>
  <si>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</si>
  <si>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</si>
  <si>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</si>
  <si>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</si>
  <si>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</si>
  <si>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</si>
  <si>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</si>
  <si>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</si>
  <si>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</si>
  <si>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</si>
  <si>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</si>
  <si>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</si>
  <si>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</si>
  <si>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</si>
  <si>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</si>
  <si>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</si>
  <si>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</si>
  <si>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</si>
  <si>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</si>
  <si>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</si>
  <si>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</si>
  <si>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</si>
  <si>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</si>
  <si>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</si>
  <si>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</si>
  <si>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</si>
  <si>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</si>
  <si>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</si>
  <si>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</si>
  <si>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</si>
  <si>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</si>
  <si>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</si>
  <si>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</si>
  <si>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</si>
  <si>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</si>
  <si>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</si>
  <si>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</si>
  <si>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</si>
  <si>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</si>
  <si>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</si>
  <si>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</si>
  <si>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</si>
  <si>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</si>
  <si>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</si>
  <si>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</si>
  <si>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</si>
  <si>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</si>
  <si>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</si>
  <si>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</si>
  <si>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</si>
  <si>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</si>
  <si>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</si>
  <si>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</si>
  <si>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</si>
  <si>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</si>
  <si>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</si>
  <si>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</si>
  <si>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</si>
  <si>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</si>
  <si>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</si>
  <si>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</si>
  <si>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</si>
  <si>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</si>
  <si>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</si>
  <si>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</si>
  <si>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</si>
  <si>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</si>
  <si>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</si>
  <si>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</si>
  <si>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</si>
  <si>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</si>
  <si>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</si>
  <si>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</si>
  <si>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</si>
  <si>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</si>
  <si>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</si>
  <si>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</si>
  <si>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</si>
  <si>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</si>
  <si>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</si>
  <si>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</si>
  <si>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</si>
  <si>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</si>
  <si>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</si>
  <si>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</si>
  <si>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</si>
  <si>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</si>
  <si>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</si>
  <si>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</si>
  <si>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</si>
  <si>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</si>
  <si>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</si>
  <si>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</si>
  <si>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</si>
  <si>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</si>
  <si>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</si>
  <si>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</si>
  <si>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</si>
  <si>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</si>
  <si>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</si>
  <si>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</si>
  <si>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</si>
  <si>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</si>
  <si>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</si>
  <si>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</si>
  <si>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</si>
  <si>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</si>
  <si>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</si>
  <si>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</si>
  <si>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</si>
  <si>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</si>
  <si>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</si>
  <si>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</si>
  <si>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</si>
  <si>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</si>
  <si>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</si>
  <si>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</si>
  <si>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</si>
  <si>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</si>
  <si>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</si>
  <si>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</si>
  <si>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</si>
  <si>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</si>
  <si>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</si>
  <si>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</si>
  <si>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</si>
  <si>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</si>
  <si>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</si>
  <si>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</si>
  <si>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</si>
  <si>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</si>
  <si>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</si>
  <si>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</si>
  <si>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</si>
  <si>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</si>
  <si>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</si>
  <si>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</si>
  <si>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</si>
  <si>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</si>
  <si>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</si>
  <si>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</si>
  <si>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</si>
  <si>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</si>
  <si>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</si>
  <si>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</si>
  <si>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</si>
  <si>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</si>
  <si>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</si>
  <si>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</si>
  <si>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</si>
  <si>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</si>
  <si>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</si>
  <si>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</si>
  <si>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</si>
  <si>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</si>
  <si>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</si>
  <si>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</si>
  <si>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</si>
  <si>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</si>
  <si>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</si>
  <si>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</si>
  <si>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</si>
  <si>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</si>
  <si>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</si>
  <si>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</si>
  <si>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</si>
  <si>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</si>
  <si>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</si>
  <si>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</si>
  <si>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</si>
  <si>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</si>
  <si>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</si>
  <si>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</si>
  <si>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</si>
  <si>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</si>
  <si>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</si>
  <si>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</si>
  <si>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</si>
  <si>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</si>
  <si>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</si>
  <si>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</si>
  <si>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</si>
  <si>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</si>
  <si>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</si>
  <si>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</si>
  <si>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</si>
  <si>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</si>
  <si>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</si>
  <si>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</si>
  <si>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</si>
  <si>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</si>
  <si>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</si>
  <si>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</si>
  <si>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</si>
  <si>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</si>
  <si>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</si>
  <si>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</si>
  <si>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</si>
  <si>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</si>
  <si>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</si>
  <si>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</si>
  <si>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</si>
  <si>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</si>
  <si>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</si>
  <si>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</si>
  <si>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</si>
  <si>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</si>
  <si>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</si>
  <si>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</si>
  <si>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</si>
  <si>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</si>
  <si>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</si>
  <si>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</si>
  <si>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</si>
  <si>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</si>
  <si>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</si>
  <si>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</si>
  <si>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</si>
  <si>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</si>
  <si>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</si>
  <si>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</si>
  <si>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</si>
  <si>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</si>
  <si>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</si>
  <si>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</si>
  <si>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</si>
  <si>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</si>
  <si>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</si>
  <si>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</si>
  <si>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</si>
  <si>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</si>
  <si>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</si>
  <si>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</si>
  <si>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</si>
  <si>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</si>
  <si>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</si>
  <si>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</si>
  <si>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</si>
  <si>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</si>
  <si>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</si>
  <si>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</si>
  <si>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</si>
  <si>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</si>
  <si>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</si>
  <si>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</si>
  <si>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</si>
  <si>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</si>
  <si>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</si>
  <si>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</si>
  <si>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</si>
  <si>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</si>
  <si>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</si>
  <si>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</si>
  <si>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</si>
  <si>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</si>
  <si>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</si>
  <si>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</si>
  <si>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</si>
  <si>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</si>
  <si>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</si>
  <si>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</si>
  <si>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</si>
  <si>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</si>
  <si>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</si>
  <si>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</si>
  <si>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</si>
  <si>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</si>
  <si>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</si>
  <si>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</si>
  <si>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</si>
  <si>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</si>
  <si>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</si>
  <si>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</si>
  <si>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</si>
  <si>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</si>
  <si>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</si>
  <si>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</si>
  <si>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</si>
  <si>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</si>
  <si>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</si>
  <si>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</si>
  <si>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</si>
  <si>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</si>
  <si>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</si>
  <si>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</si>
  <si>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</si>
  <si>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</si>
  <si>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</si>
  <si>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</si>
  <si>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</si>
  <si>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</si>
  <si>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</si>
  <si>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</si>
  <si>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</si>
  <si>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</si>
  <si>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</si>
  <si>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</si>
  <si>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</si>
  <si>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</si>
  <si>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</si>
  <si>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</si>
  <si>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</si>
  <si>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</si>
  <si>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</si>
  <si>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</si>
  <si>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</si>
  <si>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</si>
  <si>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</si>
  <si>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</si>
  <si>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</si>
  <si>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</si>
  <si>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</si>
  <si>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</si>
  <si>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</si>
  <si>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</si>
  <si>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</si>
  <si>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</si>
  <si>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</si>
  <si>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</si>
  <si>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</si>
  <si>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</si>
  <si>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</si>
  <si>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</si>
  <si>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</si>
  <si>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</si>
  <si>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</si>
  <si>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</si>
  <si>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</si>
  <si>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</si>
  <si>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</si>
  <si>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</si>
  <si>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</si>
  <si>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</si>
  <si>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</si>
  <si>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</si>
  <si>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</si>
  <si>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</si>
  <si>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</si>
  <si>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</si>
  <si>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</si>
  <si>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</si>
  <si>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</si>
  <si>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</si>
  <si>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</si>
  <si>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</si>
  <si>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</si>
  <si>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</si>
  <si>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</si>
  <si>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</si>
  <si>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</si>
  <si>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</si>
  <si>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</si>
  <si>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</si>
  <si>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190-195</t>
  </si>
  <si>
    <t>2300-2350</t>
  </si>
  <si>
    <t>405-415</t>
  </si>
  <si>
    <t>850-860</t>
  </si>
  <si>
    <t xml:space="preserve">CESC </t>
  </si>
  <si>
    <t>650-660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</si>
  <si>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</si>
  <si>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</si>
  <si>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</si>
  <si>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</si>
  <si>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</si>
  <si>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</si>
  <si>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</si>
  <si>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</si>
  <si>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</si>
  <si>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</si>
  <si>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</si>
  <si>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</si>
  <si>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</si>
  <si>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</si>
  <si>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</si>
  <si>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</si>
  <si>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</si>
  <si>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</si>
  <si>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</si>
  <si>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</si>
  <si>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</si>
  <si>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</si>
  <si>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</si>
  <si>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</si>
  <si>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</si>
  <si>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</si>
  <si>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</si>
  <si>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</si>
  <si>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</si>
  <si>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</si>
  <si>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</si>
  <si>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</si>
  <si>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</si>
  <si>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</si>
  <si>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</si>
  <si>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</si>
  <si>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</si>
  <si>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</si>
  <si>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</si>
  <si>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</si>
  <si>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</si>
  <si>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</si>
  <si>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</si>
  <si>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</si>
  <si>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</si>
  <si>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</si>
  <si>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</si>
  <si>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</si>
  <si>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</si>
  <si>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</si>
  <si>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</si>
  <si>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</si>
  <si>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</si>
  <si>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</si>
  <si>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</si>
  <si>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</si>
  <si>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</si>
  <si>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</si>
  <si>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</si>
  <si>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</si>
  <si>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</si>
  <si>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</si>
  <si>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</si>
  <si>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</si>
  <si>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</si>
  <si>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</si>
  <si>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</si>
  <si>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</si>
  <si>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</si>
  <si>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</si>
  <si>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</si>
  <si>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</si>
  <si>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</si>
  <si>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</si>
  <si>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</si>
  <si>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</si>
  <si>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</si>
  <si>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Justdial Ltd.</t>
  </si>
  <si>
    <t>Profit of Rs.14.5/-</t>
  </si>
  <si>
    <t>HAVELLS OCT FUT</t>
  </si>
  <si>
    <t>HDFCLIFE OCT FUT</t>
  </si>
  <si>
    <t>835-845</t>
  </si>
  <si>
    <t>BAJFINANCE OCT FUT</t>
  </si>
  <si>
    <t>BANKNIFTY 23000 PE 22-Oct</t>
  </si>
  <si>
    <t>450-500</t>
  </si>
  <si>
    <t>NIFTY 11700 PE 22-Oct</t>
  </si>
  <si>
    <t>Profit of Rs.16/-</t>
  </si>
  <si>
    <t>Loss of Rs.60/-</t>
  </si>
  <si>
    <t>Profit of Rs.1.95/-</t>
  </si>
  <si>
    <t>Profit of Rs.29.5/-</t>
  </si>
  <si>
    <t>Profit of Rs.4.5/-</t>
  </si>
  <si>
    <t>Loss of Rs.44/-</t>
  </si>
  <si>
    <t>1030-1050</t>
  </si>
  <si>
    <t xml:space="preserve"> Profit of Rs.17/-</t>
  </si>
  <si>
    <t>M&amp;MFIN 120 PE Oct</t>
  </si>
  <si>
    <t>RECLTD 92.50 PE OCT</t>
  </si>
  <si>
    <t>2.5-3</t>
  </si>
  <si>
    <t>3140-3160</t>
  </si>
  <si>
    <t xml:space="preserve">DRREDDY </t>
  </si>
  <si>
    <t>5300-5400</t>
  </si>
  <si>
    <t>VOLTAS OCT FUT</t>
  </si>
  <si>
    <t>LUPIN OCT FUT</t>
  </si>
  <si>
    <t xml:space="preserve">Buy </t>
  </si>
  <si>
    <t>Loss of Rs.1.30/-</t>
  </si>
  <si>
    <t>Loss of Rs. 15/-</t>
  </si>
  <si>
    <t>Loss of Rs.125/-</t>
  </si>
  <si>
    <t>Profit of Rs.21.5/-</t>
  </si>
  <si>
    <t>Profit of Rs.9.5/-</t>
  </si>
  <si>
    <t xml:space="preserve">NIFTY 11800 PE 22 Oct </t>
  </si>
  <si>
    <t>90-100</t>
  </si>
  <si>
    <t>Profit of Rs.48/-</t>
  </si>
  <si>
    <t xml:space="preserve">EXIDEIND OCT FUT </t>
  </si>
  <si>
    <t>Profit of Rs.2.05/-</t>
  </si>
  <si>
    <t>Profit of Rs.7.50/-</t>
  </si>
  <si>
    <t>Loss of Rs.44.5/-</t>
  </si>
  <si>
    <t>Loss of Rs.35/-</t>
  </si>
  <si>
    <t>Loss of Rs.0.75/-</t>
  </si>
  <si>
    <t>Profit of Rs.65/-</t>
  </si>
  <si>
    <t>Profit of Rs.11/-</t>
  </si>
  <si>
    <t>1410-1430</t>
  </si>
  <si>
    <t>Profit of Rs.22.5/-</t>
  </si>
  <si>
    <t>400-395</t>
  </si>
  <si>
    <t>Profit of Rs.6.5/-</t>
  </si>
  <si>
    <t xml:space="preserve">HDFCLIFE OCT FUT </t>
  </si>
  <si>
    <t>ICICIBANK OCT FUT</t>
  </si>
  <si>
    <t xml:space="preserve">UBL 980 CE Oct </t>
  </si>
  <si>
    <t xml:space="preserve">NESTLEINDIA OCT FUT </t>
  </si>
  <si>
    <t>16400-16500</t>
  </si>
  <si>
    <t>Profit of Rs.2.25/-</t>
  </si>
  <si>
    <t>2010-2040</t>
  </si>
  <si>
    <t>2200-2300</t>
  </si>
  <si>
    <t>780-890</t>
  </si>
  <si>
    <t>Loss of Rs.180 /-</t>
  </si>
  <si>
    <t>Loss of Rs.230/-</t>
  </si>
  <si>
    <t>2130-2150</t>
  </si>
  <si>
    <t>TITAN OCT FUT</t>
  </si>
  <si>
    <t>Loss of Rs.140/-</t>
  </si>
  <si>
    <t>Profit of Rs.9.50/-</t>
  </si>
  <si>
    <t>Profit of Rs.50/-</t>
  </si>
  <si>
    <t>Loss of Rs. 28.50/-</t>
  </si>
  <si>
    <t>ASIANPAINT NOV FUT</t>
  </si>
  <si>
    <t>2160-2180</t>
  </si>
  <si>
    <t>Profit of Rs.7.00/-</t>
  </si>
  <si>
    <t>Profit of Rs.6/-</t>
  </si>
  <si>
    <t>Loss of Rs.8/-</t>
  </si>
  <si>
    <t>BHARTIARTL 450 CE OCT</t>
  </si>
  <si>
    <t>6.0-7.0</t>
  </si>
  <si>
    <t>SBILIFE NOV FUT</t>
  </si>
  <si>
    <t>810-820</t>
  </si>
  <si>
    <t>EXIDEIND NOV FUT</t>
  </si>
  <si>
    <t xml:space="preserve">UBL </t>
  </si>
  <si>
    <t>1600-1580</t>
  </si>
  <si>
    <t>1540-1520</t>
  </si>
  <si>
    <t>Profit of Rs.26.5/-</t>
  </si>
  <si>
    <t>Profit of Rs.51/-</t>
  </si>
  <si>
    <t>Profit of Rs.3/-</t>
  </si>
  <si>
    <t>Loss of Rs. 105/-</t>
  </si>
  <si>
    <t>415-420</t>
  </si>
  <si>
    <t>Profit of Rs.25.5/-</t>
  </si>
  <si>
    <t>VOLTAS NOV FUT</t>
  </si>
  <si>
    <t>CONCOR  NOV FUT</t>
  </si>
  <si>
    <t>395-400</t>
  </si>
  <si>
    <t xml:space="preserve"> Profit of Rs.775/-</t>
  </si>
  <si>
    <t>SIEMENS NOV FUT</t>
  </si>
  <si>
    <t>800-810</t>
  </si>
  <si>
    <t>NIFTY 11850 PE OCT</t>
  </si>
  <si>
    <t>Profit of Rs.1/-</t>
  </si>
  <si>
    <t>Loss of Rs.4/-</t>
  </si>
  <si>
    <t>Profit of Rs.7.5/-</t>
  </si>
  <si>
    <t>Part Profit of Rs.280/-</t>
  </si>
  <si>
    <t>401-406</t>
  </si>
  <si>
    <t>450-460</t>
  </si>
  <si>
    <t>Uravi T And Wedg Lamp Ltd</t>
  </si>
  <si>
    <t>ARYAMAN CAPITAL MARKETS LIMITED</t>
  </si>
  <si>
    <t>Vikas Multicorp Limited</t>
  </si>
  <si>
    <t>LTS INVESTMENT FUND LTD</t>
  </si>
  <si>
    <t>SAJANKUMAR RAMESHWARLAL BAJAJ</t>
  </si>
  <si>
    <t>Profit of Rs.43.5/-</t>
  </si>
  <si>
    <t xml:space="preserve">TECHM </t>
  </si>
  <si>
    <t xml:space="preserve">APOLLOHOSP  </t>
  </si>
  <si>
    <t>2200-2210</t>
  </si>
  <si>
    <t>Profit of Rs.35/-</t>
  </si>
  <si>
    <t>Loss of Rs.75/-</t>
  </si>
  <si>
    <t>Tera Software Limited</t>
  </si>
  <si>
    <t>JAMSHANG ABHESHANGBHAI CHAVDA</t>
  </si>
  <si>
    <t>Siti Networks Limited</t>
  </si>
  <si>
    <t>RATTANINDIA FINANCE PRIVATE LIMITED</t>
  </si>
  <si>
    <t>Loss of Rs. 13.50/-</t>
  </si>
  <si>
    <t>Loss of Rs. 52.50/-</t>
  </si>
  <si>
    <t>486-489</t>
  </si>
  <si>
    <t>2075-2085</t>
  </si>
  <si>
    <t>390-394</t>
  </si>
  <si>
    <t>430-440</t>
  </si>
  <si>
    <t>2080-2100</t>
  </si>
  <si>
    <t>315-320</t>
  </si>
  <si>
    <t>Loss of Rs.12/-</t>
  </si>
  <si>
    <t>Loss of Rs.4.25/-</t>
  </si>
  <si>
    <t>Loss of Rs.16/-</t>
  </si>
  <si>
    <t>383-384</t>
  </si>
  <si>
    <t xml:space="preserve">GODREJCP </t>
  </si>
  <si>
    <t>675-680</t>
  </si>
  <si>
    <t>740-760</t>
  </si>
  <si>
    <t>CONSTRONIC</t>
  </si>
  <si>
    <t>RAMACHANDRAN BHARADWAJAKUMAR</t>
  </si>
  <si>
    <t>VISHNU VARDHAN</t>
  </si>
  <si>
    <t>GGENG</t>
  </si>
  <si>
    <t>MEHTA NILESH VIPINCHANDRA</t>
  </si>
  <si>
    <t>LKPFIN</t>
  </si>
  <si>
    <t>SAUMIK KETAN DOSHI</t>
  </si>
  <si>
    <t>MAYUKH</t>
  </si>
  <si>
    <t>DIKSHIT KUMAR CHOUDHARY</t>
  </si>
  <si>
    <t>PURPLE</t>
  </si>
  <si>
    <t>POOJA VAGHELA</t>
  </si>
  <si>
    <t>RELICAB</t>
  </si>
  <si>
    <t>ARYAMAN BROKING LIMITED</t>
  </si>
  <si>
    <t>VINOD HARILAL JHAVERI</t>
  </si>
  <si>
    <t>HARSHA RAJESHBHAI JHAVERI</t>
  </si>
  <si>
    <t>RIBATEX</t>
  </si>
  <si>
    <t>SITA RAM</t>
  </si>
  <si>
    <t>SSPNFIN</t>
  </si>
  <si>
    <t>RAMESH R VYAS</t>
  </si>
  <si>
    <t>DULCET ADVISORY PRIVATE LIMITED</t>
  </si>
  <si>
    <t>TANVI</t>
  </si>
  <si>
    <t>TRANSFD</t>
  </si>
  <si>
    <t>SARAF EQUITY SERVICES PVT LTD</t>
  </si>
  <si>
    <t>Aarti Drugs Ltd.</t>
  </si>
  <si>
    <t>ANGELBRKG</t>
  </si>
  <si>
    <t>Angel Broking Limited</t>
  </si>
  <si>
    <t>KUWAIT INVESTMENT AUTHORITY FD F238</t>
  </si>
  <si>
    <t>Industrial Inv Trust Ltd</t>
  </si>
  <si>
    <t>CONLECTA CAPITAL ADVISORS PRIVATE LIMITED</t>
  </si>
  <si>
    <t>LIKHITHA</t>
  </si>
  <si>
    <t>Likhitha Infrastruc Ltd</t>
  </si>
  <si>
    <t>B M TRADERS</t>
  </si>
  <si>
    <t>Multi Commodity Exchange</t>
  </si>
  <si>
    <t>SMALLER CAP WORLD FUND INC</t>
  </si>
  <si>
    <t>RBL Bank Limited</t>
  </si>
  <si>
    <t>TOWER RESEARCH CAPITAL MARKETS INDIA PRIVATE LIMITED</t>
  </si>
  <si>
    <t>SOLEX</t>
  </si>
  <si>
    <t>Solex Energy Limited</t>
  </si>
  <si>
    <t>SHAH NIRUPAMABEN MUKESHKUMAR</t>
  </si>
  <si>
    <t>PINAKINI ARUNKUMAR SOLANKI</t>
  </si>
  <si>
    <t>NOPEA CAPITAL SERVICES PRIVATE LIMITED</t>
  </si>
  <si>
    <t>ONE EARTH CAPITAL LIMITED</t>
  </si>
  <si>
    <t>SHAH NIRAJ RAJNIKANT</t>
  </si>
  <si>
    <t>Majesco Limited</t>
  </si>
  <si>
    <t>SUDHAKAR RAM</t>
  </si>
  <si>
    <t>PARTHI JITAL SHAH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</si>
</sst>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ill="1" applyBorder="1" applyAlignment="1">
      <alignment horizontal="center" vertical="center"/>
    </xf>
    <xf numFmtId="166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70" fontId="7" fillId="61" borderId="5" xfId="0" applyNumberFormat="1" applyFont="1" applyFill="1" applyBorder="1" applyAlignment="1">
      <alignment horizontal="center" vertical="center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" fontId="7" fillId="60" borderId="5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6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7" fillId="61" borderId="37" xfId="0" applyFont="1" applyFill="1" applyBorder="1" applyAlignment="1">
      <alignment horizontal="center" vertical="center"/>
    </xf>
    <xf numFmtId="2" fontId="7" fillId="61" borderId="37" xfId="0" applyNumberFormat="1" applyFont="1" applyFill="1" applyBorder="1" applyAlignment="1">
      <alignment horizontal="center" vertical="center"/>
    </xf>
    <xf numFmtId="164" fontId="7" fillId="61" borderId="37" xfId="160" applyFont="1" applyFill="1" applyBorder="1" applyAlignment="1">
      <alignment horizontal="center" vertical="center"/>
    </xf>
    <xf numFmtId="1" fontId="0" fillId="25" borderId="37" xfId="0" applyNumberFormat="1" applyFill="1" applyBorder="1" applyAlignment="1">
      <alignment horizontal="center" vertical="center"/>
    </xf>
    <xf numFmtId="165" fontId="47" fillId="25" borderId="37" xfId="0" applyNumberFormat="1" applyFont="1" applyFill="1" applyBorder="1" applyAlignment="1">
      <alignment horizontal="center" vertical="center"/>
    </xf>
    <xf numFmtId="166" fontId="0" fillId="25" borderId="37" xfId="0" applyNumberFormat="1" applyFont="1" applyFill="1" applyBorder="1" applyAlignment="1">
      <alignment horizontal="center" vertical="center"/>
    </xf>
    <xf numFmtId="0" fontId="8" fillId="25" borderId="37" xfId="0" applyFont="1" applyFill="1" applyBorder="1" applyAlignment="1">
      <alignment horizontal="left"/>
    </xf>
    <xf numFmtId="0" fontId="47" fillId="25" borderId="37" xfId="0" applyFont="1" applyFill="1" applyBorder="1" applyAlignment="1">
      <alignment horizontal="center" vertical="center"/>
    </xf>
    <xf numFmtId="0" fontId="0" fillId="25" borderId="37" xfId="0" applyFont="1" applyFill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/>
    </xf>
    <xf numFmtId="2" fontId="7" fillId="25" borderId="5" xfId="0" applyNumberFormat="1" applyFont="1" applyFill="1" applyBorder="1" applyAlignment="1">
      <alignment horizontal="center" vertical="center"/>
    </xf>
    <xf numFmtId="10" fontId="7" fillId="25" borderId="37" xfId="51" applyNumberFormat="1" applyFont="1" applyFill="1" applyBorder="1" applyAlignment="1" applyProtection="1">
      <alignment horizontal="center" vertical="center" wrapText="1"/>
    </xf>
    <xf numFmtId="164" fontId="7" fillId="25" borderId="5" xfId="160" applyFont="1" applyFill="1" applyBorder="1" applyAlignment="1">
      <alignment horizontal="center" vertical="center"/>
    </xf>
    <xf numFmtId="16" fontId="49" fillId="25" borderId="37" xfId="160" applyNumberFormat="1" applyFont="1" applyFill="1" applyBorder="1" applyAlignment="1">
      <alignment horizontal="center" vertical="center"/>
    </xf>
    <xf numFmtId="0" fontId="0" fillId="25" borderId="0" xfId="0" applyFont="1" applyFill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44134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44134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78" t="s">
        <v>16</v>
      </c>
      <c r="B9" s="580" t="s">
        <v>17</v>
      </c>
      <c r="C9" s="580" t="s">
        <v>18</v>
      </c>
      <c r="D9" s="274" t="s">
        <v>19</v>
      </c>
      <c r="E9" s="274" t="s">
        <v>20</v>
      </c>
      <c r="F9" s="575" t="s">
        <v>21</v>
      </c>
      <c r="G9" s="576"/>
      <c r="H9" s="577"/>
      <c r="I9" s="575" t="s">
        <v>22</v>
      </c>
      <c r="J9" s="576"/>
      <c r="K9" s="577"/>
      <c r="L9" s="274"/>
      <c r="M9" s="281"/>
      <c r="N9" s="281"/>
      <c r="O9" s="281"/>
    </row>
    <row r="10" spans="1:15" ht="59.25" customHeight="1">
      <c r="A10" s="579"/>
      <c r="B10" s="581" t="s">
        <v>17</v>
      </c>
      <c r="C10" s="58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24090.799999999999</v>
      </c>
      <c r="E11" s="303">
        <v>24081.016666666663</v>
      </c>
      <c r="F11" s="315">
        <v>23824.633333333324</v>
      </c>
      <c r="G11" s="315">
        <v>23558.46666666666</v>
      </c>
      <c r="H11" s="315">
        <v>23302.083333333321</v>
      </c>
      <c r="I11" s="315">
        <v>24347.183333333327</v>
      </c>
      <c r="J11" s="315">
        <v>24603.566666666666</v>
      </c>
      <c r="K11" s="315">
        <v>24869.73333333333</v>
      </c>
      <c r="L11" s="302">
        <v>24337.4</v>
      </c>
      <c r="M11" s="302">
        <v>23814.85</v>
      </c>
      <c r="N11" s="319">
        <v>1657975</v>
      </c>
      <c r="O11" s="320">
        <v>-0.1695488298125446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11667.9</v>
      </c>
      <c r="E12" s="316">
        <v>11675.033333333333</v>
      </c>
      <c r="F12" s="317">
        <v>11602.866666666665</v>
      </c>
      <c r="G12" s="317">
        <v>11537.833333333332</v>
      </c>
      <c r="H12" s="317">
        <v>11465.666666666664</v>
      </c>
      <c r="I12" s="317">
        <v>11740.066666666666</v>
      </c>
      <c r="J12" s="317">
        <v>11812.233333333334</v>
      </c>
      <c r="K12" s="317">
        <v>11877.266666666666</v>
      </c>
      <c r="L12" s="304">
        <v>11747.2</v>
      </c>
      <c r="M12" s="304">
        <v>11610</v>
      </c>
      <c r="N12" s="319">
        <v>10546725</v>
      </c>
      <c r="O12" s="320">
        <v>-0.20539856362269951</v>
      </c>
    </row>
    <row r="13" spans="1:15" ht="15">
      <c r="A13" s="277">
        <v>3</v>
      </c>
      <c r="B13" s="389" t="s">
        <v>37</v>
      </c>
      <c r="C13" s="277" t="s">
        <v>38</v>
      </c>
      <c r="D13" s="316">
        <v>1656.95</v>
      </c>
      <c r="E13" s="316">
        <v>1645.7333333333333</v>
      </c>
      <c r="F13" s="317">
        <v>1629.4666666666667</v>
      </c>
      <c r="G13" s="317">
        <v>1601.9833333333333</v>
      </c>
      <c r="H13" s="317">
        <v>1585.7166666666667</v>
      </c>
      <c r="I13" s="317">
        <v>1673.2166666666667</v>
      </c>
      <c r="J13" s="317">
        <v>1689.4833333333336</v>
      </c>
      <c r="K13" s="317">
        <v>1716.9666666666667</v>
      </c>
      <c r="L13" s="304">
        <v>1662</v>
      </c>
      <c r="M13" s="304">
        <v>1618.25</v>
      </c>
      <c r="N13" s="319">
        <v>1493000</v>
      </c>
      <c r="O13" s="320">
        <v>-0.2432843385707045</v>
      </c>
    </row>
    <row r="14" spans="1:15" ht="15">
      <c r="A14" s="277">
        <v>4</v>
      </c>
      <c r="B14" s="389" t="s">
        <v>39</v>
      </c>
      <c r="C14" s="277" t="s">
        <v>40</v>
      </c>
      <c r="D14" s="316">
        <v>330.55</v>
      </c>
      <c r="E14" s="316">
        <v>326.48333333333335</v>
      </c>
      <c r="F14" s="317">
        <v>319.16666666666669</v>
      </c>
      <c r="G14" s="317">
        <v>307.78333333333336</v>
      </c>
      <c r="H14" s="317">
        <v>300.4666666666667</v>
      </c>
      <c r="I14" s="317">
        <v>337.86666666666667</v>
      </c>
      <c r="J14" s="317">
        <v>345.18333333333328</v>
      </c>
      <c r="K14" s="317">
        <v>356.56666666666666</v>
      </c>
      <c r="L14" s="304">
        <v>333.8</v>
      </c>
      <c r="M14" s="304">
        <v>315.10000000000002</v>
      </c>
      <c r="N14" s="319">
        <v>16936000</v>
      </c>
      <c r="O14" s="320">
        <v>5.4545454545454543E-2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344.05</v>
      </c>
      <c r="E15" s="316">
        <v>345.7166666666667</v>
      </c>
      <c r="F15" s="317">
        <v>339.98333333333341</v>
      </c>
      <c r="G15" s="317">
        <v>335.91666666666669</v>
      </c>
      <c r="H15" s="317">
        <v>330.18333333333339</v>
      </c>
      <c r="I15" s="317">
        <v>349.78333333333342</v>
      </c>
      <c r="J15" s="317">
        <v>355.51666666666677</v>
      </c>
      <c r="K15" s="317">
        <v>359.58333333333343</v>
      </c>
      <c r="L15" s="304">
        <v>351.45</v>
      </c>
      <c r="M15" s="304">
        <v>341.65</v>
      </c>
      <c r="N15" s="319">
        <v>27990000</v>
      </c>
      <c r="O15" s="320">
        <v>1.6999194774984343E-3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744.55</v>
      </c>
      <c r="E16" s="316">
        <v>742.0333333333333</v>
      </c>
      <c r="F16" s="317">
        <v>735.51666666666665</v>
      </c>
      <c r="G16" s="317">
        <v>726.48333333333335</v>
      </c>
      <c r="H16" s="317">
        <v>719.9666666666667</v>
      </c>
      <c r="I16" s="317">
        <v>751.06666666666661</v>
      </c>
      <c r="J16" s="317">
        <v>757.58333333333326</v>
      </c>
      <c r="K16" s="317">
        <v>766.61666666666656</v>
      </c>
      <c r="L16" s="304">
        <v>748.55</v>
      </c>
      <c r="M16" s="304">
        <v>733</v>
      </c>
      <c r="N16" s="319">
        <v>993000</v>
      </c>
      <c r="O16" s="320">
        <v>-0.15055603079555174</v>
      </c>
    </row>
    <row r="17" spans="1:15" ht="15">
      <c r="A17" s="277">
        <v>7</v>
      </c>
      <c r="B17" s="389" t="s">
        <v>37</v>
      </c>
      <c r="C17" s="277" t="s">
        <v>46</v>
      </c>
      <c r="D17" s="316">
        <v>254.8</v>
      </c>
      <c r="E17" s="316">
        <v>253.36666666666667</v>
      </c>
      <c r="F17" s="317">
        <v>251.33333333333334</v>
      </c>
      <c r="G17" s="317">
        <v>247.86666666666667</v>
      </c>
      <c r="H17" s="317">
        <v>245.83333333333334</v>
      </c>
      <c r="I17" s="317">
        <v>256.83333333333337</v>
      </c>
      <c r="J17" s="317">
        <v>258.86666666666667</v>
      </c>
      <c r="K17" s="317">
        <v>262.33333333333337</v>
      </c>
      <c r="L17" s="304">
        <v>255.4</v>
      </c>
      <c r="M17" s="304">
        <v>249.9</v>
      </c>
      <c r="N17" s="319">
        <v>15114000</v>
      </c>
      <c r="O17" s="320">
        <v>-0.12122797837083552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2091.6999999999998</v>
      </c>
      <c r="E18" s="316">
        <v>2088.2333333333331</v>
      </c>
      <c r="F18" s="317">
        <v>2069.9666666666662</v>
      </c>
      <c r="G18" s="317">
        <v>2048.2333333333331</v>
      </c>
      <c r="H18" s="317">
        <v>2029.9666666666662</v>
      </c>
      <c r="I18" s="317">
        <v>2109.9666666666662</v>
      </c>
      <c r="J18" s="317">
        <v>2128.2333333333336</v>
      </c>
      <c r="K18" s="317">
        <v>2149.9666666666662</v>
      </c>
      <c r="L18" s="304">
        <v>2106.5</v>
      </c>
      <c r="M18" s="304">
        <v>2066.5</v>
      </c>
      <c r="N18" s="319">
        <v>1607500</v>
      </c>
      <c r="O18" s="320">
        <v>-0.19785429141716568</v>
      </c>
    </row>
    <row r="19" spans="1:15" ht="15">
      <c r="A19" s="277">
        <v>9</v>
      </c>
      <c r="B19" s="389" t="s">
        <v>44</v>
      </c>
      <c r="C19" s="277" t="s">
        <v>48</v>
      </c>
      <c r="D19" s="316">
        <v>143.30000000000001</v>
      </c>
      <c r="E19" s="316">
        <v>142.18333333333334</v>
      </c>
      <c r="F19" s="317">
        <v>140.41666666666669</v>
      </c>
      <c r="G19" s="317">
        <v>137.53333333333336</v>
      </c>
      <c r="H19" s="317">
        <v>135.76666666666671</v>
      </c>
      <c r="I19" s="317">
        <v>145.06666666666666</v>
      </c>
      <c r="J19" s="317">
        <v>146.83333333333331</v>
      </c>
      <c r="K19" s="317">
        <v>149.71666666666664</v>
      </c>
      <c r="L19" s="304">
        <v>143.94999999999999</v>
      </c>
      <c r="M19" s="304">
        <v>139.30000000000001</v>
      </c>
      <c r="N19" s="319">
        <v>9930000</v>
      </c>
      <c r="O19" s="320">
        <v>-0.13426329555361813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80.599999999999994</v>
      </c>
      <c r="E20" s="316">
        <v>80.183333333333337</v>
      </c>
      <c r="F20" s="317">
        <v>78.866666666666674</v>
      </c>
      <c r="G20" s="317">
        <v>77.13333333333334</v>
      </c>
      <c r="H20" s="317">
        <v>75.816666666666677</v>
      </c>
      <c r="I20" s="317">
        <v>81.916666666666671</v>
      </c>
      <c r="J20" s="317">
        <v>83.233333333333334</v>
      </c>
      <c r="K20" s="317">
        <v>84.966666666666669</v>
      </c>
      <c r="L20" s="304">
        <v>81.5</v>
      </c>
      <c r="M20" s="304">
        <v>78.45</v>
      </c>
      <c r="N20" s="319">
        <v>36954000</v>
      </c>
      <c r="O20" s="320">
        <v>-7.6680908477625362E-2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2226.35</v>
      </c>
      <c r="E21" s="316">
        <v>2209.6833333333334</v>
      </c>
      <c r="F21" s="317">
        <v>2184.3666666666668</v>
      </c>
      <c r="G21" s="317">
        <v>2142.3833333333332</v>
      </c>
      <c r="H21" s="317">
        <v>2117.0666666666666</v>
      </c>
      <c r="I21" s="317">
        <v>2251.666666666667</v>
      </c>
      <c r="J21" s="317">
        <v>2276.9833333333336</v>
      </c>
      <c r="K21" s="317">
        <v>2318.9666666666672</v>
      </c>
      <c r="L21" s="304">
        <v>2235</v>
      </c>
      <c r="M21" s="304">
        <v>2167.6999999999998</v>
      </c>
      <c r="N21" s="319">
        <v>2853000</v>
      </c>
      <c r="O21" s="320">
        <v>3.7190533318791581E-2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768.6</v>
      </c>
      <c r="E22" s="316">
        <v>769.68333333333339</v>
      </c>
      <c r="F22" s="317">
        <v>755.91666666666674</v>
      </c>
      <c r="G22" s="317">
        <v>743.23333333333335</v>
      </c>
      <c r="H22" s="317">
        <v>729.4666666666667</v>
      </c>
      <c r="I22" s="317">
        <v>782.36666666666679</v>
      </c>
      <c r="J22" s="317">
        <v>796.13333333333344</v>
      </c>
      <c r="K22" s="317">
        <v>808.81666666666683</v>
      </c>
      <c r="L22" s="304">
        <v>783.45</v>
      </c>
      <c r="M22" s="304">
        <v>757</v>
      </c>
      <c r="N22" s="319">
        <v>12853100</v>
      </c>
      <c r="O22" s="320">
        <v>-7.8392990305741983E-2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495.55</v>
      </c>
      <c r="E23" s="316">
        <v>501.3</v>
      </c>
      <c r="F23" s="317">
        <v>485.15</v>
      </c>
      <c r="G23" s="317">
        <v>474.74999999999994</v>
      </c>
      <c r="H23" s="317">
        <v>458.59999999999991</v>
      </c>
      <c r="I23" s="317">
        <v>511.70000000000005</v>
      </c>
      <c r="J23" s="317">
        <v>527.85</v>
      </c>
      <c r="K23" s="317">
        <v>538.25000000000011</v>
      </c>
      <c r="L23" s="304">
        <v>517.45000000000005</v>
      </c>
      <c r="M23" s="304">
        <v>490.9</v>
      </c>
      <c r="N23" s="319">
        <v>52597200</v>
      </c>
      <c r="O23" s="320">
        <v>-2.3199322517382777E-2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2927.65</v>
      </c>
      <c r="E24" s="316">
        <v>2918.4</v>
      </c>
      <c r="F24" s="317">
        <v>2900.3</v>
      </c>
      <c r="G24" s="317">
        <v>2872.9500000000003</v>
      </c>
      <c r="H24" s="317">
        <v>2854.8500000000004</v>
      </c>
      <c r="I24" s="317">
        <v>2945.75</v>
      </c>
      <c r="J24" s="317">
        <v>2963.8499999999995</v>
      </c>
      <c r="K24" s="317">
        <v>2991.2</v>
      </c>
      <c r="L24" s="304">
        <v>2936.5</v>
      </c>
      <c r="M24" s="304">
        <v>2891.05</v>
      </c>
      <c r="N24" s="319">
        <v>2119750</v>
      </c>
      <c r="O24" s="320">
        <v>-1.0387488328664799E-2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5629.05</v>
      </c>
      <c r="E25" s="316">
        <v>5640.2166666666672</v>
      </c>
      <c r="F25" s="317">
        <v>5586.9333333333343</v>
      </c>
      <c r="G25" s="317">
        <v>5544.8166666666675</v>
      </c>
      <c r="H25" s="317">
        <v>5491.5333333333347</v>
      </c>
      <c r="I25" s="317">
        <v>5682.3333333333339</v>
      </c>
      <c r="J25" s="317">
        <v>5735.6166666666668</v>
      </c>
      <c r="K25" s="317">
        <v>5777.7333333333336</v>
      </c>
      <c r="L25" s="304">
        <v>5693.5</v>
      </c>
      <c r="M25" s="304">
        <v>5598.1</v>
      </c>
      <c r="N25" s="319">
        <v>1206000</v>
      </c>
      <c r="O25" s="320">
        <v>0.16073147256977863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3372.3</v>
      </c>
      <c r="E26" s="316">
        <v>3376.3166666666671</v>
      </c>
      <c r="F26" s="317">
        <v>3324.6333333333341</v>
      </c>
      <c r="G26" s="317">
        <v>3276.9666666666672</v>
      </c>
      <c r="H26" s="317">
        <v>3225.2833333333342</v>
      </c>
      <c r="I26" s="317">
        <v>3423.983333333334</v>
      </c>
      <c r="J26" s="317">
        <v>3475.6666666666674</v>
      </c>
      <c r="K26" s="317">
        <v>3523.3333333333339</v>
      </c>
      <c r="L26" s="304">
        <v>3428</v>
      </c>
      <c r="M26" s="304">
        <v>3328.65</v>
      </c>
      <c r="N26" s="319">
        <v>4014500</v>
      </c>
      <c r="O26" s="320">
        <v>-7.2381722604124552E-2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1343.35</v>
      </c>
      <c r="E27" s="316">
        <v>1336.8333333333333</v>
      </c>
      <c r="F27" s="317">
        <v>1323.1666666666665</v>
      </c>
      <c r="G27" s="317">
        <v>1302.9833333333333</v>
      </c>
      <c r="H27" s="317">
        <v>1289.3166666666666</v>
      </c>
      <c r="I27" s="317">
        <v>1357.0166666666664</v>
      </c>
      <c r="J27" s="317">
        <v>1370.6833333333329</v>
      </c>
      <c r="K27" s="317">
        <v>1390.8666666666663</v>
      </c>
      <c r="L27" s="304">
        <v>1350.5</v>
      </c>
      <c r="M27" s="304">
        <v>1316.65</v>
      </c>
      <c r="N27" s="319">
        <v>1564800</v>
      </c>
      <c r="O27" s="320">
        <v>-0.17642105263157895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294.05</v>
      </c>
      <c r="E28" s="316">
        <v>289.65000000000003</v>
      </c>
      <c r="F28" s="317">
        <v>284.10000000000008</v>
      </c>
      <c r="G28" s="317">
        <v>274.15000000000003</v>
      </c>
      <c r="H28" s="317">
        <v>268.60000000000008</v>
      </c>
      <c r="I28" s="317">
        <v>299.60000000000008</v>
      </c>
      <c r="J28" s="317">
        <v>305.15000000000003</v>
      </c>
      <c r="K28" s="317">
        <v>315.10000000000008</v>
      </c>
      <c r="L28" s="304">
        <v>295.2</v>
      </c>
      <c r="M28" s="304">
        <v>279.7</v>
      </c>
      <c r="N28" s="319">
        <v>14214600</v>
      </c>
      <c r="O28" s="320">
        <v>-4.2323550812515161E-2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43</v>
      </c>
      <c r="E29" s="316">
        <v>42.516666666666673</v>
      </c>
      <c r="F29" s="317">
        <v>41.633333333333347</v>
      </c>
      <c r="G29" s="317">
        <v>40.266666666666673</v>
      </c>
      <c r="H29" s="317">
        <v>39.383333333333347</v>
      </c>
      <c r="I29" s="317">
        <v>43.883333333333347</v>
      </c>
      <c r="J29" s="317">
        <v>44.766666666666673</v>
      </c>
      <c r="K29" s="317">
        <v>46.133333333333347</v>
      </c>
      <c r="L29" s="304">
        <v>43.4</v>
      </c>
      <c r="M29" s="304">
        <v>41.15</v>
      </c>
      <c r="N29" s="319">
        <v>48076600</v>
      </c>
      <c r="O29" s="320">
        <v>1.6470180305131761E-2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1305.45</v>
      </c>
      <c r="E30" s="316">
        <v>1307.7166666666665</v>
      </c>
      <c r="F30" s="317">
        <v>1290.4333333333329</v>
      </c>
      <c r="G30" s="317">
        <v>1275.4166666666665</v>
      </c>
      <c r="H30" s="317">
        <v>1258.133333333333</v>
      </c>
      <c r="I30" s="317">
        <v>1322.7333333333329</v>
      </c>
      <c r="J30" s="317">
        <v>1340.0166666666662</v>
      </c>
      <c r="K30" s="317">
        <v>1355.0333333333328</v>
      </c>
      <c r="L30" s="304">
        <v>1325</v>
      </c>
      <c r="M30" s="304">
        <v>1292.7</v>
      </c>
      <c r="N30" s="319">
        <v>1286450</v>
      </c>
      <c r="O30" s="320">
        <v>-6.4399999999999999E-2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86.95</v>
      </c>
      <c r="E31" s="316">
        <v>87.533333333333346</v>
      </c>
      <c r="F31" s="317">
        <v>85.916666666666686</v>
      </c>
      <c r="G31" s="317">
        <v>84.88333333333334</v>
      </c>
      <c r="H31" s="317">
        <v>83.26666666666668</v>
      </c>
      <c r="I31" s="317">
        <v>88.566666666666691</v>
      </c>
      <c r="J31" s="317">
        <v>90.183333333333337</v>
      </c>
      <c r="K31" s="317">
        <v>91.216666666666697</v>
      </c>
      <c r="L31" s="304">
        <v>89.15</v>
      </c>
      <c r="M31" s="304">
        <v>86.5</v>
      </c>
      <c r="N31" s="319">
        <v>29822400</v>
      </c>
      <c r="O31" s="320">
        <v>-7.1242603550295852E-2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632.95000000000005</v>
      </c>
      <c r="E32" s="316">
        <v>624.58333333333337</v>
      </c>
      <c r="F32" s="317">
        <v>612.36666666666679</v>
      </c>
      <c r="G32" s="317">
        <v>591.78333333333342</v>
      </c>
      <c r="H32" s="317">
        <v>579.56666666666683</v>
      </c>
      <c r="I32" s="317">
        <v>645.16666666666674</v>
      </c>
      <c r="J32" s="317">
        <v>657.38333333333321</v>
      </c>
      <c r="K32" s="317">
        <v>677.9666666666667</v>
      </c>
      <c r="L32" s="304">
        <v>636.79999999999995</v>
      </c>
      <c r="M32" s="304">
        <v>604</v>
      </c>
      <c r="N32" s="319">
        <v>3512300</v>
      </c>
      <c r="O32" s="320">
        <v>-5.4486230381995855E-2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456.35</v>
      </c>
      <c r="E33" s="316">
        <v>454.06666666666666</v>
      </c>
      <c r="F33" s="317">
        <v>449.33333333333331</v>
      </c>
      <c r="G33" s="317">
        <v>442.31666666666666</v>
      </c>
      <c r="H33" s="317">
        <v>437.58333333333331</v>
      </c>
      <c r="I33" s="317">
        <v>461.08333333333331</v>
      </c>
      <c r="J33" s="317">
        <v>465.81666666666666</v>
      </c>
      <c r="K33" s="317">
        <v>472.83333333333331</v>
      </c>
      <c r="L33" s="304">
        <v>458.8</v>
      </c>
      <c r="M33" s="304">
        <v>447.05</v>
      </c>
      <c r="N33" s="319">
        <v>5692500</v>
      </c>
      <c r="O33" s="320">
        <v>-0.12254335260115606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452.4</v>
      </c>
      <c r="E34" s="316">
        <v>452.25</v>
      </c>
      <c r="F34" s="317">
        <v>446.35</v>
      </c>
      <c r="G34" s="317">
        <v>440.3</v>
      </c>
      <c r="H34" s="317">
        <v>434.40000000000003</v>
      </c>
      <c r="I34" s="317">
        <v>458.3</v>
      </c>
      <c r="J34" s="317">
        <v>464.2</v>
      </c>
      <c r="K34" s="317">
        <v>470.25</v>
      </c>
      <c r="L34" s="304">
        <v>458.15</v>
      </c>
      <c r="M34" s="304">
        <v>446.2</v>
      </c>
      <c r="N34" s="319">
        <v>107733753</v>
      </c>
      <c r="O34" s="320">
        <v>-5.044457133534546E-2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27.85</v>
      </c>
      <c r="E35" s="316">
        <v>27.933333333333334</v>
      </c>
      <c r="F35" s="317">
        <v>27.416666666666668</v>
      </c>
      <c r="G35" s="317">
        <v>26.983333333333334</v>
      </c>
      <c r="H35" s="317">
        <v>26.466666666666669</v>
      </c>
      <c r="I35" s="317">
        <v>28.366666666666667</v>
      </c>
      <c r="J35" s="317">
        <v>28.883333333333333</v>
      </c>
      <c r="K35" s="317">
        <v>29.316666666666666</v>
      </c>
      <c r="L35" s="304">
        <v>28.45</v>
      </c>
      <c r="M35" s="304">
        <v>27.5</v>
      </c>
      <c r="N35" s="319">
        <v>55440000</v>
      </c>
      <c r="O35" s="320">
        <v>-8.8397790055248615E-2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403.75</v>
      </c>
      <c r="E36" s="316">
        <v>404.25</v>
      </c>
      <c r="F36" s="317">
        <v>398.95</v>
      </c>
      <c r="G36" s="317">
        <v>394.15</v>
      </c>
      <c r="H36" s="317">
        <v>388.84999999999997</v>
      </c>
      <c r="I36" s="317">
        <v>409.05</v>
      </c>
      <c r="J36" s="317">
        <v>414.34999999999997</v>
      </c>
      <c r="K36" s="317">
        <v>419.15000000000003</v>
      </c>
      <c r="L36" s="304">
        <v>409.55</v>
      </c>
      <c r="M36" s="304">
        <v>399.45</v>
      </c>
      <c r="N36" s="319">
        <v>11969200</v>
      </c>
      <c r="O36" s="320">
        <v>-8.2186948853615521E-2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11791.6</v>
      </c>
      <c r="E37" s="316">
        <v>11757.516666666668</v>
      </c>
      <c r="F37" s="317">
        <v>11645.033333333336</v>
      </c>
      <c r="G37" s="317">
        <v>11498.466666666669</v>
      </c>
      <c r="H37" s="317">
        <v>11385.983333333337</v>
      </c>
      <c r="I37" s="317">
        <v>11904.083333333336</v>
      </c>
      <c r="J37" s="317">
        <v>12016.566666666669</v>
      </c>
      <c r="K37" s="317">
        <v>12163.133333333335</v>
      </c>
      <c r="L37" s="304">
        <v>11870</v>
      </c>
      <c r="M37" s="304">
        <v>11610.95</v>
      </c>
      <c r="N37" s="319">
        <v>149050</v>
      </c>
      <c r="O37" s="320">
        <v>-2.3583360628889615E-2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343</v>
      </c>
      <c r="E38" s="316">
        <v>343.2166666666667</v>
      </c>
      <c r="F38" s="317">
        <v>338.58333333333337</v>
      </c>
      <c r="G38" s="317">
        <v>334.16666666666669</v>
      </c>
      <c r="H38" s="317">
        <v>329.53333333333336</v>
      </c>
      <c r="I38" s="317">
        <v>347.63333333333338</v>
      </c>
      <c r="J38" s="317">
        <v>352.26666666666671</v>
      </c>
      <c r="K38" s="317">
        <v>356.68333333333339</v>
      </c>
      <c r="L38" s="304">
        <v>347.85</v>
      </c>
      <c r="M38" s="304">
        <v>338.8</v>
      </c>
      <c r="N38" s="319">
        <v>23378400</v>
      </c>
      <c r="O38" s="320">
        <v>-3.3487126060425657E-2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3541.5</v>
      </c>
      <c r="E39" s="316">
        <v>3536.65</v>
      </c>
      <c r="F39" s="317">
        <v>3512.9500000000003</v>
      </c>
      <c r="G39" s="317">
        <v>3484.4</v>
      </c>
      <c r="H39" s="317">
        <v>3460.7000000000003</v>
      </c>
      <c r="I39" s="317">
        <v>3565.2000000000003</v>
      </c>
      <c r="J39" s="317">
        <v>3588.9</v>
      </c>
      <c r="K39" s="317">
        <v>3617.4500000000003</v>
      </c>
      <c r="L39" s="304">
        <v>3560.35</v>
      </c>
      <c r="M39" s="304">
        <v>3508.1</v>
      </c>
      <c r="N39" s="319">
        <v>1093000</v>
      </c>
      <c r="O39" s="320">
        <v>-0.21906258931123179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412.65</v>
      </c>
      <c r="E40" s="316">
        <v>414.33333333333331</v>
      </c>
      <c r="F40" s="317">
        <v>407.36666666666662</v>
      </c>
      <c r="G40" s="317">
        <v>402.08333333333331</v>
      </c>
      <c r="H40" s="317">
        <v>395.11666666666662</v>
      </c>
      <c r="I40" s="317">
        <v>419.61666666666662</v>
      </c>
      <c r="J40" s="317">
        <v>426.58333333333331</v>
      </c>
      <c r="K40" s="317">
        <v>431.86666666666662</v>
      </c>
      <c r="L40" s="304">
        <v>421.3</v>
      </c>
      <c r="M40" s="304">
        <v>409.05</v>
      </c>
      <c r="N40" s="319">
        <v>5291000</v>
      </c>
      <c r="O40" s="320">
        <v>-3.9153016380343589E-2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85</v>
      </c>
      <c r="E41" s="316">
        <v>84.733333333333334</v>
      </c>
      <c r="F41" s="317">
        <v>83.266666666666666</v>
      </c>
      <c r="G41" s="317">
        <v>81.533333333333331</v>
      </c>
      <c r="H41" s="317">
        <v>80.066666666666663</v>
      </c>
      <c r="I41" s="317">
        <v>86.466666666666669</v>
      </c>
      <c r="J41" s="317">
        <v>87.933333333333337</v>
      </c>
      <c r="K41" s="317">
        <v>89.666666666666671</v>
      </c>
      <c r="L41" s="304">
        <v>86.2</v>
      </c>
      <c r="M41" s="304">
        <v>83</v>
      </c>
      <c r="N41" s="319">
        <v>12540000</v>
      </c>
      <c r="O41" s="320">
        <v>1.868399675060926E-2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250.15</v>
      </c>
      <c r="E42" s="316">
        <v>245.95000000000002</v>
      </c>
      <c r="F42" s="317">
        <v>240.20000000000005</v>
      </c>
      <c r="G42" s="317">
        <v>230.25000000000003</v>
      </c>
      <c r="H42" s="317">
        <v>224.50000000000006</v>
      </c>
      <c r="I42" s="317">
        <v>255.90000000000003</v>
      </c>
      <c r="J42" s="317">
        <v>261.64999999999998</v>
      </c>
      <c r="K42" s="317">
        <v>271.60000000000002</v>
      </c>
      <c r="L42" s="304">
        <v>251.7</v>
      </c>
      <c r="M42" s="304">
        <v>236</v>
      </c>
      <c r="N42" s="319">
        <v>4397500</v>
      </c>
      <c r="O42" s="320">
        <v>-0.1997270245677889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762.85</v>
      </c>
      <c r="E43" s="316">
        <v>765.30000000000007</v>
      </c>
      <c r="F43" s="317">
        <v>755.40000000000009</v>
      </c>
      <c r="G43" s="317">
        <v>747.95</v>
      </c>
      <c r="H43" s="317">
        <v>738.05000000000007</v>
      </c>
      <c r="I43" s="317">
        <v>772.75000000000011</v>
      </c>
      <c r="J43" s="317">
        <v>782.65</v>
      </c>
      <c r="K43" s="317">
        <v>790.10000000000014</v>
      </c>
      <c r="L43" s="304">
        <v>775.2</v>
      </c>
      <c r="M43" s="304">
        <v>757.85</v>
      </c>
      <c r="N43" s="319">
        <v>14869400</v>
      </c>
      <c r="O43" s="320">
        <v>-1.7100627309444016E-2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111.05</v>
      </c>
      <c r="E44" s="316">
        <v>111.38333333333333</v>
      </c>
      <c r="F44" s="317">
        <v>110.16666666666666</v>
      </c>
      <c r="G44" s="317">
        <v>109.28333333333333</v>
      </c>
      <c r="H44" s="317">
        <v>108.06666666666666</v>
      </c>
      <c r="I44" s="317">
        <v>112.26666666666665</v>
      </c>
      <c r="J44" s="317">
        <v>113.48333333333332</v>
      </c>
      <c r="K44" s="317">
        <v>114.36666666666665</v>
      </c>
      <c r="L44" s="304">
        <v>112.6</v>
      </c>
      <c r="M44" s="304">
        <v>110.5</v>
      </c>
      <c r="N44" s="319">
        <v>43238200</v>
      </c>
      <c r="O44" s="320">
        <v>-0.1237252549490102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2209.5</v>
      </c>
      <c r="E45" s="316">
        <v>2222.5</v>
      </c>
      <c r="F45" s="317">
        <v>2180</v>
      </c>
      <c r="G45" s="317">
        <v>2150.5</v>
      </c>
      <c r="H45" s="317">
        <v>2108</v>
      </c>
      <c r="I45" s="317">
        <v>2252</v>
      </c>
      <c r="J45" s="317">
        <v>2294.5</v>
      </c>
      <c r="K45" s="317">
        <v>2324</v>
      </c>
      <c r="L45" s="304">
        <v>2265</v>
      </c>
      <c r="M45" s="304">
        <v>2193</v>
      </c>
      <c r="N45" s="319">
        <v>335250</v>
      </c>
      <c r="O45" s="320">
        <v>-0.51701782820097242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1528.15</v>
      </c>
      <c r="E46" s="316">
        <v>1528.25</v>
      </c>
      <c r="F46" s="317">
        <v>1511.9</v>
      </c>
      <c r="G46" s="317">
        <v>1495.65</v>
      </c>
      <c r="H46" s="317">
        <v>1479.3000000000002</v>
      </c>
      <c r="I46" s="317">
        <v>1544.5</v>
      </c>
      <c r="J46" s="317">
        <v>1560.85</v>
      </c>
      <c r="K46" s="317">
        <v>1577.1</v>
      </c>
      <c r="L46" s="304">
        <v>1544.6</v>
      </c>
      <c r="M46" s="304">
        <v>1512</v>
      </c>
      <c r="N46" s="319">
        <v>2574600</v>
      </c>
      <c r="O46" s="320">
        <v>-8.4619213539074173E-2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384.95</v>
      </c>
      <c r="E47" s="316">
        <v>385.31666666666661</v>
      </c>
      <c r="F47" s="317">
        <v>378.98333333333323</v>
      </c>
      <c r="G47" s="317">
        <v>373.01666666666665</v>
      </c>
      <c r="H47" s="317">
        <v>366.68333333333328</v>
      </c>
      <c r="I47" s="317">
        <v>391.28333333333319</v>
      </c>
      <c r="J47" s="317">
        <v>397.61666666666656</v>
      </c>
      <c r="K47" s="317">
        <v>403.58333333333314</v>
      </c>
      <c r="L47" s="304">
        <v>391.65</v>
      </c>
      <c r="M47" s="304">
        <v>379.35</v>
      </c>
      <c r="N47" s="319">
        <v>5204790</v>
      </c>
      <c r="O47" s="320">
        <v>-0.14790174002047082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443</v>
      </c>
      <c r="E48" s="316">
        <v>443.41666666666669</v>
      </c>
      <c r="F48" s="317">
        <v>434.68333333333339</v>
      </c>
      <c r="G48" s="317">
        <v>426.36666666666673</v>
      </c>
      <c r="H48" s="317">
        <v>417.63333333333344</v>
      </c>
      <c r="I48" s="317">
        <v>451.73333333333335</v>
      </c>
      <c r="J48" s="317">
        <v>460.46666666666658</v>
      </c>
      <c r="K48" s="317">
        <v>468.7833333333333</v>
      </c>
      <c r="L48" s="304">
        <v>452.15</v>
      </c>
      <c r="M48" s="304">
        <v>435.1</v>
      </c>
      <c r="N48" s="319">
        <v>1436400</v>
      </c>
      <c r="O48" s="320">
        <v>-0.25280898876404495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519.45000000000005</v>
      </c>
      <c r="E49" s="316">
        <v>517.2166666666667</v>
      </c>
      <c r="F49" s="317">
        <v>512.23333333333335</v>
      </c>
      <c r="G49" s="317">
        <v>505.01666666666665</v>
      </c>
      <c r="H49" s="317">
        <v>500.0333333333333</v>
      </c>
      <c r="I49" s="317">
        <v>524.43333333333339</v>
      </c>
      <c r="J49" s="317">
        <v>529.41666666666674</v>
      </c>
      <c r="K49" s="317">
        <v>536.63333333333344</v>
      </c>
      <c r="L49" s="304">
        <v>522.20000000000005</v>
      </c>
      <c r="M49" s="304">
        <v>510</v>
      </c>
      <c r="N49" s="319">
        <v>11072500</v>
      </c>
      <c r="O49" s="320">
        <v>-4.4547513752561753E-2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3116.9</v>
      </c>
      <c r="E50" s="316">
        <v>3130.2666666666664</v>
      </c>
      <c r="F50" s="317">
        <v>3090.6333333333328</v>
      </c>
      <c r="G50" s="317">
        <v>3064.3666666666663</v>
      </c>
      <c r="H50" s="317">
        <v>3024.7333333333327</v>
      </c>
      <c r="I50" s="317">
        <v>3156.5333333333328</v>
      </c>
      <c r="J50" s="317">
        <v>3196.1666666666661</v>
      </c>
      <c r="K50" s="317">
        <v>3222.4333333333329</v>
      </c>
      <c r="L50" s="304">
        <v>3169.9</v>
      </c>
      <c r="M50" s="304">
        <v>3104</v>
      </c>
      <c r="N50" s="319">
        <v>3202800</v>
      </c>
      <c r="O50" s="320">
        <v>-5.3098391674550612E-2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153.80000000000001</v>
      </c>
      <c r="E51" s="316">
        <v>153.79999999999998</v>
      </c>
      <c r="F51" s="317">
        <v>150.84999999999997</v>
      </c>
      <c r="G51" s="317">
        <v>147.89999999999998</v>
      </c>
      <c r="H51" s="317">
        <v>144.94999999999996</v>
      </c>
      <c r="I51" s="317">
        <v>156.74999999999997</v>
      </c>
      <c r="J51" s="317">
        <v>159.69999999999996</v>
      </c>
      <c r="K51" s="317">
        <v>162.64999999999998</v>
      </c>
      <c r="L51" s="304">
        <v>156.75</v>
      </c>
      <c r="M51" s="304">
        <v>150.85</v>
      </c>
      <c r="N51" s="319">
        <v>28597800</v>
      </c>
      <c r="O51" s="320">
        <v>-1.477944520236471E-2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4944.6499999999996</v>
      </c>
      <c r="E52" s="316">
        <v>4962.45</v>
      </c>
      <c r="F52" s="317">
        <v>4873.95</v>
      </c>
      <c r="G52" s="317">
        <v>4803.25</v>
      </c>
      <c r="H52" s="317">
        <v>4714.75</v>
      </c>
      <c r="I52" s="317">
        <v>5033.1499999999996</v>
      </c>
      <c r="J52" s="317">
        <v>5121.6499999999996</v>
      </c>
      <c r="K52" s="317">
        <v>5192.3499999999995</v>
      </c>
      <c r="L52" s="304">
        <v>5050.95</v>
      </c>
      <c r="M52" s="304">
        <v>4891.75</v>
      </c>
      <c r="N52" s="319">
        <v>3176250</v>
      </c>
      <c r="O52" s="320">
        <v>-2.8372591006423982E-2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2138.4</v>
      </c>
      <c r="E53" s="316">
        <v>2129.1166666666668</v>
      </c>
      <c r="F53" s="317">
        <v>2112.6333333333337</v>
      </c>
      <c r="G53" s="317">
        <v>2086.8666666666668</v>
      </c>
      <c r="H53" s="317">
        <v>2070.3833333333337</v>
      </c>
      <c r="I53" s="317">
        <v>2154.8833333333337</v>
      </c>
      <c r="J53" s="317">
        <v>2171.3666666666672</v>
      </c>
      <c r="K53" s="317">
        <v>2197.1333333333337</v>
      </c>
      <c r="L53" s="304">
        <v>2145.6</v>
      </c>
      <c r="M53" s="304">
        <v>2103.35</v>
      </c>
      <c r="N53" s="319">
        <v>2230550</v>
      </c>
      <c r="O53" s="320">
        <v>-7.044924154025671E-2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1192.1500000000001</v>
      </c>
      <c r="E54" s="316">
        <v>1199.3</v>
      </c>
      <c r="F54" s="317">
        <v>1175.8499999999999</v>
      </c>
      <c r="G54" s="317">
        <v>1159.55</v>
      </c>
      <c r="H54" s="317">
        <v>1136.0999999999999</v>
      </c>
      <c r="I54" s="317">
        <v>1215.5999999999999</v>
      </c>
      <c r="J54" s="317">
        <v>1239.0500000000002</v>
      </c>
      <c r="K54" s="317">
        <v>1255.3499999999999</v>
      </c>
      <c r="L54" s="304">
        <v>1222.75</v>
      </c>
      <c r="M54" s="304">
        <v>1183</v>
      </c>
      <c r="N54" s="319">
        <v>2780800</v>
      </c>
      <c r="O54" s="320">
        <v>5.4651647893199831E-2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157.6</v>
      </c>
      <c r="E55" s="316">
        <v>157.38333333333333</v>
      </c>
      <c r="F55" s="317">
        <v>155.41666666666666</v>
      </c>
      <c r="G55" s="317">
        <v>153.23333333333332</v>
      </c>
      <c r="H55" s="317">
        <v>151.26666666666665</v>
      </c>
      <c r="I55" s="317">
        <v>159.56666666666666</v>
      </c>
      <c r="J55" s="317">
        <v>161.53333333333336</v>
      </c>
      <c r="K55" s="317">
        <v>163.71666666666667</v>
      </c>
      <c r="L55" s="304">
        <v>159.35</v>
      </c>
      <c r="M55" s="304">
        <v>155.19999999999999</v>
      </c>
      <c r="N55" s="319">
        <v>11005200</v>
      </c>
      <c r="O55" s="320">
        <v>-0.11749422632794457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51.25</v>
      </c>
      <c r="E56" s="316">
        <v>51.083333333333336</v>
      </c>
      <c r="F56" s="317">
        <v>50.516666666666673</v>
      </c>
      <c r="G56" s="317">
        <v>49.783333333333339</v>
      </c>
      <c r="H56" s="317">
        <v>49.216666666666676</v>
      </c>
      <c r="I56" s="317">
        <v>51.81666666666667</v>
      </c>
      <c r="J56" s="317">
        <v>52.383333333333333</v>
      </c>
      <c r="K56" s="317">
        <v>53.116666666666667</v>
      </c>
      <c r="L56" s="304">
        <v>51.65</v>
      </c>
      <c r="M56" s="304">
        <v>50.35</v>
      </c>
      <c r="N56" s="319">
        <v>85629000</v>
      </c>
      <c r="O56" s="320">
        <v>2.9788501638367589E-4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83.5</v>
      </c>
      <c r="E57" s="316">
        <v>83.166666666666671</v>
      </c>
      <c r="F57" s="317">
        <v>82.483333333333348</v>
      </c>
      <c r="G57" s="317">
        <v>81.466666666666683</v>
      </c>
      <c r="H57" s="317">
        <v>80.78333333333336</v>
      </c>
      <c r="I57" s="317">
        <v>84.183333333333337</v>
      </c>
      <c r="J57" s="317">
        <v>84.866666666666646</v>
      </c>
      <c r="K57" s="317">
        <v>85.883333333333326</v>
      </c>
      <c r="L57" s="304">
        <v>83.85</v>
      </c>
      <c r="M57" s="304">
        <v>82.15</v>
      </c>
      <c r="N57" s="319">
        <v>24442700</v>
      </c>
      <c r="O57" s="320">
        <v>-6.5531716417910446E-2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471.4</v>
      </c>
      <c r="E58" s="316">
        <v>472.2833333333333</v>
      </c>
      <c r="F58" s="317">
        <v>466.71666666666658</v>
      </c>
      <c r="G58" s="317">
        <v>462.0333333333333</v>
      </c>
      <c r="H58" s="317">
        <v>456.46666666666658</v>
      </c>
      <c r="I58" s="317">
        <v>476.96666666666658</v>
      </c>
      <c r="J58" s="317">
        <v>482.5333333333333</v>
      </c>
      <c r="K58" s="317">
        <v>487.21666666666658</v>
      </c>
      <c r="L58" s="304">
        <v>477.85</v>
      </c>
      <c r="M58" s="304">
        <v>467.6</v>
      </c>
      <c r="N58" s="319">
        <v>6361800</v>
      </c>
      <c r="O58" s="320">
        <v>-5.7259713701431493E-2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23.35</v>
      </c>
      <c r="E59" s="316">
        <v>23.666666666666668</v>
      </c>
      <c r="F59" s="317">
        <v>22.833333333333336</v>
      </c>
      <c r="G59" s="317">
        <v>22.316666666666666</v>
      </c>
      <c r="H59" s="317">
        <v>21.483333333333334</v>
      </c>
      <c r="I59" s="317">
        <v>24.183333333333337</v>
      </c>
      <c r="J59" s="317">
        <v>25.016666666666673</v>
      </c>
      <c r="K59" s="317">
        <v>25.533333333333339</v>
      </c>
      <c r="L59" s="304">
        <v>24.5</v>
      </c>
      <c r="M59" s="304">
        <v>23.15</v>
      </c>
      <c r="N59" s="319">
        <v>67590000</v>
      </c>
      <c r="O59" s="320">
        <v>-2.8460543337645538E-2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684.7</v>
      </c>
      <c r="E60" s="316">
        <v>682.35</v>
      </c>
      <c r="F60" s="317">
        <v>675.35</v>
      </c>
      <c r="G60" s="317">
        <v>666</v>
      </c>
      <c r="H60" s="317">
        <v>659</v>
      </c>
      <c r="I60" s="317">
        <v>691.7</v>
      </c>
      <c r="J60" s="317">
        <v>698.7</v>
      </c>
      <c r="K60" s="317">
        <v>708.05000000000007</v>
      </c>
      <c r="L60" s="304">
        <v>689.35</v>
      </c>
      <c r="M60" s="304">
        <v>673</v>
      </c>
      <c r="N60" s="319">
        <v>4454000</v>
      </c>
      <c r="O60" s="320">
        <v>-0.1724266072092159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993.95</v>
      </c>
      <c r="E61" s="316">
        <v>992.65</v>
      </c>
      <c r="F61" s="317">
        <v>978.3</v>
      </c>
      <c r="G61" s="317">
        <v>962.65</v>
      </c>
      <c r="H61" s="317">
        <v>948.3</v>
      </c>
      <c r="I61" s="317">
        <v>1008.3</v>
      </c>
      <c r="J61" s="317">
        <v>1022.6500000000001</v>
      </c>
      <c r="K61" s="317">
        <v>1038.3</v>
      </c>
      <c r="L61" s="304">
        <v>1007</v>
      </c>
      <c r="M61" s="304">
        <v>977</v>
      </c>
      <c r="N61" s="319">
        <v>592150</v>
      </c>
      <c r="O61" s="320">
        <v>-0.22269624573378841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772.5</v>
      </c>
      <c r="E62" s="316">
        <v>773.19999999999993</v>
      </c>
      <c r="F62" s="317">
        <v>767.84999999999991</v>
      </c>
      <c r="G62" s="317">
        <v>763.19999999999993</v>
      </c>
      <c r="H62" s="317">
        <v>757.84999999999991</v>
      </c>
      <c r="I62" s="317">
        <v>777.84999999999991</v>
      </c>
      <c r="J62" s="317">
        <v>783.2</v>
      </c>
      <c r="K62" s="317">
        <v>787.84999999999991</v>
      </c>
      <c r="L62" s="304">
        <v>778.55</v>
      </c>
      <c r="M62" s="304">
        <v>768.55</v>
      </c>
      <c r="N62" s="319">
        <v>18281800</v>
      </c>
      <c r="O62" s="320">
        <v>-1.4139344262295081E-2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726.85</v>
      </c>
      <c r="E63" s="316">
        <v>726.65</v>
      </c>
      <c r="F63" s="317">
        <v>715.94999999999993</v>
      </c>
      <c r="G63" s="317">
        <v>705.05</v>
      </c>
      <c r="H63" s="317">
        <v>694.34999999999991</v>
      </c>
      <c r="I63" s="317">
        <v>737.55</v>
      </c>
      <c r="J63" s="317">
        <v>748.25</v>
      </c>
      <c r="K63" s="317">
        <v>759.15</v>
      </c>
      <c r="L63" s="304">
        <v>737.35</v>
      </c>
      <c r="M63" s="304">
        <v>715.75</v>
      </c>
      <c r="N63" s="319">
        <v>5801000</v>
      </c>
      <c r="O63" s="320">
        <v>-2.8470942890638083E-2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841.35</v>
      </c>
      <c r="E64" s="316">
        <v>836.11666666666667</v>
      </c>
      <c r="F64" s="317">
        <v>828.08333333333337</v>
      </c>
      <c r="G64" s="317">
        <v>814.81666666666672</v>
      </c>
      <c r="H64" s="317">
        <v>806.78333333333342</v>
      </c>
      <c r="I64" s="317">
        <v>849.38333333333333</v>
      </c>
      <c r="J64" s="317">
        <v>857.41666666666663</v>
      </c>
      <c r="K64" s="317">
        <v>870.68333333333328</v>
      </c>
      <c r="L64" s="304">
        <v>844.15</v>
      </c>
      <c r="M64" s="304">
        <v>822.85</v>
      </c>
      <c r="N64" s="319">
        <v>13664000</v>
      </c>
      <c r="O64" s="320">
        <v>-5.5727554179566562E-2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1941.4</v>
      </c>
      <c r="E65" s="316">
        <v>1950.9000000000003</v>
      </c>
      <c r="F65" s="317">
        <v>1924.6000000000006</v>
      </c>
      <c r="G65" s="317">
        <v>1907.8000000000002</v>
      </c>
      <c r="H65" s="317">
        <v>1881.5000000000005</v>
      </c>
      <c r="I65" s="317">
        <v>1967.7000000000007</v>
      </c>
      <c r="J65" s="317">
        <v>1994.0000000000005</v>
      </c>
      <c r="K65" s="317">
        <v>2010.8000000000009</v>
      </c>
      <c r="L65" s="304">
        <v>1977.2</v>
      </c>
      <c r="M65" s="304">
        <v>1934.1</v>
      </c>
      <c r="N65" s="319">
        <v>24813900</v>
      </c>
      <c r="O65" s="320">
        <v>-1.6410402768363596E-2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1190.0999999999999</v>
      </c>
      <c r="E66" s="316">
        <v>1192.9666666666665</v>
      </c>
      <c r="F66" s="317">
        <v>1179.133333333333</v>
      </c>
      <c r="G66" s="317">
        <v>1168.1666666666665</v>
      </c>
      <c r="H66" s="317">
        <v>1154.333333333333</v>
      </c>
      <c r="I66" s="317">
        <v>1203.9333333333329</v>
      </c>
      <c r="J66" s="317">
        <v>1217.7666666666664</v>
      </c>
      <c r="K66" s="317">
        <v>1228.7333333333329</v>
      </c>
      <c r="L66" s="304">
        <v>1206.8</v>
      </c>
      <c r="M66" s="304">
        <v>1182</v>
      </c>
      <c r="N66" s="319">
        <v>36032150</v>
      </c>
      <c r="O66" s="320">
        <v>-3.8270698766881973E-2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586.95000000000005</v>
      </c>
      <c r="E67" s="316">
        <v>585.81666666666672</v>
      </c>
      <c r="F67" s="317">
        <v>582.63333333333344</v>
      </c>
      <c r="G67" s="317">
        <v>578.31666666666672</v>
      </c>
      <c r="H67" s="317">
        <v>575.13333333333344</v>
      </c>
      <c r="I67" s="317">
        <v>590.13333333333344</v>
      </c>
      <c r="J67" s="317">
        <v>593.31666666666661</v>
      </c>
      <c r="K67" s="317">
        <v>597.63333333333344</v>
      </c>
      <c r="L67" s="304">
        <v>589</v>
      </c>
      <c r="M67" s="304">
        <v>581.5</v>
      </c>
      <c r="N67" s="319">
        <v>10517100</v>
      </c>
      <c r="O67" s="320">
        <v>-1.7974527526705013E-2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2899.05</v>
      </c>
      <c r="E68" s="316">
        <v>2914.85</v>
      </c>
      <c r="F68" s="317">
        <v>2868.5</v>
      </c>
      <c r="G68" s="317">
        <v>2837.9500000000003</v>
      </c>
      <c r="H68" s="317">
        <v>2791.6000000000004</v>
      </c>
      <c r="I68" s="317">
        <v>2945.3999999999996</v>
      </c>
      <c r="J68" s="317">
        <v>2991.7499999999991</v>
      </c>
      <c r="K68" s="317">
        <v>3022.2999999999993</v>
      </c>
      <c r="L68" s="304">
        <v>2961.2</v>
      </c>
      <c r="M68" s="304">
        <v>2884.3</v>
      </c>
      <c r="N68" s="319">
        <v>2744100</v>
      </c>
      <c r="O68" s="320">
        <v>-2.774234693877551E-2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168.6</v>
      </c>
      <c r="E69" s="316">
        <v>168.46666666666667</v>
      </c>
      <c r="F69" s="317">
        <v>165.93333333333334</v>
      </c>
      <c r="G69" s="317">
        <v>163.26666666666668</v>
      </c>
      <c r="H69" s="317">
        <v>160.73333333333335</v>
      </c>
      <c r="I69" s="317">
        <v>171.13333333333333</v>
      </c>
      <c r="J69" s="317">
        <v>173.66666666666669</v>
      </c>
      <c r="K69" s="317">
        <v>176.33333333333331</v>
      </c>
      <c r="L69" s="304">
        <v>171</v>
      </c>
      <c r="M69" s="304">
        <v>165.8</v>
      </c>
      <c r="N69" s="319">
        <v>30026900</v>
      </c>
      <c r="O69" s="320">
        <v>-3.3093325948490723E-2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180.1</v>
      </c>
      <c r="E70" s="316">
        <v>177.45000000000002</v>
      </c>
      <c r="F70" s="317">
        <v>173.40000000000003</v>
      </c>
      <c r="G70" s="317">
        <v>166.70000000000002</v>
      </c>
      <c r="H70" s="317">
        <v>162.65000000000003</v>
      </c>
      <c r="I70" s="317">
        <v>184.15000000000003</v>
      </c>
      <c r="J70" s="317">
        <v>188.20000000000005</v>
      </c>
      <c r="K70" s="317">
        <v>194.90000000000003</v>
      </c>
      <c r="L70" s="304">
        <v>181.5</v>
      </c>
      <c r="M70" s="304">
        <v>170.75</v>
      </c>
      <c r="N70" s="319">
        <v>33763500</v>
      </c>
      <c r="O70" s="320">
        <v>2.0733001387641826E-2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2127.5500000000002</v>
      </c>
      <c r="E71" s="316">
        <v>2137.7500000000005</v>
      </c>
      <c r="F71" s="317">
        <v>2109.8500000000008</v>
      </c>
      <c r="G71" s="317">
        <v>2092.1500000000005</v>
      </c>
      <c r="H71" s="317">
        <v>2064.2500000000009</v>
      </c>
      <c r="I71" s="317">
        <v>2155.4500000000007</v>
      </c>
      <c r="J71" s="317">
        <v>2183.3500000000004</v>
      </c>
      <c r="K71" s="317">
        <v>2201.0500000000006</v>
      </c>
      <c r="L71" s="304">
        <v>2165.65</v>
      </c>
      <c r="M71" s="304">
        <v>2120.0500000000002</v>
      </c>
      <c r="N71" s="319">
        <v>5417400</v>
      </c>
      <c r="O71" s="320">
        <v>-3.675254707419854E-2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140.6</v>
      </c>
      <c r="E72" s="316">
        <v>139.79999999999998</v>
      </c>
      <c r="F72" s="317">
        <v>137.79999999999995</v>
      </c>
      <c r="G72" s="317">
        <v>134.99999999999997</v>
      </c>
      <c r="H72" s="317">
        <v>132.99999999999994</v>
      </c>
      <c r="I72" s="317">
        <v>142.59999999999997</v>
      </c>
      <c r="J72" s="317">
        <v>144.60000000000002</v>
      </c>
      <c r="K72" s="317">
        <v>147.39999999999998</v>
      </c>
      <c r="L72" s="304">
        <v>141.80000000000001</v>
      </c>
      <c r="M72" s="304">
        <v>137</v>
      </c>
      <c r="N72" s="319">
        <v>15658100</v>
      </c>
      <c r="O72" s="320">
        <v>-5.6064287049149689E-2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400.35</v>
      </c>
      <c r="E73" s="316">
        <v>398.23333333333335</v>
      </c>
      <c r="F73" s="317">
        <v>393.4666666666667</v>
      </c>
      <c r="G73" s="317">
        <v>386.58333333333337</v>
      </c>
      <c r="H73" s="317">
        <v>381.81666666666672</v>
      </c>
      <c r="I73" s="317">
        <v>405.11666666666667</v>
      </c>
      <c r="J73" s="317">
        <v>409.88333333333333</v>
      </c>
      <c r="K73" s="317">
        <v>416.76666666666665</v>
      </c>
      <c r="L73" s="304">
        <v>403</v>
      </c>
      <c r="M73" s="304">
        <v>391.35</v>
      </c>
      <c r="N73" s="319">
        <v>118754625</v>
      </c>
      <c r="O73" s="320">
        <v>-2.3449231835508838E-3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409.5</v>
      </c>
      <c r="E74" s="316">
        <v>408.45</v>
      </c>
      <c r="F74" s="317">
        <v>406.15</v>
      </c>
      <c r="G74" s="317">
        <v>402.8</v>
      </c>
      <c r="H74" s="317">
        <v>400.5</v>
      </c>
      <c r="I74" s="317">
        <v>411.79999999999995</v>
      </c>
      <c r="J74" s="317">
        <v>414.1</v>
      </c>
      <c r="K74" s="317">
        <v>417.44999999999993</v>
      </c>
      <c r="L74" s="304">
        <v>410.75</v>
      </c>
      <c r="M74" s="304">
        <v>405.1</v>
      </c>
      <c r="N74" s="319">
        <v>7453500</v>
      </c>
      <c r="O74" s="320">
        <v>-1.9727756954034326E-2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8.4</v>
      </c>
      <c r="E75" s="316">
        <v>8.4500000000000011</v>
      </c>
      <c r="F75" s="317">
        <v>8.2500000000000018</v>
      </c>
      <c r="G75" s="317">
        <v>8.1000000000000014</v>
      </c>
      <c r="H75" s="317">
        <v>7.9000000000000021</v>
      </c>
      <c r="I75" s="317">
        <v>8.6000000000000014</v>
      </c>
      <c r="J75" s="317">
        <v>8.8000000000000007</v>
      </c>
      <c r="K75" s="317">
        <v>8.9500000000000011</v>
      </c>
      <c r="L75" s="304">
        <v>8.65</v>
      </c>
      <c r="M75" s="304">
        <v>8.3000000000000007</v>
      </c>
      <c r="N75" s="319">
        <v>233100000</v>
      </c>
      <c r="O75" s="320">
        <v>-0.3503706593835349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30.5</v>
      </c>
      <c r="E76" s="316">
        <v>30.333333333333332</v>
      </c>
      <c r="F76" s="317">
        <v>29.966666666666665</v>
      </c>
      <c r="G76" s="317">
        <v>29.433333333333334</v>
      </c>
      <c r="H76" s="317">
        <v>29.066666666666666</v>
      </c>
      <c r="I76" s="317">
        <v>30.866666666666664</v>
      </c>
      <c r="J76" s="317">
        <v>31.233333333333331</v>
      </c>
      <c r="K76" s="317">
        <v>31.766666666666662</v>
      </c>
      <c r="L76" s="304">
        <v>30.7</v>
      </c>
      <c r="M76" s="304">
        <v>29.8</v>
      </c>
      <c r="N76" s="319">
        <v>126027000</v>
      </c>
      <c r="O76" s="320">
        <v>-6.8006182380216385E-2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407</v>
      </c>
      <c r="E77" s="316">
        <v>407.05</v>
      </c>
      <c r="F77" s="317">
        <v>402.90000000000003</v>
      </c>
      <c r="G77" s="317">
        <v>398.8</v>
      </c>
      <c r="H77" s="317">
        <v>394.65000000000003</v>
      </c>
      <c r="I77" s="317">
        <v>411.15000000000003</v>
      </c>
      <c r="J77" s="317">
        <v>415.3</v>
      </c>
      <c r="K77" s="317">
        <v>419.40000000000003</v>
      </c>
      <c r="L77" s="304">
        <v>411.2</v>
      </c>
      <c r="M77" s="304">
        <v>402.95</v>
      </c>
      <c r="N77" s="319">
        <v>4756125</v>
      </c>
      <c r="O77" s="320">
        <v>-7.0660934981192913E-2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1333.8</v>
      </c>
      <c r="E78" s="316">
        <v>1311.3166666666666</v>
      </c>
      <c r="F78" s="317">
        <v>1278.9333333333332</v>
      </c>
      <c r="G78" s="317">
        <v>1224.0666666666666</v>
      </c>
      <c r="H78" s="317">
        <v>1191.6833333333332</v>
      </c>
      <c r="I78" s="317">
        <v>1366.1833333333332</v>
      </c>
      <c r="J78" s="317">
        <v>1398.5666666666664</v>
      </c>
      <c r="K78" s="317">
        <v>1453.4333333333332</v>
      </c>
      <c r="L78" s="304">
        <v>1343.7</v>
      </c>
      <c r="M78" s="304">
        <v>1256.45</v>
      </c>
      <c r="N78" s="319">
        <v>2512500</v>
      </c>
      <c r="O78" s="320">
        <v>-3.8461538461538464E-2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590.9</v>
      </c>
      <c r="E79" s="316">
        <v>587.81666666666672</v>
      </c>
      <c r="F79" s="317">
        <v>574.38333333333344</v>
      </c>
      <c r="G79" s="317">
        <v>557.86666666666667</v>
      </c>
      <c r="H79" s="317">
        <v>544.43333333333339</v>
      </c>
      <c r="I79" s="317">
        <v>604.33333333333348</v>
      </c>
      <c r="J79" s="317">
        <v>617.76666666666665</v>
      </c>
      <c r="K79" s="317">
        <v>634.28333333333353</v>
      </c>
      <c r="L79" s="304">
        <v>601.25</v>
      </c>
      <c r="M79" s="304">
        <v>571.29999999999995</v>
      </c>
      <c r="N79" s="319">
        <v>26868800</v>
      </c>
      <c r="O79" s="320">
        <v>-1.3453178239924804E-2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183.9</v>
      </c>
      <c r="E80" s="316">
        <v>182.94999999999996</v>
      </c>
      <c r="F80" s="317">
        <v>180.64999999999992</v>
      </c>
      <c r="G80" s="317">
        <v>177.39999999999995</v>
      </c>
      <c r="H80" s="317">
        <v>175.09999999999991</v>
      </c>
      <c r="I80" s="317">
        <v>186.19999999999993</v>
      </c>
      <c r="J80" s="317">
        <v>188.49999999999994</v>
      </c>
      <c r="K80" s="317">
        <v>191.74999999999994</v>
      </c>
      <c r="L80" s="304">
        <v>185.25</v>
      </c>
      <c r="M80" s="304">
        <v>179.7</v>
      </c>
      <c r="N80" s="319">
        <v>11286800</v>
      </c>
      <c r="O80" s="320">
        <v>-0.13106272903643026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1078.2</v>
      </c>
      <c r="E81" s="316">
        <v>1076.8999999999999</v>
      </c>
      <c r="F81" s="317">
        <v>1067.5999999999997</v>
      </c>
      <c r="G81" s="317">
        <v>1056.9999999999998</v>
      </c>
      <c r="H81" s="317">
        <v>1047.6999999999996</v>
      </c>
      <c r="I81" s="317">
        <v>1087.4999999999998</v>
      </c>
      <c r="J81" s="317">
        <v>1096.8</v>
      </c>
      <c r="K81" s="317">
        <v>1107.3999999999999</v>
      </c>
      <c r="L81" s="304">
        <v>1086.2</v>
      </c>
      <c r="M81" s="304">
        <v>1066.3</v>
      </c>
      <c r="N81" s="319">
        <v>32942400</v>
      </c>
      <c r="O81" s="320">
        <v>-1.2233736327000576E-2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78.7</v>
      </c>
      <c r="E82" s="316">
        <v>78</v>
      </c>
      <c r="F82" s="317">
        <v>76.900000000000006</v>
      </c>
      <c r="G82" s="317">
        <v>75.100000000000009</v>
      </c>
      <c r="H82" s="317">
        <v>74.000000000000014</v>
      </c>
      <c r="I82" s="317">
        <v>79.8</v>
      </c>
      <c r="J82" s="317">
        <v>80.899999999999991</v>
      </c>
      <c r="K82" s="317">
        <v>82.699999999999989</v>
      </c>
      <c r="L82" s="304">
        <v>79.099999999999994</v>
      </c>
      <c r="M82" s="304">
        <v>76.2</v>
      </c>
      <c r="N82" s="319">
        <v>53038500</v>
      </c>
      <c r="O82" s="320">
        <v>-3.3949335548172754E-2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164.15</v>
      </c>
      <c r="E83" s="316">
        <v>164.61666666666667</v>
      </c>
      <c r="F83" s="317">
        <v>163.13333333333335</v>
      </c>
      <c r="G83" s="317">
        <v>162.11666666666667</v>
      </c>
      <c r="H83" s="317">
        <v>160.63333333333335</v>
      </c>
      <c r="I83" s="317">
        <v>165.63333333333335</v>
      </c>
      <c r="J83" s="317">
        <v>167.1166666666667</v>
      </c>
      <c r="K83" s="317">
        <v>168.13333333333335</v>
      </c>
      <c r="L83" s="304">
        <v>166.1</v>
      </c>
      <c r="M83" s="304">
        <v>163.6</v>
      </c>
      <c r="N83" s="319">
        <v>108864000</v>
      </c>
      <c r="O83" s="320">
        <v>-5.3896212247622227E-2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190.45</v>
      </c>
      <c r="E84" s="316">
        <v>190.13333333333333</v>
      </c>
      <c r="F84" s="317">
        <v>186.51666666666665</v>
      </c>
      <c r="G84" s="317">
        <v>182.58333333333331</v>
      </c>
      <c r="H84" s="317">
        <v>178.96666666666664</v>
      </c>
      <c r="I84" s="317">
        <v>194.06666666666666</v>
      </c>
      <c r="J84" s="317">
        <v>197.68333333333334</v>
      </c>
      <c r="K84" s="317">
        <v>201.61666666666667</v>
      </c>
      <c r="L84" s="304">
        <v>193.75</v>
      </c>
      <c r="M84" s="304">
        <v>186.2</v>
      </c>
      <c r="N84" s="319">
        <v>23845000</v>
      </c>
      <c r="O84" s="320">
        <v>-3.0691056910569104E-2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307.85000000000002</v>
      </c>
      <c r="E85" s="316">
        <v>305.95</v>
      </c>
      <c r="F85" s="317">
        <v>302.5</v>
      </c>
      <c r="G85" s="317">
        <v>297.15000000000003</v>
      </c>
      <c r="H85" s="317">
        <v>293.70000000000005</v>
      </c>
      <c r="I85" s="317">
        <v>311.29999999999995</v>
      </c>
      <c r="J85" s="317">
        <v>314.74999999999989</v>
      </c>
      <c r="K85" s="317">
        <v>320.09999999999991</v>
      </c>
      <c r="L85" s="304">
        <v>309.39999999999998</v>
      </c>
      <c r="M85" s="304">
        <v>300.60000000000002</v>
      </c>
      <c r="N85" s="319">
        <v>39241800</v>
      </c>
      <c r="O85" s="320">
        <v>-1.9298245614035089E-2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2225.4499999999998</v>
      </c>
      <c r="E86" s="316">
        <v>2204.35</v>
      </c>
      <c r="F86" s="317">
        <v>2176.5499999999997</v>
      </c>
      <c r="G86" s="317">
        <v>2127.6499999999996</v>
      </c>
      <c r="H86" s="317">
        <v>2099.8499999999995</v>
      </c>
      <c r="I86" s="317">
        <v>2253.25</v>
      </c>
      <c r="J86" s="317">
        <v>2281.0500000000002</v>
      </c>
      <c r="K86" s="317">
        <v>2329.9500000000003</v>
      </c>
      <c r="L86" s="304">
        <v>2232.15</v>
      </c>
      <c r="M86" s="304">
        <v>2155.4499999999998</v>
      </c>
      <c r="N86" s="319">
        <v>1696000</v>
      </c>
      <c r="O86" s="320">
        <v>-0.10430419857406918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1563.6</v>
      </c>
      <c r="E87" s="316">
        <v>1555.7333333333333</v>
      </c>
      <c r="F87" s="317">
        <v>1530.4666666666667</v>
      </c>
      <c r="G87" s="317">
        <v>1497.3333333333333</v>
      </c>
      <c r="H87" s="317">
        <v>1472.0666666666666</v>
      </c>
      <c r="I87" s="317">
        <v>1588.8666666666668</v>
      </c>
      <c r="J87" s="317">
        <v>1614.1333333333337</v>
      </c>
      <c r="K87" s="317">
        <v>1647.2666666666669</v>
      </c>
      <c r="L87" s="304">
        <v>1581</v>
      </c>
      <c r="M87" s="304">
        <v>1522.6</v>
      </c>
      <c r="N87" s="319">
        <v>13924800</v>
      </c>
      <c r="O87" s="320">
        <v>-4.5016871039420626E-2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63.8</v>
      </c>
      <c r="E88" s="316">
        <v>63.816666666666663</v>
      </c>
      <c r="F88" s="317">
        <v>62.433333333333323</v>
      </c>
      <c r="G88" s="317">
        <v>61.066666666666663</v>
      </c>
      <c r="H88" s="317">
        <v>59.683333333333323</v>
      </c>
      <c r="I88" s="317">
        <v>65.183333333333323</v>
      </c>
      <c r="J88" s="317">
        <v>66.566666666666649</v>
      </c>
      <c r="K88" s="317">
        <v>67.933333333333323</v>
      </c>
      <c r="L88" s="304">
        <v>65.2</v>
      </c>
      <c r="M88" s="304">
        <v>62.45</v>
      </c>
      <c r="N88" s="319">
        <v>26560800</v>
      </c>
      <c r="O88" s="320">
        <v>-0.20008191685439281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287.85000000000002</v>
      </c>
      <c r="E89" s="316">
        <v>288.51666666666671</v>
      </c>
      <c r="F89" s="317">
        <v>282.98333333333341</v>
      </c>
      <c r="G89" s="317">
        <v>278.11666666666667</v>
      </c>
      <c r="H89" s="317">
        <v>272.58333333333337</v>
      </c>
      <c r="I89" s="317">
        <v>293.38333333333344</v>
      </c>
      <c r="J89" s="317">
        <v>298.91666666666674</v>
      </c>
      <c r="K89" s="317">
        <v>303.78333333333347</v>
      </c>
      <c r="L89" s="304">
        <v>294.05</v>
      </c>
      <c r="M89" s="304">
        <v>283.64999999999998</v>
      </c>
      <c r="N89" s="319">
        <v>9024000</v>
      </c>
      <c r="O89" s="320">
        <v>-3.2382586317821142E-2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919.4</v>
      </c>
      <c r="E90" s="316">
        <v>924.95000000000016</v>
      </c>
      <c r="F90" s="317">
        <v>904.90000000000032</v>
      </c>
      <c r="G90" s="317">
        <v>890.4000000000002</v>
      </c>
      <c r="H90" s="317">
        <v>870.35000000000036</v>
      </c>
      <c r="I90" s="317">
        <v>939.45000000000027</v>
      </c>
      <c r="J90" s="317">
        <v>959.50000000000023</v>
      </c>
      <c r="K90" s="317">
        <v>974.00000000000023</v>
      </c>
      <c r="L90" s="304">
        <v>945</v>
      </c>
      <c r="M90" s="304">
        <v>910.45</v>
      </c>
      <c r="N90" s="319">
        <v>13226400</v>
      </c>
      <c r="O90" s="320">
        <v>-4.2941855374696539E-2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928.45</v>
      </c>
      <c r="E91" s="316">
        <v>934</v>
      </c>
      <c r="F91" s="317">
        <v>918.1</v>
      </c>
      <c r="G91" s="317">
        <v>907.75</v>
      </c>
      <c r="H91" s="317">
        <v>891.85</v>
      </c>
      <c r="I91" s="317">
        <v>944.35</v>
      </c>
      <c r="J91" s="317">
        <v>960.25000000000011</v>
      </c>
      <c r="K91" s="317">
        <v>970.6</v>
      </c>
      <c r="L91" s="304">
        <v>949.9</v>
      </c>
      <c r="M91" s="304">
        <v>923.65</v>
      </c>
      <c r="N91" s="319">
        <v>6320600</v>
      </c>
      <c r="O91" s="320">
        <v>-0.23419155509783729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593.79999999999995</v>
      </c>
      <c r="E92" s="316">
        <v>596.4</v>
      </c>
      <c r="F92" s="317">
        <v>587.4</v>
      </c>
      <c r="G92" s="317">
        <v>581</v>
      </c>
      <c r="H92" s="317">
        <v>572</v>
      </c>
      <c r="I92" s="317">
        <v>602.79999999999995</v>
      </c>
      <c r="J92" s="317">
        <v>611.79999999999995</v>
      </c>
      <c r="K92" s="317">
        <v>618.19999999999993</v>
      </c>
      <c r="L92" s="304">
        <v>605.4</v>
      </c>
      <c r="M92" s="304">
        <v>590</v>
      </c>
      <c r="N92" s="319">
        <v>13948200</v>
      </c>
      <c r="O92" s="320">
        <v>-3.4125060591371791E-2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121.35</v>
      </c>
      <c r="E93" s="316">
        <v>120.83333333333333</v>
      </c>
      <c r="F93" s="317">
        <v>119.36666666666666</v>
      </c>
      <c r="G93" s="317">
        <v>117.38333333333333</v>
      </c>
      <c r="H93" s="317">
        <v>115.91666666666666</v>
      </c>
      <c r="I93" s="317">
        <v>122.81666666666666</v>
      </c>
      <c r="J93" s="317">
        <v>124.28333333333333</v>
      </c>
      <c r="K93" s="317">
        <v>126.26666666666667</v>
      </c>
      <c r="L93" s="304">
        <v>122.3</v>
      </c>
      <c r="M93" s="304">
        <v>118.85</v>
      </c>
      <c r="N93" s="319">
        <v>20002752</v>
      </c>
      <c r="O93" s="320">
        <v>-5.4533615497314017E-2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157.30000000000001</v>
      </c>
      <c r="E94" s="316">
        <v>157.16666666666666</v>
      </c>
      <c r="F94" s="317">
        <v>154.5333333333333</v>
      </c>
      <c r="G94" s="317">
        <v>151.76666666666665</v>
      </c>
      <c r="H94" s="317">
        <v>149.1333333333333</v>
      </c>
      <c r="I94" s="317">
        <v>159.93333333333331</v>
      </c>
      <c r="J94" s="317">
        <v>162.56666666666669</v>
      </c>
      <c r="K94" s="317">
        <v>165.33333333333331</v>
      </c>
      <c r="L94" s="304">
        <v>159.80000000000001</v>
      </c>
      <c r="M94" s="304">
        <v>154.4</v>
      </c>
      <c r="N94" s="319">
        <v>15072000</v>
      </c>
      <c r="O94" s="320">
        <v>-0.16405990016638936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360.55</v>
      </c>
      <c r="E95" s="316">
        <v>359.0333333333333</v>
      </c>
      <c r="F95" s="317">
        <v>355.66666666666663</v>
      </c>
      <c r="G95" s="317">
        <v>350.7833333333333</v>
      </c>
      <c r="H95" s="317">
        <v>347.41666666666663</v>
      </c>
      <c r="I95" s="317">
        <v>363.91666666666663</v>
      </c>
      <c r="J95" s="317">
        <v>367.2833333333333</v>
      </c>
      <c r="K95" s="317">
        <v>372.16666666666663</v>
      </c>
      <c r="L95" s="304">
        <v>362.4</v>
      </c>
      <c r="M95" s="304">
        <v>354.15</v>
      </c>
      <c r="N95" s="319">
        <v>10166000</v>
      </c>
      <c r="O95" s="320">
        <v>-2.643171806167401E-2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7126.8</v>
      </c>
      <c r="E96" s="316">
        <v>7107.6000000000013</v>
      </c>
      <c r="F96" s="317">
        <v>7009.5500000000029</v>
      </c>
      <c r="G96" s="317">
        <v>6892.300000000002</v>
      </c>
      <c r="H96" s="317">
        <v>6794.2500000000036</v>
      </c>
      <c r="I96" s="317">
        <v>7224.8500000000022</v>
      </c>
      <c r="J96" s="317">
        <v>7322.9</v>
      </c>
      <c r="K96" s="317">
        <v>7440.1500000000015</v>
      </c>
      <c r="L96" s="304">
        <v>7205.65</v>
      </c>
      <c r="M96" s="304">
        <v>6990.35</v>
      </c>
      <c r="N96" s="319">
        <v>2428600</v>
      </c>
      <c r="O96" s="320">
        <v>-1.6562057096578254E-2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506.55</v>
      </c>
      <c r="E97" s="316">
        <v>507.8</v>
      </c>
      <c r="F97" s="317">
        <v>501.5</v>
      </c>
      <c r="G97" s="317">
        <v>496.45</v>
      </c>
      <c r="H97" s="317">
        <v>490.15</v>
      </c>
      <c r="I97" s="317">
        <v>512.85</v>
      </c>
      <c r="J97" s="317">
        <v>519.15000000000009</v>
      </c>
      <c r="K97" s="317">
        <v>524.20000000000005</v>
      </c>
      <c r="L97" s="304">
        <v>514.1</v>
      </c>
      <c r="M97" s="304">
        <v>502.75</v>
      </c>
      <c r="N97" s="319">
        <v>13371250</v>
      </c>
      <c r="O97" s="320">
        <v>-5.6701989217326637E-3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589.70000000000005</v>
      </c>
      <c r="E98" s="316">
        <v>585.55000000000007</v>
      </c>
      <c r="F98" s="317">
        <v>578.65000000000009</v>
      </c>
      <c r="G98" s="317">
        <v>567.6</v>
      </c>
      <c r="H98" s="317">
        <v>560.70000000000005</v>
      </c>
      <c r="I98" s="317">
        <v>596.60000000000014</v>
      </c>
      <c r="J98" s="317">
        <v>603.5</v>
      </c>
      <c r="K98" s="317">
        <v>614.55000000000018</v>
      </c>
      <c r="L98" s="304">
        <v>592.45000000000005</v>
      </c>
      <c r="M98" s="304">
        <v>574.5</v>
      </c>
      <c r="N98" s="319">
        <v>1869400</v>
      </c>
      <c r="O98" s="320">
        <v>-0.14404761904761904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816.2</v>
      </c>
      <c r="E99" s="316">
        <v>817.78333333333342</v>
      </c>
      <c r="F99" s="317">
        <v>809.71666666666681</v>
      </c>
      <c r="G99" s="317">
        <v>803.23333333333335</v>
      </c>
      <c r="H99" s="317">
        <v>795.16666666666674</v>
      </c>
      <c r="I99" s="317">
        <v>824.26666666666688</v>
      </c>
      <c r="J99" s="317">
        <v>832.33333333333348</v>
      </c>
      <c r="K99" s="317">
        <v>838.81666666666695</v>
      </c>
      <c r="L99" s="304">
        <v>825.85</v>
      </c>
      <c r="M99" s="304">
        <v>811.3</v>
      </c>
      <c r="N99" s="319">
        <v>1716600</v>
      </c>
      <c r="O99" s="320">
        <v>-0.10369674185463659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1320.85</v>
      </c>
      <c r="E100" s="316">
        <v>1314.6166666666666</v>
      </c>
      <c r="F100" s="317">
        <v>1294.2333333333331</v>
      </c>
      <c r="G100" s="317">
        <v>1267.6166666666666</v>
      </c>
      <c r="H100" s="317">
        <v>1247.2333333333331</v>
      </c>
      <c r="I100" s="317">
        <v>1341.2333333333331</v>
      </c>
      <c r="J100" s="317">
        <v>1361.6166666666668</v>
      </c>
      <c r="K100" s="317">
        <v>1388.2333333333331</v>
      </c>
      <c r="L100" s="304">
        <v>1335</v>
      </c>
      <c r="M100" s="304">
        <v>1288</v>
      </c>
      <c r="N100" s="319">
        <v>1308800</v>
      </c>
      <c r="O100" s="320">
        <v>-0.17830236062280261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107.45</v>
      </c>
      <c r="E101" s="316">
        <v>106.55</v>
      </c>
      <c r="F101" s="317">
        <v>105</v>
      </c>
      <c r="G101" s="317">
        <v>102.55</v>
      </c>
      <c r="H101" s="317">
        <v>101</v>
      </c>
      <c r="I101" s="317">
        <v>109</v>
      </c>
      <c r="J101" s="317">
        <v>110.54999999999998</v>
      </c>
      <c r="K101" s="317">
        <v>113</v>
      </c>
      <c r="L101" s="304">
        <v>108.1</v>
      </c>
      <c r="M101" s="304">
        <v>104.1</v>
      </c>
      <c r="N101" s="319">
        <v>21707000</v>
      </c>
      <c r="O101" s="320">
        <v>-9.6181871174584668E-2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67282.149999999994</v>
      </c>
      <c r="E102" s="316">
        <v>67214.433333333334</v>
      </c>
      <c r="F102" s="317">
        <v>65467.716666666674</v>
      </c>
      <c r="G102" s="317">
        <v>63653.28333333334</v>
      </c>
      <c r="H102" s="317">
        <v>61906.56666666668</v>
      </c>
      <c r="I102" s="317">
        <v>69028.866666666669</v>
      </c>
      <c r="J102" s="317">
        <v>70775.583333333314</v>
      </c>
      <c r="K102" s="317">
        <v>72590.016666666663</v>
      </c>
      <c r="L102" s="304">
        <v>68961.149999999994</v>
      </c>
      <c r="M102" s="304">
        <v>65400</v>
      </c>
      <c r="N102" s="319">
        <v>25350</v>
      </c>
      <c r="O102" s="320">
        <v>-0.16115155526141628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1240</v>
      </c>
      <c r="E103" s="316">
        <v>1223.3333333333333</v>
      </c>
      <c r="F103" s="317">
        <v>1201.1666666666665</v>
      </c>
      <c r="G103" s="317">
        <v>1162.3333333333333</v>
      </c>
      <c r="H103" s="317">
        <v>1140.1666666666665</v>
      </c>
      <c r="I103" s="317">
        <v>1262.1666666666665</v>
      </c>
      <c r="J103" s="317">
        <v>1284.333333333333</v>
      </c>
      <c r="K103" s="317">
        <v>1323.1666666666665</v>
      </c>
      <c r="L103" s="304">
        <v>1245.5</v>
      </c>
      <c r="M103" s="304">
        <v>1184.5</v>
      </c>
      <c r="N103" s="319">
        <v>2616750</v>
      </c>
      <c r="O103" s="320">
        <v>-0.10285420416559526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30.1</v>
      </c>
      <c r="E104" s="316">
        <v>30.05</v>
      </c>
      <c r="F104" s="317">
        <v>29.75</v>
      </c>
      <c r="G104" s="317">
        <v>29.4</v>
      </c>
      <c r="H104" s="317">
        <v>29.099999999999998</v>
      </c>
      <c r="I104" s="317">
        <v>30.400000000000002</v>
      </c>
      <c r="J104" s="317">
        <v>30.700000000000006</v>
      </c>
      <c r="K104" s="317">
        <v>31.050000000000004</v>
      </c>
      <c r="L104" s="304">
        <v>30.35</v>
      </c>
      <c r="M104" s="304">
        <v>29.7</v>
      </c>
      <c r="N104" s="319">
        <v>41684000</v>
      </c>
      <c r="O104" s="320">
        <v>-5.1817478731631866E-2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3607.7</v>
      </c>
      <c r="E105" s="316">
        <v>3592.0333333333333</v>
      </c>
      <c r="F105" s="317">
        <v>3540.6666666666665</v>
      </c>
      <c r="G105" s="317">
        <v>3473.6333333333332</v>
      </c>
      <c r="H105" s="317">
        <v>3422.2666666666664</v>
      </c>
      <c r="I105" s="317">
        <v>3659.0666666666666</v>
      </c>
      <c r="J105" s="317">
        <v>3710.4333333333334</v>
      </c>
      <c r="K105" s="317">
        <v>3777.4666666666667</v>
      </c>
      <c r="L105" s="304">
        <v>3643.4</v>
      </c>
      <c r="M105" s="304">
        <v>3525</v>
      </c>
      <c r="N105" s="319">
        <v>710750</v>
      </c>
      <c r="O105" s="320">
        <v>-1.0097493036211699E-2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16907.45</v>
      </c>
      <c r="E106" s="316">
        <v>16983.649999999998</v>
      </c>
      <c r="F106" s="317">
        <v>16752.099999999995</v>
      </c>
      <c r="G106" s="317">
        <v>16596.749999999996</v>
      </c>
      <c r="H106" s="317">
        <v>16365.199999999993</v>
      </c>
      <c r="I106" s="317">
        <v>17138.999999999996</v>
      </c>
      <c r="J106" s="317">
        <v>17370.55</v>
      </c>
      <c r="K106" s="317">
        <v>17525.899999999998</v>
      </c>
      <c r="L106" s="304">
        <v>17215.2</v>
      </c>
      <c r="M106" s="304">
        <v>16828.3</v>
      </c>
      <c r="N106" s="319">
        <v>438050</v>
      </c>
      <c r="O106" s="320">
        <v>-4.5538729709118639E-2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80.95</v>
      </c>
      <c r="E107" s="316">
        <v>80.583333333333329</v>
      </c>
      <c r="F107" s="317">
        <v>79.916666666666657</v>
      </c>
      <c r="G107" s="317">
        <v>78.883333333333326</v>
      </c>
      <c r="H107" s="317">
        <v>78.216666666666654</v>
      </c>
      <c r="I107" s="317">
        <v>81.61666666666666</v>
      </c>
      <c r="J107" s="317">
        <v>82.283333333333317</v>
      </c>
      <c r="K107" s="317">
        <v>83.316666666666663</v>
      </c>
      <c r="L107" s="304">
        <v>81.25</v>
      </c>
      <c r="M107" s="304">
        <v>79.55</v>
      </c>
      <c r="N107" s="319">
        <v>27684400</v>
      </c>
      <c r="O107" s="320">
        <v>-0.26983566001060261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86.55</v>
      </c>
      <c r="E108" s="316">
        <v>86.883333333333326</v>
      </c>
      <c r="F108" s="317">
        <v>85.216666666666654</v>
      </c>
      <c r="G108" s="317">
        <v>83.883333333333326</v>
      </c>
      <c r="H108" s="317">
        <v>82.216666666666654</v>
      </c>
      <c r="I108" s="317">
        <v>88.216666666666654</v>
      </c>
      <c r="J108" s="317">
        <v>89.88333333333334</v>
      </c>
      <c r="K108" s="317">
        <v>91.216666666666654</v>
      </c>
      <c r="L108" s="304">
        <v>88.55</v>
      </c>
      <c r="M108" s="304">
        <v>85.55</v>
      </c>
      <c r="N108" s="319">
        <v>54873900</v>
      </c>
      <c r="O108" s="320">
        <v>-0.18697745122878134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64.599999999999994</v>
      </c>
      <c r="E109" s="316">
        <v>65.100000000000009</v>
      </c>
      <c r="F109" s="317">
        <v>63.750000000000014</v>
      </c>
      <c r="G109" s="317">
        <v>62.900000000000006</v>
      </c>
      <c r="H109" s="317">
        <v>61.550000000000011</v>
      </c>
      <c r="I109" s="317">
        <v>65.950000000000017</v>
      </c>
      <c r="J109" s="317">
        <v>67.300000000000011</v>
      </c>
      <c r="K109" s="317">
        <v>68.15000000000002</v>
      </c>
      <c r="L109" s="304">
        <v>66.45</v>
      </c>
      <c r="M109" s="304">
        <v>64.25</v>
      </c>
      <c r="N109" s="319">
        <v>46076800</v>
      </c>
      <c r="O109" s="320">
        <v>-0.15180722891566265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19939.349999999999</v>
      </c>
      <c r="E110" s="316">
        <v>19998.8</v>
      </c>
      <c r="F110" s="317">
        <v>19700.55</v>
      </c>
      <c r="G110" s="317">
        <v>19461.75</v>
      </c>
      <c r="H110" s="317">
        <v>19163.5</v>
      </c>
      <c r="I110" s="317">
        <v>20237.599999999999</v>
      </c>
      <c r="J110" s="317">
        <v>20535.849999999999</v>
      </c>
      <c r="K110" s="317">
        <v>20774.649999999998</v>
      </c>
      <c r="L110" s="304">
        <v>20297.05</v>
      </c>
      <c r="M110" s="304">
        <v>19760</v>
      </c>
      <c r="N110" s="319">
        <v>70530</v>
      </c>
      <c r="O110" s="320">
        <v>-0.18847083189506386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1219.55</v>
      </c>
      <c r="E111" s="316">
        <v>1233.7</v>
      </c>
      <c r="F111" s="317">
        <v>1185.4000000000001</v>
      </c>
      <c r="G111" s="317">
        <v>1151.25</v>
      </c>
      <c r="H111" s="317">
        <v>1102.95</v>
      </c>
      <c r="I111" s="317">
        <v>1267.8500000000001</v>
      </c>
      <c r="J111" s="317">
        <v>1316.1499999999999</v>
      </c>
      <c r="K111" s="317">
        <v>1350.3000000000002</v>
      </c>
      <c r="L111" s="304">
        <v>1282</v>
      </c>
      <c r="M111" s="304">
        <v>1199.55</v>
      </c>
      <c r="N111" s="319">
        <v>2792350</v>
      </c>
      <c r="O111" s="320">
        <v>-6.3284132841328417E-2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229.5</v>
      </c>
      <c r="E112" s="316">
        <v>228.4</v>
      </c>
      <c r="F112" s="317">
        <v>226.10000000000002</v>
      </c>
      <c r="G112" s="317">
        <v>222.70000000000002</v>
      </c>
      <c r="H112" s="317">
        <v>220.40000000000003</v>
      </c>
      <c r="I112" s="317">
        <v>231.8</v>
      </c>
      <c r="J112" s="317">
        <v>234.10000000000002</v>
      </c>
      <c r="K112" s="317">
        <v>237.5</v>
      </c>
      <c r="L112" s="304">
        <v>230.7</v>
      </c>
      <c r="M112" s="304">
        <v>225</v>
      </c>
      <c r="N112" s="319">
        <v>6267000</v>
      </c>
      <c r="O112" s="320">
        <v>-0.44982881222017385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85.5</v>
      </c>
      <c r="E113" s="316">
        <v>85.45</v>
      </c>
      <c r="F113" s="317">
        <v>84.600000000000009</v>
      </c>
      <c r="G113" s="317">
        <v>83.7</v>
      </c>
      <c r="H113" s="317">
        <v>82.850000000000009</v>
      </c>
      <c r="I113" s="317">
        <v>86.350000000000009</v>
      </c>
      <c r="J113" s="317">
        <v>87.2</v>
      </c>
      <c r="K113" s="317">
        <v>88.100000000000009</v>
      </c>
      <c r="L113" s="304">
        <v>86.3</v>
      </c>
      <c r="M113" s="304">
        <v>84.55</v>
      </c>
      <c r="N113" s="319">
        <v>43400000</v>
      </c>
      <c r="O113" s="320">
        <v>-4.0175510763746057E-2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1594.4</v>
      </c>
      <c r="E114" s="316">
        <v>1576.1166666666668</v>
      </c>
      <c r="F114" s="317">
        <v>1549.3833333333337</v>
      </c>
      <c r="G114" s="317">
        <v>1504.3666666666668</v>
      </c>
      <c r="H114" s="317">
        <v>1477.6333333333337</v>
      </c>
      <c r="I114" s="317">
        <v>1621.1333333333337</v>
      </c>
      <c r="J114" s="317">
        <v>1647.8666666666668</v>
      </c>
      <c r="K114" s="317">
        <v>1692.8833333333337</v>
      </c>
      <c r="L114" s="304">
        <v>1602.85</v>
      </c>
      <c r="M114" s="304">
        <v>1531.1</v>
      </c>
      <c r="N114" s="319">
        <v>3373500</v>
      </c>
      <c r="O114" s="320">
        <v>-3.4487693188322836E-2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26.7</v>
      </c>
      <c r="E115" s="316">
        <v>26.633333333333329</v>
      </c>
      <c r="F115" s="317">
        <v>26.36666666666666</v>
      </c>
      <c r="G115" s="317">
        <v>26.033333333333331</v>
      </c>
      <c r="H115" s="317">
        <v>25.766666666666662</v>
      </c>
      <c r="I115" s="317">
        <v>26.966666666666658</v>
      </c>
      <c r="J115" s="317">
        <v>27.233333333333331</v>
      </c>
      <c r="K115" s="317">
        <v>27.566666666666656</v>
      </c>
      <c r="L115" s="304">
        <v>26.9</v>
      </c>
      <c r="M115" s="304">
        <v>26.3</v>
      </c>
      <c r="N115" s="319">
        <v>64946000</v>
      </c>
      <c r="O115" s="320">
        <v>-6.8507814172554058E-3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171.15</v>
      </c>
      <c r="E116" s="316">
        <v>171.5</v>
      </c>
      <c r="F116" s="317">
        <v>169.8</v>
      </c>
      <c r="G116" s="317">
        <v>168.45000000000002</v>
      </c>
      <c r="H116" s="317">
        <v>166.75000000000003</v>
      </c>
      <c r="I116" s="317">
        <v>172.85</v>
      </c>
      <c r="J116" s="317">
        <v>174.54999999999998</v>
      </c>
      <c r="K116" s="317">
        <v>175.89999999999998</v>
      </c>
      <c r="L116" s="304">
        <v>173.2</v>
      </c>
      <c r="M116" s="304">
        <v>170.15</v>
      </c>
      <c r="N116" s="319">
        <v>13728000</v>
      </c>
      <c r="O116" s="320">
        <v>-0.15717092337917485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1048.7</v>
      </c>
      <c r="E117" s="316">
        <v>1043.3666666666668</v>
      </c>
      <c r="F117" s="317">
        <v>1020.1333333333337</v>
      </c>
      <c r="G117" s="317">
        <v>991.56666666666683</v>
      </c>
      <c r="H117" s="317">
        <v>968.33333333333371</v>
      </c>
      <c r="I117" s="317">
        <v>1071.9333333333336</v>
      </c>
      <c r="J117" s="317">
        <v>1095.1666666666667</v>
      </c>
      <c r="K117" s="317">
        <v>1123.7333333333336</v>
      </c>
      <c r="L117" s="304">
        <v>1066.5999999999999</v>
      </c>
      <c r="M117" s="304">
        <v>1014.8</v>
      </c>
      <c r="N117" s="319">
        <v>1623116</v>
      </c>
      <c r="O117" s="320">
        <v>-0.106430652027784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789.9</v>
      </c>
      <c r="E118" s="316">
        <v>781.56666666666661</v>
      </c>
      <c r="F118" s="317">
        <v>770.63333333333321</v>
      </c>
      <c r="G118" s="317">
        <v>751.36666666666656</v>
      </c>
      <c r="H118" s="317">
        <v>740.43333333333317</v>
      </c>
      <c r="I118" s="317">
        <v>800.83333333333326</v>
      </c>
      <c r="J118" s="317">
        <v>811.76666666666665</v>
      </c>
      <c r="K118" s="317">
        <v>831.0333333333333</v>
      </c>
      <c r="L118" s="304">
        <v>792.5</v>
      </c>
      <c r="M118" s="304">
        <v>762.3</v>
      </c>
      <c r="N118" s="319">
        <v>1379550</v>
      </c>
      <c r="O118" s="320">
        <v>1.755485893416928E-2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174.95</v>
      </c>
      <c r="E119" s="316">
        <v>175.88333333333333</v>
      </c>
      <c r="F119" s="317">
        <v>169.26666666666665</v>
      </c>
      <c r="G119" s="317">
        <v>163.58333333333331</v>
      </c>
      <c r="H119" s="317">
        <v>156.96666666666664</v>
      </c>
      <c r="I119" s="317">
        <v>181.56666666666666</v>
      </c>
      <c r="J119" s="317">
        <v>188.18333333333334</v>
      </c>
      <c r="K119" s="317">
        <v>193.86666666666667</v>
      </c>
      <c r="L119" s="304">
        <v>182.5</v>
      </c>
      <c r="M119" s="304">
        <v>170.2</v>
      </c>
      <c r="N119" s="319">
        <v>14996800</v>
      </c>
      <c r="O119" s="320">
        <v>5.5830129965220576E-2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100.7</v>
      </c>
      <c r="E120" s="316">
        <v>100.38333333333333</v>
      </c>
      <c r="F120" s="317">
        <v>99.716666666666654</v>
      </c>
      <c r="G120" s="317">
        <v>98.733333333333334</v>
      </c>
      <c r="H120" s="317">
        <v>98.066666666666663</v>
      </c>
      <c r="I120" s="317">
        <v>101.36666666666665</v>
      </c>
      <c r="J120" s="317">
        <v>102.03333333333333</v>
      </c>
      <c r="K120" s="317">
        <v>103.01666666666664</v>
      </c>
      <c r="L120" s="304">
        <v>101.05</v>
      </c>
      <c r="M120" s="304">
        <v>99.4</v>
      </c>
      <c r="N120" s="319">
        <v>22512000</v>
      </c>
      <c r="O120" s="320">
        <v>-0.12825278810408922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2032.7</v>
      </c>
      <c r="E121" s="316">
        <v>2027.4666666666665</v>
      </c>
      <c r="F121" s="317">
        <v>2006.2333333333331</v>
      </c>
      <c r="G121" s="317">
        <v>1979.7666666666667</v>
      </c>
      <c r="H121" s="317">
        <v>1958.5333333333333</v>
      </c>
      <c r="I121" s="317">
        <v>2053.9333333333329</v>
      </c>
      <c r="J121" s="317">
        <v>2075.1666666666661</v>
      </c>
      <c r="K121" s="317">
        <v>2101.6333333333328</v>
      </c>
      <c r="L121" s="304">
        <v>2048.6999999999998</v>
      </c>
      <c r="M121" s="304">
        <v>2001</v>
      </c>
      <c r="N121" s="319">
        <v>36630680</v>
      </c>
      <c r="O121" s="320">
        <v>-6.8235535916144285E-2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33.75</v>
      </c>
      <c r="E122" s="316">
        <v>33.716666666666669</v>
      </c>
      <c r="F122" s="317">
        <v>33.183333333333337</v>
      </c>
      <c r="G122" s="317">
        <v>32.616666666666667</v>
      </c>
      <c r="H122" s="317">
        <v>32.083333333333336</v>
      </c>
      <c r="I122" s="317">
        <v>34.283333333333339</v>
      </c>
      <c r="J122" s="317">
        <v>34.81666666666667</v>
      </c>
      <c r="K122" s="317">
        <v>35.38333333333334</v>
      </c>
      <c r="L122" s="304">
        <v>34.25</v>
      </c>
      <c r="M122" s="304">
        <v>33.15</v>
      </c>
      <c r="N122" s="319">
        <v>50977000</v>
      </c>
      <c r="O122" s="320">
        <v>-6.0245183887915936E-2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763.65</v>
      </c>
      <c r="E123" s="316">
        <v>764.88333333333321</v>
      </c>
      <c r="F123" s="317">
        <v>754.81666666666638</v>
      </c>
      <c r="G123" s="317">
        <v>745.98333333333312</v>
      </c>
      <c r="H123" s="317">
        <v>735.91666666666629</v>
      </c>
      <c r="I123" s="317">
        <v>773.71666666666647</v>
      </c>
      <c r="J123" s="317">
        <v>783.7833333333333</v>
      </c>
      <c r="K123" s="317">
        <v>792.61666666666656</v>
      </c>
      <c r="L123" s="304">
        <v>774.95</v>
      </c>
      <c r="M123" s="304">
        <v>756.05</v>
      </c>
      <c r="N123" s="319">
        <v>6114000</v>
      </c>
      <c r="O123" s="320">
        <v>4.0645399679763517E-3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189.35</v>
      </c>
      <c r="E124" s="316">
        <v>188.83333333333334</v>
      </c>
      <c r="F124" s="317">
        <v>186.51666666666668</v>
      </c>
      <c r="G124" s="317">
        <v>183.68333333333334</v>
      </c>
      <c r="H124" s="317">
        <v>181.36666666666667</v>
      </c>
      <c r="I124" s="317">
        <v>191.66666666666669</v>
      </c>
      <c r="J124" s="317">
        <v>193.98333333333335</v>
      </c>
      <c r="K124" s="317">
        <v>196.81666666666669</v>
      </c>
      <c r="L124" s="304">
        <v>191.15</v>
      </c>
      <c r="M124" s="304">
        <v>186</v>
      </c>
      <c r="N124" s="319">
        <v>113532000</v>
      </c>
      <c r="O124" s="320">
        <v>-2.115772593244012E-2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21685.1</v>
      </c>
      <c r="E125" s="316">
        <v>21534.600000000002</v>
      </c>
      <c r="F125" s="317">
        <v>21277.300000000003</v>
      </c>
      <c r="G125" s="317">
        <v>20869.5</v>
      </c>
      <c r="H125" s="317">
        <v>20612.2</v>
      </c>
      <c r="I125" s="317">
        <v>21942.400000000005</v>
      </c>
      <c r="J125" s="317">
        <v>22199.7</v>
      </c>
      <c r="K125" s="317">
        <v>22607.500000000007</v>
      </c>
      <c r="L125" s="304">
        <v>21791.9</v>
      </c>
      <c r="M125" s="304">
        <v>21126.799999999999</v>
      </c>
      <c r="N125" s="319">
        <v>132450</v>
      </c>
      <c r="O125" s="320">
        <v>-5.1896921975662133E-2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1286.55</v>
      </c>
      <c r="E126" s="316">
        <v>1281.6499999999999</v>
      </c>
      <c r="F126" s="317">
        <v>1272.1499999999996</v>
      </c>
      <c r="G126" s="317">
        <v>1257.7499999999998</v>
      </c>
      <c r="H126" s="317">
        <v>1248.2499999999995</v>
      </c>
      <c r="I126" s="317">
        <v>1296.0499999999997</v>
      </c>
      <c r="J126" s="317">
        <v>1305.5500000000002</v>
      </c>
      <c r="K126" s="317">
        <v>1319.9499999999998</v>
      </c>
      <c r="L126" s="304">
        <v>1291.1500000000001</v>
      </c>
      <c r="M126" s="304">
        <v>1267.25</v>
      </c>
      <c r="N126" s="319">
        <v>1763850</v>
      </c>
      <c r="O126" s="320">
        <v>-7.5259515570934257E-2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4451.3500000000004</v>
      </c>
      <c r="E127" s="316">
        <v>4416.1333333333341</v>
      </c>
      <c r="F127" s="317">
        <v>4365.2666666666682</v>
      </c>
      <c r="G127" s="317">
        <v>4279.1833333333343</v>
      </c>
      <c r="H127" s="317">
        <v>4228.3166666666684</v>
      </c>
      <c r="I127" s="317">
        <v>4502.2166666666681</v>
      </c>
      <c r="J127" s="317">
        <v>4553.0833333333348</v>
      </c>
      <c r="K127" s="317">
        <v>4639.1666666666679</v>
      </c>
      <c r="L127" s="304">
        <v>4467</v>
      </c>
      <c r="M127" s="304">
        <v>4330.05</v>
      </c>
      <c r="N127" s="319">
        <v>524250</v>
      </c>
      <c r="O127" s="320">
        <v>-3.1855955678670361E-2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697.1</v>
      </c>
      <c r="E128" s="316">
        <v>691.88333333333321</v>
      </c>
      <c r="F128" s="317">
        <v>681.51666666666642</v>
      </c>
      <c r="G128" s="317">
        <v>665.93333333333317</v>
      </c>
      <c r="H128" s="317">
        <v>655.56666666666638</v>
      </c>
      <c r="I128" s="317">
        <v>707.46666666666647</v>
      </c>
      <c r="J128" s="317">
        <v>717.83333333333326</v>
      </c>
      <c r="K128" s="317">
        <v>733.41666666666652</v>
      </c>
      <c r="L128" s="304">
        <v>702.25</v>
      </c>
      <c r="M128" s="304">
        <v>676.3</v>
      </c>
      <c r="N128" s="319">
        <v>3385025</v>
      </c>
      <c r="O128" s="320">
        <v>-0.17250937550953857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457.95</v>
      </c>
      <c r="E129" s="316">
        <v>459.33333333333331</v>
      </c>
      <c r="F129" s="317">
        <v>452.61666666666662</v>
      </c>
      <c r="G129" s="317">
        <v>447.2833333333333</v>
      </c>
      <c r="H129" s="317">
        <v>440.56666666666661</v>
      </c>
      <c r="I129" s="317">
        <v>464.66666666666663</v>
      </c>
      <c r="J129" s="317">
        <v>471.38333333333333</v>
      </c>
      <c r="K129" s="317">
        <v>476.71666666666664</v>
      </c>
      <c r="L129" s="304">
        <v>466.05</v>
      </c>
      <c r="M129" s="304">
        <v>454</v>
      </c>
      <c r="N129" s="319">
        <v>43202600</v>
      </c>
      <c r="O129" s="320">
        <v>1.4131256367281212E-2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420.8</v>
      </c>
      <c r="E130" s="316">
        <v>417.66666666666669</v>
      </c>
      <c r="F130" s="317">
        <v>412.68333333333339</v>
      </c>
      <c r="G130" s="317">
        <v>404.56666666666672</v>
      </c>
      <c r="H130" s="317">
        <v>399.58333333333343</v>
      </c>
      <c r="I130" s="317">
        <v>425.78333333333336</v>
      </c>
      <c r="J130" s="317">
        <v>430.76666666666659</v>
      </c>
      <c r="K130" s="317">
        <v>438.88333333333333</v>
      </c>
      <c r="L130" s="304">
        <v>422.65</v>
      </c>
      <c r="M130" s="304">
        <v>409.55</v>
      </c>
      <c r="N130" s="319">
        <v>4701000</v>
      </c>
      <c r="O130" s="320">
        <v>-3.0021665119158155E-2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326.14999999999998</v>
      </c>
      <c r="E131" s="316">
        <v>325.61666666666662</v>
      </c>
      <c r="F131" s="317">
        <v>319.98333333333323</v>
      </c>
      <c r="G131" s="317">
        <v>313.81666666666661</v>
      </c>
      <c r="H131" s="317">
        <v>308.18333333333322</v>
      </c>
      <c r="I131" s="317">
        <v>331.78333333333325</v>
      </c>
      <c r="J131" s="317">
        <v>337.41666666666657</v>
      </c>
      <c r="K131" s="317">
        <v>343.58333333333326</v>
      </c>
      <c r="L131" s="304">
        <v>331.25</v>
      </c>
      <c r="M131" s="304">
        <v>319.45</v>
      </c>
      <c r="N131" s="319">
        <v>3802000</v>
      </c>
      <c r="O131" s="320">
        <v>-0.15096025011165698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493.15</v>
      </c>
      <c r="E132" s="316">
        <v>486.16666666666669</v>
      </c>
      <c r="F132" s="317">
        <v>476.13333333333338</v>
      </c>
      <c r="G132" s="317">
        <v>459.11666666666667</v>
      </c>
      <c r="H132" s="317">
        <v>449.08333333333337</v>
      </c>
      <c r="I132" s="317">
        <v>503.18333333333339</v>
      </c>
      <c r="J132" s="317">
        <v>513.2166666666667</v>
      </c>
      <c r="K132" s="317">
        <v>530.23333333333335</v>
      </c>
      <c r="L132" s="304">
        <v>496.2</v>
      </c>
      <c r="M132" s="304">
        <v>469.15</v>
      </c>
      <c r="N132" s="319">
        <v>18578700</v>
      </c>
      <c r="O132" s="320">
        <v>-7.1139308855291572E-2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132.1</v>
      </c>
      <c r="E133" s="316">
        <v>131.85</v>
      </c>
      <c r="F133" s="317">
        <v>130.25</v>
      </c>
      <c r="G133" s="317">
        <v>128.4</v>
      </c>
      <c r="H133" s="317">
        <v>126.80000000000001</v>
      </c>
      <c r="I133" s="317">
        <v>133.69999999999999</v>
      </c>
      <c r="J133" s="317">
        <v>135.29999999999995</v>
      </c>
      <c r="K133" s="317">
        <v>137.14999999999998</v>
      </c>
      <c r="L133" s="304">
        <v>133.44999999999999</v>
      </c>
      <c r="M133" s="304">
        <v>130</v>
      </c>
      <c r="N133" s="319">
        <v>74436300</v>
      </c>
      <c r="O133" s="320">
        <v>5.7763401109057304E-3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52.3</v>
      </c>
      <c r="E134" s="316">
        <v>52.466666666666669</v>
      </c>
      <c r="F134" s="317">
        <v>51.683333333333337</v>
      </c>
      <c r="G134" s="317">
        <v>51.06666666666667</v>
      </c>
      <c r="H134" s="317">
        <v>50.283333333333339</v>
      </c>
      <c r="I134" s="317">
        <v>53.083333333333336</v>
      </c>
      <c r="J134" s="317">
        <v>53.866666666666667</v>
      </c>
      <c r="K134" s="317">
        <v>54.483333333333334</v>
      </c>
      <c r="L134" s="304">
        <v>53.25</v>
      </c>
      <c r="M134" s="304">
        <v>51.85</v>
      </c>
      <c r="N134" s="319">
        <v>71820000</v>
      </c>
      <c r="O134" s="320">
        <v>-4.8811013767209012E-2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402.6</v>
      </c>
      <c r="E135" s="316">
        <v>401.88333333333338</v>
      </c>
      <c r="F135" s="317">
        <v>397.26666666666677</v>
      </c>
      <c r="G135" s="317">
        <v>391.93333333333339</v>
      </c>
      <c r="H135" s="317">
        <v>387.31666666666678</v>
      </c>
      <c r="I135" s="317">
        <v>407.21666666666675</v>
      </c>
      <c r="J135" s="317">
        <v>411.83333333333343</v>
      </c>
      <c r="K135" s="317">
        <v>417.16666666666674</v>
      </c>
      <c r="L135" s="304">
        <v>406.5</v>
      </c>
      <c r="M135" s="304">
        <v>396.55</v>
      </c>
      <c r="N135" s="319">
        <v>27305400</v>
      </c>
      <c r="O135" s="320">
        <v>-8.9467514037144449E-3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2637</v>
      </c>
      <c r="E136" s="316">
        <v>2635.3666666666663</v>
      </c>
      <c r="F136" s="317">
        <v>2611.0833333333326</v>
      </c>
      <c r="G136" s="317">
        <v>2585.1666666666661</v>
      </c>
      <c r="H136" s="317">
        <v>2560.8833333333323</v>
      </c>
      <c r="I136" s="317">
        <v>2661.2833333333328</v>
      </c>
      <c r="J136" s="317">
        <v>2685.5666666666666</v>
      </c>
      <c r="K136" s="317">
        <v>2711.4833333333331</v>
      </c>
      <c r="L136" s="304">
        <v>2659.65</v>
      </c>
      <c r="M136" s="304">
        <v>2609.4499999999998</v>
      </c>
      <c r="N136" s="319">
        <v>6089400</v>
      </c>
      <c r="O136" s="320">
        <v>-0.25824958889091904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805.5</v>
      </c>
      <c r="E137" s="316">
        <v>799.4</v>
      </c>
      <c r="F137" s="317">
        <v>789.65</v>
      </c>
      <c r="G137" s="317">
        <v>773.8</v>
      </c>
      <c r="H137" s="317">
        <v>764.05</v>
      </c>
      <c r="I137" s="317">
        <v>815.25</v>
      </c>
      <c r="J137" s="317">
        <v>825</v>
      </c>
      <c r="K137" s="317">
        <v>840.85</v>
      </c>
      <c r="L137" s="304">
        <v>809.15</v>
      </c>
      <c r="M137" s="304">
        <v>783.55</v>
      </c>
      <c r="N137" s="319">
        <v>11164800</v>
      </c>
      <c r="O137" s="320">
        <v>-3.284823284823285E-2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1179.55</v>
      </c>
      <c r="E138" s="316">
        <v>1179.5166666666667</v>
      </c>
      <c r="F138" s="317">
        <v>1157.7333333333333</v>
      </c>
      <c r="G138" s="317">
        <v>1135.9166666666667</v>
      </c>
      <c r="H138" s="317">
        <v>1114.1333333333334</v>
      </c>
      <c r="I138" s="317">
        <v>1201.3333333333333</v>
      </c>
      <c r="J138" s="317">
        <v>1223.1166666666666</v>
      </c>
      <c r="K138" s="317">
        <v>1244.9333333333332</v>
      </c>
      <c r="L138" s="304">
        <v>1201.3</v>
      </c>
      <c r="M138" s="304">
        <v>1157.7</v>
      </c>
      <c r="N138" s="319">
        <v>5505750</v>
      </c>
      <c r="O138" s="320">
        <v>1.2551724137931035E-2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2529.1999999999998</v>
      </c>
      <c r="E139" s="316">
        <v>2536.8166666666666</v>
      </c>
      <c r="F139" s="317">
        <v>2500.083333333333</v>
      </c>
      <c r="G139" s="317">
        <v>2470.9666666666662</v>
      </c>
      <c r="H139" s="317">
        <v>2434.2333333333327</v>
      </c>
      <c r="I139" s="317">
        <v>2565.9333333333334</v>
      </c>
      <c r="J139" s="317">
        <v>2602.666666666667</v>
      </c>
      <c r="K139" s="317">
        <v>2631.7833333333338</v>
      </c>
      <c r="L139" s="304">
        <v>2573.5500000000002</v>
      </c>
      <c r="M139" s="304">
        <v>2507.6999999999998</v>
      </c>
      <c r="N139" s="319">
        <v>1105000</v>
      </c>
      <c r="O139" s="320">
        <v>-4.2461005199306762E-2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305.25</v>
      </c>
      <c r="E140" s="316">
        <v>307.83333333333331</v>
      </c>
      <c r="F140" s="317">
        <v>301.91666666666663</v>
      </c>
      <c r="G140" s="317">
        <v>298.58333333333331</v>
      </c>
      <c r="H140" s="317">
        <v>292.66666666666663</v>
      </c>
      <c r="I140" s="317">
        <v>311.16666666666663</v>
      </c>
      <c r="J140" s="317">
        <v>317.08333333333326</v>
      </c>
      <c r="K140" s="317">
        <v>320.41666666666663</v>
      </c>
      <c r="L140" s="304">
        <v>313.75</v>
      </c>
      <c r="M140" s="304">
        <v>304.5</v>
      </c>
      <c r="N140" s="319">
        <v>2217000</v>
      </c>
      <c r="O140" s="320">
        <v>-3.2722513089005235E-2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423.1</v>
      </c>
      <c r="E141" s="316">
        <v>424.2166666666667</v>
      </c>
      <c r="F141" s="317">
        <v>419.98333333333341</v>
      </c>
      <c r="G141" s="317">
        <v>416.86666666666673</v>
      </c>
      <c r="H141" s="317">
        <v>412.63333333333344</v>
      </c>
      <c r="I141" s="317">
        <v>427.33333333333337</v>
      </c>
      <c r="J141" s="317">
        <v>431.56666666666672</v>
      </c>
      <c r="K141" s="317">
        <v>434.68333333333334</v>
      </c>
      <c r="L141" s="304">
        <v>428.45</v>
      </c>
      <c r="M141" s="304">
        <v>421.1</v>
      </c>
      <c r="N141" s="319">
        <v>4506600</v>
      </c>
      <c r="O141" s="320">
        <v>-0.15021119324181625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911.15</v>
      </c>
      <c r="E142" s="316">
        <v>908.51666666666677</v>
      </c>
      <c r="F142" s="317">
        <v>903.33333333333348</v>
      </c>
      <c r="G142" s="317">
        <v>895.51666666666677</v>
      </c>
      <c r="H142" s="317">
        <v>890.33333333333348</v>
      </c>
      <c r="I142" s="317">
        <v>916.33333333333348</v>
      </c>
      <c r="J142" s="317">
        <v>921.51666666666665</v>
      </c>
      <c r="K142" s="317">
        <v>929.33333333333348</v>
      </c>
      <c r="L142" s="304">
        <v>913.7</v>
      </c>
      <c r="M142" s="304">
        <v>900.7</v>
      </c>
      <c r="N142" s="319">
        <v>1705200</v>
      </c>
      <c r="O142" s="320">
        <v>-0.13340448239060831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4588.95</v>
      </c>
      <c r="E143" s="316">
        <v>4547.7166666666662</v>
      </c>
      <c r="F143" s="317">
        <v>4479.2333333333327</v>
      </c>
      <c r="G143" s="317">
        <v>4369.5166666666664</v>
      </c>
      <c r="H143" s="317">
        <v>4301.0333333333328</v>
      </c>
      <c r="I143" s="317">
        <v>4657.4333333333325</v>
      </c>
      <c r="J143" s="317">
        <v>4725.9166666666661</v>
      </c>
      <c r="K143" s="317">
        <v>4835.6333333333323</v>
      </c>
      <c r="L143" s="304">
        <v>4616.2</v>
      </c>
      <c r="M143" s="304">
        <v>4438</v>
      </c>
      <c r="N143" s="319">
        <v>2013200</v>
      </c>
      <c r="O143" s="320">
        <v>-4.1551246537396124E-3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452</v>
      </c>
      <c r="E144" s="316">
        <v>451.59999999999997</v>
      </c>
      <c r="F144" s="317">
        <v>446.04999999999995</v>
      </c>
      <c r="G144" s="317">
        <v>440.09999999999997</v>
      </c>
      <c r="H144" s="317">
        <v>434.54999999999995</v>
      </c>
      <c r="I144" s="317">
        <v>457.54999999999995</v>
      </c>
      <c r="J144" s="317">
        <v>463.1</v>
      </c>
      <c r="K144" s="317">
        <v>469.04999999999995</v>
      </c>
      <c r="L144" s="304">
        <v>457.15</v>
      </c>
      <c r="M144" s="304">
        <v>445.65</v>
      </c>
      <c r="N144" s="319">
        <v>17338100</v>
      </c>
      <c r="O144" s="320">
        <v>-4.5037949305456106E-2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95.85</v>
      </c>
      <c r="E145" s="316">
        <v>95.75</v>
      </c>
      <c r="F145" s="317">
        <v>94.35</v>
      </c>
      <c r="G145" s="317">
        <v>92.85</v>
      </c>
      <c r="H145" s="317">
        <v>91.449999999999989</v>
      </c>
      <c r="I145" s="317">
        <v>97.25</v>
      </c>
      <c r="J145" s="317">
        <v>98.65</v>
      </c>
      <c r="K145" s="317">
        <v>100.15</v>
      </c>
      <c r="L145" s="304">
        <v>97.15</v>
      </c>
      <c r="M145" s="304">
        <v>94.25</v>
      </c>
      <c r="N145" s="319">
        <v>70326600</v>
      </c>
      <c r="O145" s="320">
        <v>1.3241525423728813E-3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705.25</v>
      </c>
      <c r="E146" s="316">
        <v>701.63333333333333</v>
      </c>
      <c r="F146" s="317">
        <v>694.81666666666661</v>
      </c>
      <c r="G146" s="317">
        <v>684.38333333333333</v>
      </c>
      <c r="H146" s="317">
        <v>677.56666666666661</v>
      </c>
      <c r="I146" s="317">
        <v>712.06666666666661</v>
      </c>
      <c r="J146" s="317">
        <v>718.88333333333344</v>
      </c>
      <c r="K146" s="317">
        <v>729.31666666666661</v>
      </c>
      <c r="L146" s="304">
        <v>708.45</v>
      </c>
      <c r="M146" s="304">
        <v>691.2</v>
      </c>
      <c r="N146" s="319">
        <v>1622000</v>
      </c>
      <c r="O146" s="320">
        <v>-0.1682051282051282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337.2</v>
      </c>
      <c r="E147" s="316">
        <v>335.73333333333329</v>
      </c>
      <c r="F147" s="317">
        <v>332.56666666666661</v>
      </c>
      <c r="G147" s="317">
        <v>327.93333333333334</v>
      </c>
      <c r="H147" s="317">
        <v>324.76666666666665</v>
      </c>
      <c r="I147" s="317">
        <v>340.36666666666656</v>
      </c>
      <c r="J147" s="317">
        <v>343.53333333333319</v>
      </c>
      <c r="K147" s="317">
        <v>348.16666666666652</v>
      </c>
      <c r="L147" s="304">
        <v>338.9</v>
      </c>
      <c r="M147" s="304">
        <v>331.1</v>
      </c>
      <c r="N147" s="319">
        <v>25676800</v>
      </c>
      <c r="O147" s="320">
        <v>-0.20703626840596898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179.7</v>
      </c>
      <c r="E148" s="316">
        <v>179.36666666666665</v>
      </c>
      <c r="F148" s="317">
        <v>176.7833333333333</v>
      </c>
      <c r="G148" s="317">
        <v>173.86666666666665</v>
      </c>
      <c r="H148" s="317">
        <v>171.2833333333333</v>
      </c>
      <c r="I148" s="317">
        <v>182.2833333333333</v>
      </c>
      <c r="J148" s="317">
        <v>184.86666666666662</v>
      </c>
      <c r="K148" s="317">
        <v>187.7833333333333</v>
      </c>
      <c r="L148" s="304">
        <v>181.95</v>
      </c>
      <c r="M148" s="304">
        <v>176.45</v>
      </c>
      <c r="N148" s="319">
        <v>30315000</v>
      </c>
      <c r="O148" s="320">
        <v>-9.993141961399039E-3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44134</v>
      </c>
    </row>
    <row r="7" spans="1:15">
      <c r="A7"/>
    </row>
    <row r="8" spans="1:15" ht="28.5" customHeight="1">
      <c r="A8" s="583" t="s">
        <v>16</v>
      </c>
      <c r="B8" s="584" t="s">
        <v>18</v>
      </c>
      <c r="C8" s="582" t="s">
        <v>19</v>
      </c>
      <c r="D8" s="582" t="s">
        <v>20</v>
      </c>
      <c r="E8" s="582" t="s">
        <v>21</v>
      </c>
      <c r="F8" s="582"/>
      <c r="G8" s="582"/>
      <c r="H8" s="582" t="s">
        <v>22</v>
      </c>
      <c r="I8" s="582"/>
      <c r="J8" s="582"/>
      <c r="K8" s="274"/>
      <c r="L8" s="282"/>
      <c r="M8" s="282"/>
    </row>
    <row r="9" spans="1:15" ht="36" customHeight="1">
      <c r="A9" s="578"/>
      <c r="B9" s="580"/>
      <c r="C9" s="585" t="s">
        <v>23</v>
      </c>
      <c r="D9" s="58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11670.8</v>
      </c>
      <c r="D10" s="303">
        <v>11673.799999999997</v>
      </c>
      <c r="E10" s="303">
        <v>11603.449999999995</v>
      </c>
      <c r="F10" s="303">
        <v>11536.099999999999</v>
      </c>
      <c r="G10" s="303">
        <v>11465.749999999996</v>
      </c>
      <c r="H10" s="303">
        <v>11741.149999999994</v>
      </c>
      <c r="I10" s="303">
        <v>11811.499999999996</v>
      </c>
      <c r="J10" s="303">
        <v>11878.849999999993</v>
      </c>
      <c r="K10" s="302">
        <v>11744.15</v>
      </c>
      <c r="L10" s="302">
        <v>11606.45</v>
      </c>
      <c r="M10" s="307"/>
    </row>
    <row r="11" spans="1:15">
      <c r="A11" s="301">
        <v>2</v>
      </c>
      <c r="B11" s="277" t="s">
        <v>220</v>
      </c>
      <c r="C11" s="304">
        <v>24092</v>
      </c>
      <c r="D11" s="279">
        <v>24084.383333333331</v>
      </c>
      <c r="E11" s="279">
        <v>23829.666666666664</v>
      </c>
      <c r="F11" s="279">
        <v>23567.333333333332</v>
      </c>
      <c r="G11" s="279">
        <v>23312.616666666665</v>
      </c>
      <c r="H11" s="279">
        <v>24346.716666666664</v>
      </c>
      <c r="I11" s="279">
        <v>24601.433333333331</v>
      </c>
      <c r="J11" s="279">
        <v>24863.766666666663</v>
      </c>
      <c r="K11" s="304">
        <v>24339.1</v>
      </c>
      <c r="L11" s="304">
        <v>23822.05</v>
      </c>
      <c r="M11" s="307"/>
    </row>
    <row r="12" spans="1:15">
      <c r="A12" s="301">
        <v>3</v>
      </c>
      <c r="B12" s="285" t="s">
        <v>221</v>
      </c>
      <c r="C12" s="304">
        <v>1300.25</v>
      </c>
      <c r="D12" s="279">
        <v>1304.3166666666666</v>
      </c>
      <c r="E12" s="279">
        <v>1292.4833333333331</v>
      </c>
      <c r="F12" s="279">
        <v>1284.7166666666665</v>
      </c>
      <c r="G12" s="279">
        <v>1272.883333333333</v>
      </c>
      <c r="H12" s="279">
        <v>1312.0833333333333</v>
      </c>
      <c r="I12" s="279">
        <v>1323.9166666666667</v>
      </c>
      <c r="J12" s="279">
        <v>1331.6833333333334</v>
      </c>
      <c r="K12" s="304">
        <v>1316.15</v>
      </c>
      <c r="L12" s="304">
        <v>1296.55</v>
      </c>
      <c r="M12" s="307"/>
    </row>
    <row r="13" spans="1:15">
      <c r="A13" s="301">
        <v>4</v>
      </c>
      <c r="B13" s="277" t="s">
        <v>222</v>
      </c>
      <c r="C13" s="304">
        <v>3124.4</v>
      </c>
      <c r="D13" s="279">
        <v>3120.5666666666671</v>
      </c>
      <c r="E13" s="279">
        <v>3105.483333333334</v>
      </c>
      <c r="F13" s="279">
        <v>3086.5666666666671</v>
      </c>
      <c r="G13" s="279">
        <v>3071.483333333334</v>
      </c>
      <c r="H13" s="279">
        <v>3139.483333333334</v>
      </c>
      <c r="I13" s="279">
        <v>3154.5666666666671</v>
      </c>
      <c r="J13" s="279">
        <v>3173.483333333334</v>
      </c>
      <c r="K13" s="304">
        <v>3135.65</v>
      </c>
      <c r="L13" s="304">
        <v>3101.65</v>
      </c>
      <c r="M13" s="307"/>
    </row>
    <row r="14" spans="1:15">
      <c r="A14" s="301">
        <v>5</v>
      </c>
      <c r="B14" s="277" t="s">
        <v>223</v>
      </c>
      <c r="C14" s="304">
        <v>20876.95</v>
      </c>
      <c r="D14" s="279">
        <v>20795.433333333334</v>
      </c>
      <c r="E14" s="279">
        <v>20629.816666666669</v>
      </c>
      <c r="F14" s="279">
        <v>20382.683333333334</v>
      </c>
      <c r="G14" s="279">
        <v>20217.066666666669</v>
      </c>
      <c r="H14" s="279">
        <v>21042.566666666669</v>
      </c>
      <c r="I14" s="279">
        <v>21208.183333333338</v>
      </c>
      <c r="J14" s="279">
        <v>21455.316666666669</v>
      </c>
      <c r="K14" s="304">
        <v>20961.05</v>
      </c>
      <c r="L14" s="304">
        <v>20548.3</v>
      </c>
      <c r="M14" s="307"/>
    </row>
    <row r="15" spans="1:15">
      <c r="A15" s="301">
        <v>6</v>
      </c>
      <c r="B15" s="277" t="s">
        <v>224</v>
      </c>
      <c r="C15" s="304">
        <v>2246.6999999999998</v>
      </c>
      <c r="D15" s="279">
        <v>2246.4499999999998</v>
      </c>
      <c r="E15" s="279">
        <v>2235.2999999999997</v>
      </c>
      <c r="F15" s="279">
        <v>2223.9</v>
      </c>
      <c r="G15" s="279">
        <v>2212.75</v>
      </c>
      <c r="H15" s="279">
        <v>2257.8499999999995</v>
      </c>
      <c r="I15" s="279">
        <v>2268.9999999999991</v>
      </c>
      <c r="J15" s="279">
        <v>2280.3999999999992</v>
      </c>
      <c r="K15" s="304">
        <v>2257.6</v>
      </c>
      <c r="L15" s="304">
        <v>2235.0500000000002</v>
      </c>
      <c r="M15" s="307"/>
    </row>
    <row r="16" spans="1:15">
      <c r="A16" s="301">
        <v>7</v>
      </c>
      <c r="B16" s="277" t="s">
        <v>225</v>
      </c>
      <c r="C16" s="304">
        <v>4625.2</v>
      </c>
      <c r="D16" s="279">
        <v>4614.3666666666668</v>
      </c>
      <c r="E16" s="279">
        <v>4590.4833333333336</v>
      </c>
      <c r="F16" s="279">
        <v>4555.7666666666664</v>
      </c>
      <c r="G16" s="279">
        <v>4531.8833333333332</v>
      </c>
      <c r="H16" s="279">
        <v>4649.0833333333339</v>
      </c>
      <c r="I16" s="279">
        <v>4672.9666666666672</v>
      </c>
      <c r="J16" s="279">
        <v>4707.6833333333343</v>
      </c>
      <c r="K16" s="304">
        <v>4638.25</v>
      </c>
      <c r="L16" s="304">
        <v>4579.6499999999996</v>
      </c>
      <c r="M16" s="307"/>
    </row>
    <row r="17" spans="1:13">
      <c r="A17" s="301">
        <v>8</v>
      </c>
      <c r="B17" s="277" t="s">
        <v>802</v>
      </c>
      <c r="C17" s="277">
        <v>1012.95</v>
      </c>
      <c r="D17" s="279">
        <v>1007.6833333333334</v>
      </c>
      <c r="E17" s="279">
        <v>995.31666666666683</v>
      </c>
      <c r="F17" s="279">
        <v>977.68333333333339</v>
      </c>
      <c r="G17" s="279">
        <v>965.31666666666683</v>
      </c>
      <c r="H17" s="279">
        <v>1025.3166666666668</v>
      </c>
      <c r="I17" s="279">
        <v>1037.6833333333334</v>
      </c>
      <c r="J17" s="279">
        <v>1055.3166666666668</v>
      </c>
      <c r="K17" s="277">
        <v>1020.05</v>
      </c>
      <c r="L17" s="277">
        <v>990.05</v>
      </c>
      <c r="M17" s="277">
        <v>1.0536799999999999</v>
      </c>
    </row>
    <row r="18" spans="1:13">
      <c r="A18" s="301">
        <v>9</v>
      </c>
      <c r="B18" s="277" t="s">
        <v>295</v>
      </c>
      <c r="C18" s="277">
        <v>15159.9</v>
      </c>
      <c r="D18" s="279">
        <v>15201.633333333333</v>
      </c>
      <c r="E18" s="279">
        <v>15083.266666666666</v>
      </c>
      <c r="F18" s="279">
        <v>15006.633333333333</v>
      </c>
      <c r="G18" s="279">
        <v>14888.266666666666</v>
      </c>
      <c r="H18" s="279">
        <v>15278.266666666666</v>
      </c>
      <c r="I18" s="279">
        <v>15396.633333333331</v>
      </c>
      <c r="J18" s="279">
        <v>15473.266666666666</v>
      </c>
      <c r="K18" s="277">
        <v>15320</v>
      </c>
      <c r="L18" s="277">
        <v>15125</v>
      </c>
      <c r="M18" s="277">
        <v>0.10799</v>
      </c>
    </row>
    <row r="19" spans="1:13">
      <c r="A19" s="301">
        <v>10</v>
      </c>
      <c r="B19" s="277" t="s">
        <v>227</v>
      </c>
      <c r="C19" s="277">
        <v>65.150000000000006</v>
      </c>
      <c r="D19" s="279">
        <v>65.350000000000009</v>
      </c>
      <c r="E19" s="279">
        <v>64.300000000000011</v>
      </c>
      <c r="F19" s="279">
        <v>63.45</v>
      </c>
      <c r="G19" s="279">
        <v>62.400000000000006</v>
      </c>
      <c r="H19" s="279">
        <v>66.200000000000017</v>
      </c>
      <c r="I19" s="279">
        <v>67.25</v>
      </c>
      <c r="J19" s="279">
        <v>68.100000000000023</v>
      </c>
      <c r="K19" s="277">
        <v>66.400000000000006</v>
      </c>
      <c r="L19" s="277">
        <v>64.5</v>
      </c>
      <c r="M19" s="277">
        <v>13.439590000000001</v>
      </c>
    </row>
    <row r="20" spans="1:13">
      <c r="A20" s="301">
        <v>11</v>
      </c>
      <c r="B20" s="277" t="s">
        <v>228</v>
      </c>
      <c r="C20" s="277">
        <v>154.94999999999999</v>
      </c>
      <c r="D20" s="279">
        <v>155.48333333333332</v>
      </c>
      <c r="E20" s="279">
        <v>153.01666666666665</v>
      </c>
      <c r="F20" s="279">
        <v>151.08333333333334</v>
      </c>
      <c r="G20" s="279">
        <v>148.61666666666667</v>
      </c>
      <c r="H20" s="279">
        <v>157.41666666666663</v>
      </c>
      <c r="I20" s="279">
        <v>159.88333333333327</v>
      </c>
      <c r="J20" s="279">
        <v>161.81666666666661</v>
      </c>
      <c r="K20" s="277">
        <v>157.94999999999999</v>
      </c>
      <c r="L20" s="277">
        <v>153.55000000000001</v>
      </c>
      <c r="M20" s="277">
        <v>18.700949999999999</v>
      </c>
    </row>
    <row r="21" spans="1:13">
      <c r="A21" s="301">
        <v>12</v>
      </c>
      <c r="B21" s="277" t="s">
        <v>38</v>
      </c>
      <c r="C21" s="277">
        <v>1651.9</v>
      </c>
      <c r="D21" s="279">
        <v>1640.3333333333333</v>
      </c>
      <c r="E21" s="279">
        <v>1622.5666666666666</v>
      </c>
      <c r="F21" s="279">
        <v>1593.2333333333333</v>
      </c>
      <c r="G21" s="279">
        <v>1575.4666666666667</v>
      </c>
      <c r="H21" s="279">
        <v>1669.6666666666665</v>
      </c>
      <c r="I21" s="279">
        <v>1687.4333333333334</v>
      </c>
      <c r="J21" s="279">
        <v>1716.7666666666664</v>
      </c>
      <c r="K21" s="277">
        <v>1658.1</v>
      </c>
      <c r="L21" s="277">
        <v>1611</v>
      </c>
      <c r="M21" s="277">
        <v>13.86462</v>
      </c>
    </row>
    <row r="22" spans="1:13">
      <c r="A22" s="301">
        <v>13</v>
      </c>
      <c r="B22" s="277" t="s">
        <v>296</v>
      </c>
      <c r="C22" s="277">
        <v>204.35</v>
      </c>
      <c r="D22" s="279">
        <v>200.26666666666665</v>
      </c>
      <c r="E22" s="279">
        <v>194.18333333333331</v>
      </c>
      <c r="F22" s="279">
        <v>184.01666666666665</v>
      </c>
      <c r="G22" s="279">
        <v>177.93333333333331</v>
      </c>
      <c r="H22" s="279">
        <v>210.43333333333331</v>
      </c>
      <c r="I22" s="279">
        <v>216.51666666666668</v>
      </c>
      <c r="J22" s="279">
        <v>226.68333333333331</v>
      </c>
      <c r="K22" s="277">
        <v>206.35</v>
      </c>
      <c r="L22" s="277">
        <v>190.1</v>
      </c>
      <c r="M22" s="277">
        <v>22.8719</v>
      </c>
    </row>
    <row r="23" spans="1:13">
      <c r="A23" s="301">
        <v>14</v>
      </c>
      <c r="B23" s="277" t="s">
        <v>41</v>
      </c>
      <c r="C23" s="277">
        <v>342.7</v>
      </c>
      <c r="D23" s="279">
        <v>344.8</v>
      </c>
      <c r="E23" s="279">
        <v>339.05</v>
      </c>
      <c r="F23" s="279">
        <v>335.4</v>
      </c>
      <c r="G23" s="279">
        <v>329.65</v>
      </c>
      <c r="H23" s="279">
        <v>348.45000000000005</v>
      </c>
      <c r="I23" s="279">
        <v>354.20000000000005</v>
      </c>
      <c r="J23" s="279">
        <v>357.85000000000008</v>
      </c>
      <c r="K23" s="277">
        <v>350.55</v>
      </c>
      <c r="L23" s="277">
        <v>341.15</v>
      </c>
      <c r="M23" s="277">
        <v>33.464739999999999</v>
      </c>
    </row>
    <row r="24" spans="1:13">
      <c r="A24" s="301">
        <v>15</v>
      </c>
      <c r="B24" s="277" t="s">
        <v>43</v>
      </c>
      <c r="C24" s="277">
        <v>35.65</v>
      </c>
      <c r="D24" s="279">
        <v>35.633333333333333</v>
      </c>
      <c r="E24" s="279">
        <v>35.366666666666667</v>
      </c>
      <c r="F24" s="279">
        <v>35.083333333333336</v>
      </c>
      <c r="G24" s="279">
        <v>34.81666666666667</v>
      </c>
      <c r="H24" s="279">
        <v>35.916666666666664</v>
      </c>
      <c r="I24" s="279">
        <v>36.18333333333333</v>
      </c>
      <c r="J24" s="279">
        <v>36.466666666666661</v>
      </c>
      <c r="K24" s="277">
        <v>35.9</v>
      </c>
      <c r="L24" s="277">
        <v>35.35</v>
      </c>
      <c r="M24" s="277">
        <v>12.4703</v>
      </c>
    </row>
    <row r="25" spans="1:13">
      <c r="A25" s="301">
        <v>16</v>
      </c>
      <c r="B25" s="277" t="s">
        <v>298</v>
      </c>
      <c r="C25" s="277">
        <v>288.7</v>
      </c>
      <c r="D25" s="279">
        <v>286.31666666666666</v>
      </c>
      <c r="E25" s="279">
        <v>282.63333333333333</v>
      </c>
      <c r="F25" s="279">
        <v>276.56666666666666</v>
      </c>
      <c r="G25" s="279">
        <v>272.88333333333333</v>
      </c>
      <c r="H25" s="279">
        <v>292.38333333333333</v>
      </c>
      <c r="I25" s="279">
        <v>296.06666666666661</v>
      </c>
      <c r="J25" s="279">
        <v>302.13333333333333</v>
      </c>
      <c r="K25" s="277">
        <v>290</v>
      </c>
      <c r="L25" s="277">
        <v>280.25</v>
      </c>
      <c r="M25" s="277">
        <v>1.21739</v>
      </c>
    </row>
    <row r="26" spans="1:13">
      <c r="A26" s="301">
        <v>17</v>
      </c>
      <c r="B26" s="277" t="s">
        <v>229</v>
      </c>
      <c r="C26" s="277">
        <v>1636.95</v>
      </c>
      <c r="D26" s="279">
        <v>1639.6666666666667</v>
      </c>
      <c r="E26" s="279">
        <v>1599.3333333333335</v>
      </c>
      <c r="F26" s="279">
        <v>1561.7166666666667</v>
      </c>
      <c r="G26" s="279">
        <v>1521.3833333333334</v>
      </c>
      <c r="H26" s="279">
        <v>1677.2833333333335</v>
      </c>
      <c r="I26" s="279">
        <v>1717.616666666667</v>
      </c>
      <c r="J26" s="279">
        <v>1755.2333333333336</v>
      </c>
      <c r="K26" s="277">
        <v>1680</v>
      </c>
      <c r="L26" s="277">
        <v>1602.05</v>
      </c>
      <c r="M26" s="277">
        <v>5.6448</v>
      </c>
    </row>
    <row r="27" spans="1:13">
      <c r="A27" s="301">
        <v>18</v>
      </c>
      <c r="B27" s="277" t="s">
        <v>230</v>
      </c>
      <c r="C27" s="277">
        <v>2670.8</v>
      </c>
      <c r="D27" s="279">
        <v>2675.5833333333335</v>
      </c>
      <c r="E27" s="279">
        <v>2633.2166666666672</v>
      </c>
      <c r="F27" s="279">
        <v>2595.6333333333337</v>
      </c>
      <c r="G27" s="279">
        <v>2553.2666666666673</v>
      </c>
      <c r="H27" s="279">
        <v>2713.166666666667</v>
      </c>
      <c r="I27" s="279">
        <v>2755.5333333333328</v>
      </c>
      <c r="J27" s="279">
        <v>2793.1166666666668</v>
      </c>
      <c r="K27" s="277">
        <v>2717.95</v>
      </c>
      <c r="L27" s="277">
        <v>2638</v>
      </c>
      <c r="M27" s="277">
        <v>0.76168999999999998</v>
      </c>
    </row>
    <row r="28" spans="1:13">
      <c r="A28" s="301">
        <v>19</v>
      </c>
      <c r="B28" s="277" t="s">
        <v>45</v>
      </c>
      <c r="C28" s="277">
        <v>743.05</v>
      </c>
      <c r="D28" s="279">
        <v>740.7166666666667</v>
      </c>
      <c r="E28" s="279">
        <v>733.43333333333339</v>
      </c>
      <c r="F28" s="279">
        <v>723.81666666666672</v>
      </c>
      <c r="G28" s="279">
        <v>716.53333333333342</v>
      </c>
      <c r="H28" s="279">
        <v>750.33333333333337</v>
      </c>
      <c r="I28" s="279">
        <v>757.61666666666667</v>
      </c>
      <c r="J28" s="279">
        <v>767.23333333333335</v>
      </c>
      <c r="K28" s="277">
        <v>748</v>
      </c>
      <c r="L28" s="277">
        <v>731.1</v>
      </c>
      <c r="M28" s="277">
        <v>7.7104600000000003</v>
      </c>
    </row>
    <row r="29" spans="1:13">
      <c r="A29" s="301">
        <v>20</v>
      </c>
      <c r="B29" s="277" t="s">
        <v>46</v>
      </c>
      <c r="C29" s="277">
        <v>254</v>
      </c>
      <c r="D29" s="279">
        <v>252.56666666666669</v>
      </c>
      <c r="E29" s="279">
        <v>250.13333333333338</v>
      </c>
      <c r="F29" s="279">
        <v>246.26666666666668</v>
      </c>
      <c r="G29" s="279">
        <v>243.83333333333337</v>
      </c>
      <c r="H29" s="279">
        <v>256.43333333333339</v>
      </c>
      <c r="I29" s="279">
        <v>258.86666666666673</v>
      </c>
      <c r="J29" s="279">
        <v>262.73333333333341</v>
      </c>
      <c r="K29" s="277">
        <v>255</v>
      </c>
      <c r="L29" s="277">
        <v>248.7</v>
      </c>
      <c r="M29" s="277">
        <v>47.943710000000003</v>
      </c>
    </row>
    <row r="30" spans="1:13">
      <c r="A30" s="301">
        <v>21</v>
      </c>
      <c r="B30" s="277" t="s">
        <v>47</v>
      </c>
      <c r="C30" s="277">
        <v>2085.85</v>
      </c>
      <c r="D30" s="279">
        <v>2082.2833333333333</v>
      </c>
      <c r="E30" s="279">
        <v>2064.5666666666666</v>
      </c>
      <c r="F30" s="279">
        <v>2043.2833333333333</v>
      </c>
      <c r="G30" s="279">
        <v>2025.5666666666666</v>
      </c>
      <c r="H30" s="279">
        <v>2103.5666666666666</v>
      </c>
      <c r="I30" s="279">
        <v>2121.2833333333328</v>
      </c>
      <c r="J30" s="279">
        <v>2142.5666666666666</v>
      </c>
      <c r="K30" s="277">
        <v>2100</v>
      </c>
      <c r="L30" s="277">
        <v>2061</v>
      </c>
      <c r="M30" s="277">
        <v>6.0680500000000004</v>
      </c>
    </row>
    <row r="31" spans="1:13">
      <c r="A31" s="301">
        <v>22</v>
      </c>
      <c r="B31" s="277" t="s">
        <v>48</v>
      </c>
      <c r="C31" s="277">
        <v>143</v>
      </c>
      <c r="D31" s="279">
        <v>141.88333333333333</v>
      </c>
      <c r="E31" s="279">
        <v>140.11666666666665</v>
      </c>
      <c r="F31" s="279">
        <v>137.23333333333332</v>
      </c>
      <c r="G31" s="279">
        <v>135.46666666666664</v>
      </c>
      <c r="H31" s="279">
        <v>144.76666666666665</v>
      </c>
      <c r="I31" s="279">
        <v>146.5333333333333</v>
      </c>
      <c r="J31" s="279">
        <v>149.41666666666666</v>
      </c>
      <c r="K31" s="277">
        <v>143.65</v>
      </c>
      <c r="L31" s="277">
        <v>139</v>
      </c>
      <c r="M31" s="277">
        <v>50.016370000000002</v>
      </c>
    </row>
    <row r="32" spans="1:13">
      <c r="A32" s="301">
        <v>23</v>
      </c>
      <c r="B32" s="277" t="s">
        <v>49</v>
      </c>
      <c r="C32" s="277">
        <v>80.349999999999994</v>
      </c>
      <c r="D32" s="279">
        <v>79.95</v>
      </c>
      <c r="E32" s="279">
        <v>78.7</v>
      </c>
      <c r="F32" s="279">
        <v>77.05</v>
      </c>
      <c r="G32" s="279">
        <v>75.8</v>
      </c>
      <c r="H32" s="279">
        <v>81.600000000000009</v>
      </c>
      <c r="I32" s="279">
        <v>82.850000000000009</v>
      </c>
      <c r="J32" s="279">
        <v>84.500000000000014</v>
      </c>
      <c r="K32" s="277">
        <v>81.2</v>
      </c>
      <c r="L32" s="277">
        <v>78.3</v>
      </c>
      <c r="M32" s="277">
        <v>335.99356999999998</v>
      </c>
    </row>
    <row r="33" spans="1:13">
      <c r="A33" s="301">
        <v>24</v>
      </c>
      <c r="B33" s="277" t="s">
        <v>51</v>
      </c>
      <c r="C33" s="277">
        <v>2225.4499999999998</v>
      </c>
      <c r="D33" s="279">
        <v>2206.6</v>
      </c>
      <c r="E33" s="279">
        <v>2179.9499999999998</v>
      </c>
      <c r="F33" s="279">
        <v>2134.4499999999998</v>
      </c>
      <c r="G33" s="279">
        <v>2107.7999999999997</v>
      </c>
      <c r="H33" s="279">
        <v>2252.1</v>
      </c>
      <c r="I33" s="279">
        <v>2278.7500000000005</v>
      </c>
      <c r="J33" s="279">
        <v>2324.25</v>
      </c>
      <c r="K33" s="277">
        <v>2233.25</v>
      </c>
      <c r="L33" s="277">
        <v>2161.1</v>
      </c>
      <c r="M33" s="277">
        <v>47.95796</v>
      </c>
    </row>
    <row r="34" spans="1:13">
      <c r="A34" s="301">
        <v>25</v>
      </c>
      <c r="B34" s="277" t="s">
        <v>226</v>
      </c>
      <c r="C34" s="277">
        <v>782.85</v>
      </c>
      <c r="D34" s="279">
        <v>788.26666666666677</v>
      </c>
      <c r="E34" s="279">
        <v>767.53333333333353</v>
      </c>
      <c r="F34" s="279">
        <v>752.21666666666681</v>
      </c>
      <c r="G34" s="279">
        <v>731.48333333333358</v>
      </c>
      <c r="H34" s="279">
        <v>803.58333333333348</v>
      </c>
      <c r="I34" s="279">
        <v>824.31666666666683</v>
      </c>
      <c r="J34" s="279">
        <v>839.63333333333344</v>
      </c>
      <c r="K34" s="277">
        <v>809</v>
      </c>
      <c r="L34" s="277">
        <v>772.95</v>
      </c>
      <c r="M34" s="277">
        <v>3.7296299999999998</v>
      </c>
    </row>
    <row r="35" spans="1:13">
      <c r="A35" s="301">
        <v>26</v>
      </c>
      <c r="B35" s="277" t="s">
        <v>53</v>
      </c>
      <c r="C35" s="277">
        <v>767.65</v>
      </c>
      <c r="D35" s="279">
        <v>768.36666666666667</v>
      </c>
      <c r="E35" s="279">
        <v>755.38333333333333</v>
      </c>
      <c r="F35" s="279">
        <v>743.11666666666667</v>
      </c>
      <c r="G35" s="279">
        <v>730.13333333333333</v>
      </c>
      <c r="H35" s="279">
        <v>780.63333333333333</v>
      </c>
      <c r="I35" s="279">
        <v>793.61666666666667</v>
      </c>
      <c r="J35" s="279">
        <v>805.88333333333333</v>
      </c>
      <c r="K35" s="277">
        <v>781.35</v>
      </c>
      <c r="L35" s="277">
        <v>756.1</v>
      </c>
      <c r="M35" s="277">
        <v>22.971959999999999</v>
      </c>
    </row>
    <row r="36" spans="1:13">
      <c r="A36" s="301">
        <v>27</v>
      </c>
      <c r="B36" s="277" t="s">
        <v>55</v>
      </c>
      <c r="C36" s="277">
        <v>493.85</v>
      </c>
      <c r="D36" s="279">
        <v>499.85000000000008</v>
      </c>
      <c r="E36" s="279">
        <v>483.35000000000014</v>
      </c>
      <c r="F36" s="279">
        <v>472.85000000000008</v>
      </c>
      <c r="G36" s="279">
        <v>456.35000000000014</v>
      </c>
      <c r="H36" s="279">
        <v>510.35000000000014</v>
      </c>
      <c r="I36" s="279">
        <v>526.85</v>
      </c>
      <c r="J36" s="279">
        <v>537.35000000000014</v>
      </c>
      <c r="K36" s="277">
        <v>516.35</v>
      </c>
      <c r="L36" s="277">
        <v>489.35</v>
      </c>
      <c r="M36" s="277">
        <v>509.34760999999997</v>
      </c>
    </row>
    <row r="37" spans="1:13">
      <c r="A37" s="301">
        <v>28</v>
      </c>
      <c r="B37" s="277" t="s">
        <v>56</v>
      </c>
      <c r="C37" s="277">
        <v>2925.35</v>
      </c>
      <c r="D37" s="279">
        <v>2914.7833333333333</v>
      </c>
      <c r="E37" s="279">
        <v>2895.5666666666666</v>
      </c>
      <c r="F37" s="279">
        <v>2865.7833333333333</v>
      </c>
      <c r="G37" s="279">
        <v>2846.5666666666666</v>
      </c>
      <c r="H37" s="279">
        <v>2944.5666666666666</v>
      </c>
      <c r="I37" s="279">
        <v>2963.7833333333328</v>
      </c>
      <c r="J37" s="279">
        <v>2993.5666666666666</v>
      </c>
      <c r="K37" s="277">
        <v>2934</v>
      </c>
      <c r="L37" s="277">
        <v>2885</v>
      </c>
      <c r="M37" s="277">
        <v>7.1482099999999997</v>
      </c>
    </row>
    <row r="38" spans="1:13">
      <c r="A38" s="301">
        <v>29</v>
      </c>
      <c r="B38" s="277" t="s">
        <v>58</v>
      </c>
      <c r="C38" s="277">
        <v>5623.95</v>
      </c>
      <c r="D38" s="279">
        <v>5639.7166666666672</v>
      </c>
      <c r="E38" s="279">
        <v>5591.4333333333343</v>
      </c>
      <c r="F38" s="279">
        <v>5558.916666666667</v>
      </c>
      <c r="G38" s="279">
        <v>5510.6333333333341</v>
      </c>
      <c r="H38" s="279">
        <v>5672.2333333333345</v>
      </c>
      <c r="I38" s="279">
        <v>5720.5166666666673</v>
      </c>
      <c r="J38" s="279">
        <v>5753.0333333333347</v>
      </c>
      <c r="K38" s="277">
        <v>5688</v>
      </c>
      <c r="L38" s="277">
        <v>5607.2</v>
      </c>
      <c r="M38" s="277">
        <v>9.8084199999999999</v>
      </c>
    </row>
    <row r="39" spans="1:13">
      <c r="A39" s="301">
        <v>30</v>
      </c>
      <c r="B39" s="277" t="s">
        <v>232</v>
      </c>
      <c r="C39" s="277">
        <v>2269.1</v>
      </c>
      <c r="D39" s="279">
        <v>2259.4500000000003</v>
      </c>
      <c r="E39" s="279">
        <v>2238.0000000000005</v>
      </c>
      <c r="F39" s="279">
        <v>2206.9</v>
      </c>
      <c r="G39" s="279">
        <v>2185.4500000000003</v>
      </c>
      <c r="H39" s="279">
        <v>2290.5500000000006</v>
      </c>
      <c r="I39" s="279">
        <v>2312.0000000000005</v>
      </c>
      <c r="J39" s="279">
        <v>2343.1000000000008</v>
      </c>
      <c r="K39" s="277">
        <v>2280.9</v>
      </c>
      <c r="L39" s="277">
        <v>2228.35</v>
      </c>
      <c r="M39" s="277">
        <v>0.21362999999999999</v>
      </c>
    </row>
    <row r="40" spans="1:13">
      <c r="A40" s="301">
        <v>31</v>
      </c>
      <c r="B40" s="277" t="s">
        <v>59</v>
      </c>
      <c r="C40" s="277">
        <v>3380.05</v>
      </c>
      <c r="D40" s="279">
        <v>3381.9333333333329</v>
      </c>
      <c r="E40" s="279">
        <v>3331.8666666666659</v>
      </c>
      <c r="F40" s="279">
        <v>3283.6833333333329</v>
      </c>
      <c r="G40" s="279">
        <v>3233.6166666666659</v>
      </c>
      <c r="H40" s="279">
        <v>3430.1166666666659</v>
      </c>
      <c r="I40" s="279">
        <v>3480.1833333333325</v>
      </c>
      <c r="J40" s="279">
        <v>3528.3666666666659</v>
      </c>
      <c r="K40" s="277">
        <v>3432</v>
      </c>
      <c r="L40" s="277">
        <v>3333.75</v>
      </c>
      <c r="M40" s="277">
        <v>37.804519999999997</v>
      </c>
    </row>
    <row r="41" spans="1:13">
      <c r="A41" s="301">
        <v>32</v>
      </c>
      <c r="B41" s="277" t="s">
        <v>60</v>
      </c>
      <c r="C41" s="277">
        <v>1343.05</v>
      </c>
      <c r="D41" s="279">
        <v>1336.4833333333333</v>
      </c>
      <c r="E41" s="279">
        <v>1321.5666666666666</v>
      </c>
      <c r="F41" s="279">
        <v>1300.0833333333333</v>
      </c>
      <c r="G41" s="279">
        <v>1285.1666666666665</v>
      </c>
      <c r="H41" s="279">
        <v>1357.9666666666667</v>
      </c>
      <c r="I41" s="279">
        <v>1372.8833333333332</v>
      </c>
      <c r="J41" s="279">
        <v>1394.3666666666668</v>
      </c>
      <c r="K41" s="277">
        <v>1351.4</v>
      </c>
      <c r="L41" s="277">
        <v>1315</v>
      </c>
      <c r="M41" s="277">
        <v>5.7490500000000004</v>
      </c>
    </row>
    <row r="42" spans="1:13">
      <c r="A42" s="301">
        <v>33</v>
      </c>
      <c r="B42" s="277" t="s">
        <v>233</v>
      </c>
      <c r="C42" s="277">
        <v>293.25</v>
      </c>
      <c r="D42" s="279">
        <v>288.90000000000003</v>
      </c>
      <c r="E42" s="279">
        <v>283.35000000000008</v>
      </c>
      <c r="F42" s="279">
        <v>273.45000000000005</v>
      </c>
      <c r="G42" s="279">
        <v>267.90000000000009</v>
      </c>
      <c r="H42" s="279">
        <v>298.80000000000007</v>
      </c>
      <c r="I42" s="279">
        <v>304.35000000000002</v>
      </c>
      <c r="J42" s="279">
        <v>314.25000000000006</v>
      </c>
      <c r="K42" s="277">
        <v>294.45</v>
      </c>
      <c r="L42" s="277">
        <v>279</v>
      </c>
      <c r="M42" s="277">
        <v>103.59438</v>
      </c>
    </row>
    <row r="43" spans="1:13">
      <c r="A43" s="301">
        <v>34</v>
      </c>
      <c r="B43" s="277" t="s">
        <v>61</v>
      </c>
      <c r="C43" s="277">
        <v>42.95</v>
      </c>
      <c r="D43" s="279">
        <v>42.483333333333334</v>
      </c>
      <c r="E43" s="279">
        <v>41.516666666666666</v>
      </c>
      <c r="F43" s="279">
        <v>40.083333333333329</v>
      </c>
      <c r="G43" s="279">
        <v>39.11666666666666</v>
      </c>
      <c r="H43" s="279">
        <v>43.916666666666671</v>
      </c>
      <c r="I43" s="279">
        <v>44.88333333333334</v>
      </c>
      <c r="J43" s="279">
        <v>46.316666666666677</v>
      </c>
      <c r="K43" s="277">
        <v>43.45</v>
      </c>
      <c r="L43" s="277">
        <v>41.05</v>
      </c>
      <c r="M43" s="277">
        <v>371.39035999999999</v>
      </c>
    </row>
    <row r="44" spans="1:13">
      <c r="A44" s="301">
        <v>35</v>
      </c>
      <c r="B44" s="277" t="s">
        <v>62</v>
      </c>
      <c r="C44" s="277">
        <v>38.950000000000003</v>
      </c>
      <c r="D44" s="279">
        <v>39.033333333333331</v>
      </c>
      <c r="E44" s="279">
        <v>38.666666666666664</v>
      </c>
      <c r="F44" s="279">
        <v>38.383333333333333</v>
      </c>
      <c r="G44" s="279">
        <v>38.016666666666666</v>
      </c>
      <c r="H44" s="279">
        <v>39.316666666666663</v>
      </c>
      <c r="I44" s="279">
        <v>39.683333333333337</v>
      </c>
      <c r="J44" s="279">
        <v>39.966666666666661</v>
      </c>
      <c r="K44" s="277">
        <v>39.4</v>
      </c>
      <c r="L44" s="277">
        <v>38.75</v>
      </c>
      <c r="M44" s="277">
        <v>9.0211500000000004</v>
      </c>
    </row>
    <row r="45" spans="1:13">
      <c r="A45" s="301">
        <v>36</v>
      </c>
      <c r="B45" s="277" t="s">
        <v>63</v>
      </c>
      <c r="C45" s="277">
        <v>1303.45</v>
      </c>
      <c r="D45" s="279">
        <v>1305.2166666666667</v>
      </c>
      <c r="E45" s="279">
        <v>1290.5833333333335</v>
      </c>
      <c r="F45" s="279">
        <v>1277.7166666666667</v>
      </c>
      <c r="G45" s="279">
        <v>1263.0833333333335</v>
      </c>
      <c r="H45" s="279">
        <v>1318.0833333333335</v>
      </c>
      <c r="I45" s="279">
        <v>1332.7166666666667</v>
      </c>
      <c r="J45" s="279">
        <v>1345.5833333333335</v>
      </c>
      <c r="K45" s="277">
        <v>1319.85</v>
      </c>
      <c r="L45" s="277">
        <v>1292.3499999999999</v>
      </c>
      <c r="M45" s="277">
        <v>4.6415199999999999</v>
      </c>
    </row>
    <row r="46" spans="1:13">
      <c r="A46" s="301">
        <v>37</v>
      </c>
      <c r="B46" s="277" t="s">
        <v>234</v>
      </c>
      <c r="C46" s="277">
        <v>1199.05</v>
      </c>
      <c r="D46" s="279">
        <v>1201.5166666666667</v>
      </c>
      <c r="E46" s="279">
        <v>1183.2333333333333</v>
      </c>
      <c r="F46" s="279">
        <v>1167.4166666666667</v>
      </c>
      <c r="G46" s="279">
        <v>1149.1333333333334</v>
      </c>
      <c r="H46" s="279">
        <v>1217.3333333333333</v>
      </c>
      <c r="I46" s="279">
        <v>1235.6166666666666</v>
      </c>
      <c r="J46" s="279">
        <v>1251.4333333333332</v>
      </c>
      <c r="K46" s="277">
        <v>1219.8</v>
      </c>
      <c r="L46" s="277">
        <v>1185.7</v>
      </c>
      <c r="M46" s="277">
        <v>0.24152999999999999</v>
      </c>
    </row>
    <row r="47" spans="1:13">
      <c r="A47" s="301">
        <v>38</v>
      </c>
      <c r="B47" s="277" t="s">
        <v>65</v>
      </c>
      <c r="C47" s="277">
        <v>86.65</v>
      </c>
      <c r="D47" s="279">
        <v>87.3</v>
      </c>
      <c r="E47" s="279">
        <v>85.699999999999989</v>
      </c>
      <c r="F47" s="279">
        <v>84.749999999999986</v>
      </c>
      <c r="G47" s="279">
        <v>83.149999999999977</v>
      </c>
      <c r="H47" s="279">
        <v>88.25</v>
      </c>
      <c r="I47" s="279">
        <v>89.85</v>
      </c>
      <c r="J47" s="279">
        <v>90.800000000000011</v>
      </c>
      <c r="K47" s="277">
        <v>88.9</v>
      </c>
      <c r="L47" s="277">
        <v>86.35</v>
      </c>
      <c r="M47" s="277">
        <v>56.05585</v>
      </c>
    </row>
    <row r="48" spans="1:13">
      <c r="A48" s="301">
        <v>39</v>
      </c>
      <c r="B48" s="277" t="s">
        <v>66</v>
      </c>
      <c r="C48" s="277">
        <v>630</v>
      </c>
      <c r="D48" s="279">
        <v>622.15</v>
      </c>
      <c r="E48" s="279">
        <v>608.84999999999991</v>
      </c>
      <c r="F48" s="279">
        <v>587.69999999999993</v>
      </c>
      <c r="G48" s="279">
        <v>574.39999999999986</v>
      </c>
      <c r="H48" s="279">
        <v>643.29999999999995</v>
      </c>
      <c r="I48" s="279">
        <v>656.59999999999991</v>
      </c>
      <c r="J48" s="279">
        <v>677.75</v>
      </c>
      <c r="K48" s="277">
        <v>635.45000000000005</v>
      </c>
      <c r="L48" s="277">
        <v>601</v>
      </c>
      <c r="M48" s="277">
        <v>34.816479999999999</v>
      </c>
    </row>
    <row r="49" spans="1:13">
      <c r="A49" s="301">
        <v>40</v>
      </c>
      <c r="B49" s="277" t="s">
        <v>67</v>
      </c>
      <c r="C49" s="277">
        <v>454.95</v>
      </c>
      <c r="D49" s="279">
        <v>453.68333333333334</v>
      </c>
      <c r="E49" s="279">
        <v>448.51666666666665</v>
      </c>
      <c r="F49" s="279">
        <v>442.08333333333331</v>
      </c>
      <c r="G49" s="279">
        <v>436.91666666666663</v>
      </c>
      <c r="H49" s="279">
        <v>460.11666666666667</v>
      </c>
      <c r="I49" s="279">
        <v>465.2833333333333</v>
      </c>
      <c r="J49" s="279">
        <v>471.7166666666667</v>
      </c>
      <c r="K49" s="277">
        <v>458.85</v>
      </c>
      <c r="L49" s="277">
        <v>447.25</v>
      </c>
      <c r="M49" s="277">
        <v>15.87359</v>
      </c>
    </row>
    <row r="50" spans="1:13">
      <c r="A50" s="301">
        <v>41</v>
      </c>
      <c r="B50" s="277" t="s">
        <v>69</v>
      </c>
      <c r="C50" s="277">
        <v>450.8</v>
      </c>
      <c r="D50" s="279">
        <v>450.9666666666667</v>
      </c>
      <c r="E50" s="279">
        <v>444.83333333333337</v>
      </c>
      <c r="F50" s="279">
        <v>438.86666666666667</v>
      </c>
      <c r="G50" s="279">
        <v>432.73333333333335</v>
      </c>
      <c r="H50" s="279">
        <v>456.93333333333339</v>
      </c>
      <c r="I50" s="279">
        <v>463.06666666666672</v>
      </c>
      <c r="J50" s="279">
        <v>469.03333333333342</v>
      </c>
      <c r="K50" s="277">
        <v>457.1</v>
      </c>
      <c r="L50" s="277">
        <v>445</v>
      </c>
      <c r="M50" s="277">
        <v>250.66938999999999</v>
      </c>
    </row>
    <row r="51" spans="1:13">
      <c r="A51" s="301">
        <v>42</v>
      </c>
      <c r="B51" s="277" t="s">
        <v>70</v>
      </c>
      <c r="C51" s="277">
        <v>27.8</v>
      </c>
      <c r="D51" s="279">
        <v>27.883333333333336</v>
      </c>
      <c r="E51" s="279">
        <v>27.366666666666674</v>
      </c>
      <c r="F51" s="279">
        <v>26.933333333333337</v>
      </c>
      <c r="G51" s="279">
        <v>26.416666666666675</v>
      </c>
      <c r="H51" s="279">
        <v>28.316666666666674</v>
      </c>
      <c r="I51" s="279">
        <v>28.833333333333332</v>
      </c>
      <c r="J51" s="279">
        <v>29.266666666666673</v>
      </c>
      <c r="K51" s="277">
        <v>28.4</v>
      </c>
      <c r="L51" s="277">
        <v>27.45</v>
      </c>
      <c r="M51" s="277">
        <v>207.95497</v>
      </c>
    </row>
    <row r="52" spans="1:13">
      <c r="A52" s="301">
        <v>43</v>
      </c>
      <c r="B52" s="277" t="s">
        <v>71</v>
      </c>
      <c r="C52" s="277">
        <v>403.2</v>
      </c>
      <c r="D52" s="279">
        <v>403.68333333333334</v>
      </c>
      <c r="E52" s="279">
        <v>398.51666666666665</v>
      </c>
      <c r="F52" s="279">
        <v>393.83333333333331</v>
      </c>
      <c r="G52" s="279">
        <v>388.66666666666663</v>
      </c>
      <c r="H52" s="279">
        <v>408.36666666666667</v>
      </c>
      <c r="I52" s="279">
        <v>413.5333333333333</v>
      </c>
      <c r="J52" s="279">
        <v>418.2166666666667</v>
      </c>
      <c r="K52" s="277">
        <v>408.85</v>
      </c>
      <c r="L52" s="277">
        <v>399</v>
      </c>
      <c r="M52" s="277">
        <v>23.53631</v>
      </c>
    </row>
    <row r="53" spans="1:13">
      <c r="A53" s="301">
        <v>44</v>
      </c>
      <c r="B53" s="277" t="s">
        <v>72</v>
      </c>
      <c r="C53" s="277">
        <v>11776.7</v>
      </c>
      <c r="D53" s="279">
        <v>11764.550000000001</v>
      </c>
      <c r="E53" s="279">
        <v>11643.150000000001</v>
      </c>
      <c r="F53" s="279">
        <v>11509.6</v>
      </c>
      <c r="G53" s="279">
        <v>11388.2</v>
      </c>
      <c r="H53" s="279">
        <v>11898.100000000002</v>
      </c>
      <c r="I53" s="279">
        <v>12019.5</v>
      </c>
      <c r="J53" s="279">
        <v>12153.050000000003</v>
      </c>
      <c r="K53" s="277">
        <v>11885.95</v>
      </c>
      <c r="L53" s="277">
        <v>11631</v>
      </c>
      <c r="M53" s="277">
        <v>0.33533000000000002</v>
      </c>
    </row>
    <row r="54" spans="1:13">
      <c r="A54" s="301">
        <v>45</v>
      </c>
      <c r="B54" s="277" t="s">
        <v>74</v>
      </c>
      <c r="C54" s="277">
        <v>341.8</v>
      </c>
      <c r="D54" s="279">
        <v>342.5</v>
      </c>
      <c r="E54" s="279">
        <v>337.5</v>
      </c>
      <c r="F54" s="279">
        <v>333.2</v>
      </c>
      <c r="G54" s="279">
        <v>328.2</v>
      </c>
      <c r="H54" s="279">
        <v>346.8</v>
      </c>
      <c r="I54" s="279">
        <v>351.8</v>
      </c>
      <c r="J54" s="279">
        <v>356.1</v>
      </c>
      <c r="K54" s="277">
        <v>347.5</v>
      </c>
      <c r="L54" s="277">
        <v>338.2</v>
      </c>
      <c r="M54" s="277">
        <v>73.621179999999995</v>
      </c>
    </row>
    <row r="55" spans="1:13">
      <c r="A55" s="301">
        <v>46</v>
      </c>
      <c r="B55" s="277" t="s">
        <v>75</v>
      </c>
      <c r="C55" s="277">
        <v>3532.65</v>
      </c>
      <c r="D55" s="279">
        <v>3528.8833333333332</v>
      </c>
      <c r="E55" s="279">
        <v>3501.7666666666664</v>
      </c>
      <c r="F55" s="279">
        <v>3470.8833333333332</v>
      </c>
      <c r="G55" s="279">
        <v>3443.7666666666664</v>
      </c>
      <c r="H55" s="279">
        <v>3559.7666666666664</v>
      </c>
      <c r="I55" s="279">
        <v>3586.8833333333332</v>
      </c>
      <c r="J55" s="279">
        <v>3617.7666666666664</v>
      </c>
      <c r="K55" s="277">
        <v>3556</v>
      </c>
      <c r="L55" s="277">
        <v>3498</v>
      </c>
      <c r="M55" s="277">
        <v>6.5425300000000002</v>
      </c>
    </row>
    <row r="56" spans="1:13">
      <c r="A56" s="301">
        <v>47</v>
      </c>
      <c r="B56" s="277" t="s">
        <v>76</v>
      </c>
      <c r="C56" s="277">
        <v>411.15</v>
      </c>
      <c r="D56" s="279">
        <v>412.88333333333338</v>
      </c>
      <c r="E56" s="279">
        <v>405.76666666666677</v>
      </c>
      <c r="F56" s="279">
        <v>400.38333333333338</v>
      </c>
      <c r="G56" s="279">
        <v>393.26666666666677</v>
      </c>
      <c r="H56" s="279">
        <v>418.26666666666677</v>
      </c>
      <c r="I56" s="279">
        <v>425.38333333333344</v>
      </c>
      <c r="J56" s="279">
        <v>430.76666666666677</v>
      </c>
      <c r="K56" s="277">
        <v>420</v>
      </c>
      <c r="L56" s="277">
        <v>407.5</v>
      </c>
      <c r="M56" s="277">
        <v>24.295919999999999</v>
      </c>
    </row>
    <row r="57" spans="1:13">
      <c r="A57" s="301">
        <v>48</v>
      </c>
      <c r="B57" s="277" t="s">
        <v>77</v>
      </c>
      <c r="C57" s="277">
        <v>85.7</v>
      </c>
      <c r="D57" s="279">
        <v>85.766666666666652</v>
      </c>
      <c r="E57" s="279">
        <v>84.283333333333303</v>
      </c>
      <c r="F57" s="279">
        <v>82.866666666666646</v>
      </c>
      <c r="G57" s="279">
        <v>81.383333333333297</v>
      </c>
      <c r="H57" s="279">
        <v>87.183333333333309</v>
      </c>
      <c r="I57" s="279">
        <v>88.666666666666657</v>
      </c>
      <c r="J57" s="279">
        <v>90.083333333333314</v>
      </c>
      <c r="K57" s="277">
        <v>87.25</v>
      </c>
      <c r="L57" s="277">
        <v>84.35</v>
      </c>
      <c r="M57" s="277">
        <v>78.701340000000002</v>
      </c>
    </row>
    <row r="58" spans="1:13">
      <c r="A58" s="301">
        <v>49</v>
      </c>
      <c r="B58" s="277" t="s">
        <v>78</v>
      </c>
      <c r="C58" s="277">
        <v>114.75</v>
      </c>
      <c r="D58" s="279">
        <v>114.73333333333333</v>
      </c>
      <c r="E58" s="279">
        <v>113.46666666666667</v>
      </c>
      <c r="F58" s="279">
        <v>112.18333333333334</v>
      </c>
      <c r="G58" s="279">
        <v>110.91666666666667</v>
      </c>
      <c r="H58" s="279">
        <v>116.01666666666667</v>
      </c>
      <c r="I58" s="279">
        <v>117.28333333333335</v>
      </c>
      <c r="J58" s="279">
        <v>118.56666666666666</v>
      </c>
      <c r="K58" s="277">
        <v>116</v>
      </c>
      <c r="L58" s="277">
        <v>113.45</v>
      </c>
      <c r="M58" s="277">
        <v>10.512879999999999</v>
      </c>
    </row>
    <row r="59" spans="1:13">
      <c r="A59" s="301">
        <v>50</v>
      </c>
      <c r="B59" s="277" t="s">
        <v>81</v>
      </c>
      <c r="C59" s="277">
        <v>569.4</v>
      </c>
      <c r="D59" s="279">
        <v>570.23333333333323</v>
      </c>
      <c r="E59" s="279">
        <v>564.16666666666652</v>
      </c>
      <c r="F59" s="279">
        <v>558.93333333333328</v>
      </c>
      <c r="G59" s="279">
        <v>552.86666666666656</v>
      </c>
      <c r="H59" s="279">
        <v>575.46666666666647</v>
      </c>
      <c r="I59" s="279">
        <v>581.5333333333333</v>
      </c>
      <c r="J59" s="279">
        <v>586.76666666666642</v>
      </c>
      <c r="K59" s="277">
        <v>576.29999999999995</v>
      </c>
      <c r="L59" s="277">
        <v>565</v>
      </c>
      <c r="M59" s="277">
        <v>0.86841999999999997</v>
      </c>
    </row>
    <row r="60" spans="1:13">
      <c r="A60" s="301">
        <v>51</v>
      </c>
      <c r="B60" s="277" t="s">
        <v>82</v>
      </c>
      <c r="C60" s="277">
        <v>250.1</v>
      </c>
      <c r="D60" s="279">
        <v>245.35</v>
      </c>
      <c r="E60" s="279">
        <v>239.25</v>
      </c>
      <c r="F60" s="279">
        <v>228.4</v>
      </c>
      <c r="G60" s="279">
        <v>222.3</v>
      </c>
      <c r="H60" s="279">
        <v>256.2</v>
      </c>
      <c r="I60" s="279">
        <v>262.29999999999995</v>
      </c>
      <c r="J60" s="279">
        <v>273.14999999999998</v>
      </c>
      <c r="K60" s="277">
        <v>251.45</v>
      </c>
      <c r="L60" s="277">
        <v>234.5</v>
      </c>
      <c r="M60" s="277">
        <v>37.97428</v>
      </c>
    </row>
    <row r="61" spans="1:13">
      <c r="A61" s="301">
        <v>52</v>
      </c>
      <c r="B61" s="277" t="s">
        <v>83</v>
      </c>
      <c r="C61" s="277">
        <v>762.3</v>
      </c>
      <c r="D61" s="279">
        <v>764.65</v>
      </c>
      <c r="E61" s="279">
        <v>754.65</v>
      </c>
      <c r="F61" s="279">
        <v>747</v>
      </c>
      <c r="G61" s="279">
        <v>737</v>
      </c>
      <c r="H61" s="279">
        <v>772.3</v>
      </c>
      <c r="I61" s="279">
        <v>782.3</v>
      </c>
      <c r="J61" s="279">
        <v>789.94999999999993</v>
      </c>
      <c r="K61" s="277">
        <v>774.65</v>
      </c>
      <c r="L61" s="277">
        <v>757</v>
      </c>
      <c r="M61" s="277">
        <v>60.840209999999999</v>
      </c>
    </row>
    <row r="62" spans="1:13">
      <c r="A62" s="301">
        <v>53</v>
      </c>
      <c r="B62" s="277" t="s">
        <v>84</v>
      </c>
      <c r="C62" s="277">
        <v>110.85</v>
      </c>
      <c r="D62" s="279">
        <v>111.28333333333335</v>
      </c>
      <c r="E62" s="279">
        <v>110.11666666666669</v>
      </c>
      <c r="F62" s="279">
        <v>109.38333333333334</v>
      </c>
      <c r="G62" s="279">
        <v>108.21666666666668</v>
      </c>
      <c r="H62" s="279">
        <v>112.01666666666669</v>
      </c>
      <c r="I62" s="279">
        <v>113.18333333333335</v>
      </c>
      <c r="J62" s="279">
        <v>113.9166666666667</v>
      </c>
      <c r="K62" s="277">
        <v>112.45</v>
      </c>
      <c r="L62" s="277">
        <v>110.55</v>
      </c>
      <c r="M62" s="277">
        <v>114.15157000000001</v>
      </c>
    </row>
    <row r="63" spans="1:13">
      <c r="A63" s="301">
        <v>54</v>
      </c>
      <c r="B63" s="277" t="s">
        <v>3634</v>
      </c>
      <c r="C63" s="277">
        <v>2200.6999999999998</v>
      </c>
      <c r="D63" s="279">
        <v>2208.8333333333335</v>
      </c>
      <c r="E63" s="279">
        <v>2161.8666666666668</v>
      </c>
      <c r="F63" s="279">
        <v>2123.0333333333333</v>
      </c>
      <c r="G63" s="279">
        <v>2076.0666666666666</v>
      </c>
      <c r="H63" s="279">
        <v>2247.666666666667</v>
      </c>
      <c r="I63" s="279">
        <v>2294.6333333333332</v>
      </c>
      <c r="J63" s="279">
        <v>2333.4666666666672</v>
      </c>
      <c r="K63" s="277">
        <v>2255.8000000000002</v>
      </c>
      <c r="L63" s="277">
        <v>2170</v>
      </c>
      <c r="M63" s="277">
        <v>6.3582400000000003</v>
      </c>
    </row>
    <row r="64" spans="1:13">
      <c r="A64" s="301">
        <v>55</v>
      </c>
      <c r="B64" s="277" t="s">
        <v>85</v>
      </c>
      <c r="C64" s="277">
        <v>1524.95</v>
      </c>
      <c r="D64" s="279">
        <v>1527.25</v>
      </c>
      <c r="E64" s="279">
        <v>1509.5</v>
      </c>
      <c r="F64" s="279">
        <v>1494.05</v>
      </c>
      <c r="G64" s="279">
        <v>1476.3</v>
      </c>
      <c r="H64" s="279">
        <v>1542.7</v>
      </c>
      <c r="I64" s="279">
        <v>1560.45</v>
      </c>
      <c r="J64" s="279">
        <v>1575.9</v>
      </c>
      <c r="K64" s="277">
        <v>1545</v>
      </c>
      <c r="L64" s="277">
        <v>1511.8</v>
      </c>
      <c r="M64" s="277">
        <v>7.6930699999999996</v>
      </c>
    </row>
    <row r="65" spans="1:13">
      <c r="A65" s="301">
        <v>56</v>
      </c>
      <c r="B65" s="277" t="s">
        <v>86</v>
      </c>
      <c r="C65" s="277">
        <v>383.9</v>
      </c>
      <c r="D65" s="279">
        <v>384.31666666666661</v>
      </c>
      <c r="E65" s="279">
        <v>378.23333333333323</v>
      </c>
      <c r="F65" s="279">
        <v>372.56666666666661</v>
      </c>
      <c r="G65" s="279">
        <v>366.48333333333323</v>
      </c>
      <c r="H65" s="279">
        <v>389.98333333333323</v>
      </c>
      <c r="I65" s="279">
        <v>396.06666666666661</v>
      </c>
      <c r="J65" s="279">
        <v>401.73333333333323</v>
      </c>
      <c r="K65" s="277">
        <v>390.4</v>
      </c>
      <c r="L65" s="277">
        <v>378.65</v>
      </c>
      <c r="M65" s="277">
        <v>9.1502199999999991</v>
      </c>
    </row>
    <row r="66" spans="1:13">
      <c r="A66" s="301">
        <v>57</v>
      </c>
      <c r="B66" s="277" t="s">
        <v>236</v>
      </c>
      <c r="C66" s="277">
        <v>712.35</v>
      </c>
      <c r="D66" s="279">
        <v>717.4</v>
      </c>
      <c r="E66" s="279">
        <v>702</v>
      </c>
      <c r="F66" s="279">
        <v>691.65</v>
      </c>
      <c r="G66" s="279">
        <v>676.25</v>
      </c>
      <c r="H66" s="279">
        <v>727.75</v>
      </c>
      <c r="I66" s="279">
        <v>743.14999999999986</v>
      </c>
      <c r="J66" s="279">
        <v>753.5</v>
      </c>
      <c r="K66" s="277">
        <v>732.8</v>
      </c>
      <c r="L66" s="277">
        <v>707.05</v>
      </c>
      <c r="M66" s="277">
        <v>2.8351899999999999</v>
      </c>
    </row>
    <row r="67" spans="1:13">
      <c r="A67" s="301">
        <v>58</v>
      </c>
      <c r="B67" s="277" t="s">
        <v>237</v>
      </c>
      <c r="C67" s="277">
        <v>294.2</v>
      </c>
      <c r="D67" s="279">
        <v>295.41666666666669</v>
      </c>
      <c r="E67" s="279">
        <v>288.98333333333335</v>
      </c>
      <c r="F67" s="279">
        <v>283.76666666666665</v>
      </c>
      <c r="G67" s="279">
        <v>277.33333333333331</v>
      </c>
      <c r="H67" s="279">
        <v>300.63333333333338</v>
      </c>
      <c r="I67" s="279">
        <v>307.06666666666666</v>
      </c>
      <c r="J67" s="279">
        <v>312.28333333333342</v>
      </c>
      <c r="K67" s="277">
        <v>301.85000000000002</v>
      </c>
      <c r="L67" s="277">
        <v>290.2</v>
      </c>
      <c r="M67" s="277">
        <v>19.682020000000001</v>
      </c>
    </row>
    <row r="68" spans="1:13">
      <c r="A68" s="301">
        <v>59</v>
      </c>
      <c r="B68" s="277" t="s">
        <v>235</v>
      </c>
      <c r="C68" s="277">
        <v>149</v>
      </c>
      <c r="D68" s="279">
        <v>149.76666666666668</v>
      </c>
      <c r="E68" s="279">
        <v>147.73333333333335</v>
      </c>
      <c r="F68" s="279">
        <v>146.46666666666667</v>
      </c>
      <c r="G68" s="279">
        <v>144.43333333333334</v>
      </c>
      <c r="H68" s="279">
        <v>151.03333333333336</v>
      </c>
      <c r="I68" s="279">
        <v>153.06666666666672</v>
      </c>
      <c r="J68" s="279">
        <v>154.33333333333337</v>
      </c>
      <c r="K68" s="277">
        <v>151.80000000000001</v>
      </c>
      <c r="L68" s="277">
        <v>148.5</v>
      </c>
      <c r="M68" s="277">
        <v>12.37115</v>
      </c>
    </row>
    <row r="69" spans="1:13">
      <c r="A69" s="301">
        <v>60</v>
      </c>
      <c r="B69" s="277" t="s">
        <v>87</v>
      </c>
      <c r="C69" s="277">
        <v>441.65</v>
      </c>
      <c r="D69" s="279">
        <v>442.06666666666666</v>
      </c>
      <c r="E69" s="279">
        <v>433.13333333333333</v>
      </c>
      <c r="F69" s="279">
        <v>424.61666666666667</v>
      </c>
      <c r="G69" s="279">
        <v>415.68333333333334</v>
      </c>
      <c r="H69" s="279">
        <v>450.58333333333331</v>
      </c>
      <c r="I69" s="279">
        <v>459.51666666666659</v>
      </c>
      <c r="J69" s="279">
        <v>468.0333333333333</v>
      </c>
      <c r="K69" s="277">
        <v>451</v>
      </c>
      <c r="L69" s="277">
        <v>433.55</v>
      </c>
      <c r="M69" s="277">
        <v>13.206519999999999</v>
      </c>
    </row>
    <row r="70" spans="1:13">
      <c r="A70" s="301">
        <v>61</v>
      </c>
      <c r="B70" s="277" t="s">
        <v>88</v>
      </c>
      <c r="C70" s="277">
        <v>519.75</v>
      </c>
      <c r="D70" s="279">
        <v>517.13333333333333</v>
      </c>
      <c r="E70" s="279">
        <v>511.81666666666661</v>
      </c>
      <c r="F70" s="279">
        <v>503.88333333333327</v>
      </c>
      <c r="G70" s="279">
        <v>498.56666666666655</v>
      </c>
      <c r="H70" s="279">
        <v>525.06666666666661</v>
      </c>
      <c r="I70" s="279">
        <v>530.38333333333344</v>
      </c>
      <c r="J70" s="279">
        <v>538.31666666666672</v>
      </c>
      <c r="K70" s="277">
        <v>522.45000000000005</v>
      </c>
      <c r="L70" s="277">
        <v>509.2</v>
      </c>
      <c r="M70" s="277">
        <v>29.669149999999998</v>
      </c>
    </row>
    <row r="71" spans="1:13">
      <c r="A71" s="301">
        <v>62</v>
      </c>
      <c r="B71" s="277" t="s">
        <v>238</v>
      </c>
      <c r="C71" s="277">
        <v>839.85</v>
      </c>
      <c r="D71" s="279">
        <v>830.13333333333321</v>
      </c>
      <c r="E71" s="279">
        <v>815.26666666666642</v>
      </c>
      <c r="F71" s="279">
        <v>790.68333333333317</v>
      </c>
      <c r="G71" s="279">
        <v>775.81666666666638</v>
      </c>
      <c r="H71" s="279">
        <v>854.71666666666647</v>
      </c>
      <c r="I71" s="279">
        <v>869.58333333333326</v>
      </c>
      <c r="J71" s="279">
        <v>894.16666666666652</v>
      </c>
      <c r="K71" s="277">
        <v>845</v>
      </c>
      <c r="L71" s="277">
        <v>805.55</v>
      </c>
      <c r="M71" s="277">
        <v>0.79964999999999997</v>
      </c>
    </row>
    <row r="72" spans="1:13">
      <c r="A72" s="301">
        <v>63</v>
      </c>
      <c r="B72" s="277" t="s">
        <v>91</v>
      </c>
      <c r="C72" s="277">
        <v>3107.6</v>
      </c>
      <c r="D72" s="279">
        <v>3119.6166666666668</v>
      </c>
      <c r="E72" s="279">
        <v>3079.5833333333335</v>
      </c>
      <c r="F72" s="279">
        <v>3051.5666666666666</v>
      </c>
      <c r="G72" s="279">
        <v>3011.5333333333333</v>
      </c>
      <c r="H72" s="279">
        <v>3147.6333333333337</v>
      </c>
      <c r="I72" s="279">
        <v>3187.6666666666665</v>
      </c>
      <c r="J72" s="279">
        <v>3215.6833333333338</v>
      </c>
      <c r="K72" s="277">
        <v>3159.65</v>
      </c>
      <c r="L72" s="277">
        <v>3091.6</v>
      </c>
      <c r="M72" s="277">
        <v>7.2976099999999997</v>
      </c>
    </row>
    <row r="73" spans="1:13">
      <c r="A73" s="301">
        <v>64</v>
      </c>
      <c r="B73" s="277" t="s">
        <v>93</v>
      </c>
      <c r="C73" s="277">
        <v>153.1</v>
      </c>
      <c r="D73" s="279">
        <v>153.29999999999998</v>
      </c>
      <c r="E73" s="279">
        <v>150.39999999999998</v>
      </c>
      <c r="F73" s="279">
        <v>147.69999999999999</v>
      </c>
      <c r="G73" s="279">
        <v>144.79999999999998</v>
      </c>
      <c r="H73" s="279">
        <v>155.99999999999997</v>
      </c>
      <c r="I73" s="279">
        <v>158.9</v>
      </c>
      <c r="J73" s="279">
        <v>161.59999999999997</v>
      </c>
      <c r="K73" s="277">
        <v>156.19999999999999</v>
      </c>
      <c r="L73" s="277">
        <v>150.6</v>
      </c>
      <c r="M73" s="277">
        <v>142.80082999999999</v>
      </c>
    </row>
    <row r="74" spans="1:13">
      <c r="A74" s="301">
        <v>65</v>
      </c>
      <c r="B74" s="277" t="s">
        <v>231</v>
      </c>
      <c r="C74" s="277">
        <v>2267.1</v>
      </c>
      <c r="D74" s="279">
        <v>2243.2333333333331</v>
      </c>
      <c r="E74" s="279">
        <v>2208.8666666666663</v>
      </c>
      <c r="F74" s="279">
        <v>2150.6333333333332</v>
      </c>
      <c r="G74" s="279">
        <v>2116.2666666666664</v>
      </c>
      <c r="H74" s="279">
        <v>2301.4666666666662</v>
      </c>
      <c r="I74" s="279">
        <v>2335.833333333333</v>
      </c>
      <c r="J74" s="279">
        <v>2394.0666666666662</v>
      </c>
      <c r="K74" s="277">
        <v>2277.6</v>
      </c>
      <c r="L74" s="277">
        <v>2185</v>
      </c>
      <c r="M74" s="277">
        <v>6.2408000000000001</v>
      </c>
    </row>
    <row r="75" spans="1:13">
      <c r="A75" s="301">
        <v>66</v>
      </c>
      <c r="B75" s="277" t="s">
        <v>94</v>
      </c>
      <c r="C75" s="277">
        <v>4941.95</v>
      </c>
      <c r="D75" s="279">
        <v>4958.9666666666672</v>
      </c>
      <c r="E75" s="279">
        <v>4877.9333333333343</v>
      </c>
      <c r="F75" s="279">
        <v>4813.916666666667</v>
      </c>
      <c r="G75" s="279">
        <v>4732.8833333333341</v>
      </c>
      <c r="H75" s="279">
        <v>5022.9833333333345</v>
      </c>
      <c r="I75" s="279">
        <v>5104.0166666666673</v>
      </c>
      <c r="J75" s="279">
        <v>5168.0333333333347</v>
      </c>
      <c r="K75" s="277">
        <v>5040</v>
      </c>
      <c r="L75" s="277">
        <v>4894.95</v>
      </c>
      <c r="M75" s="277">
        <v>23.102869999999999</v>
      </c>
    </row>
    <row r="76" spans="1:13">
      <c r="A76" s="301">
        <v>67</v>
      </c>
      <c r="B76" s="277" t="s">
        <v>239</v>
      </c>
      <c r="C76" s="277">
        <v>55.9</v>
      </c>
      <c r="D76" s="279">
        <v>56</v>
      </c>
      <c r="E76" s="279">
        <v>55</v>
      </c>
      <c r="F76" s="279">
        <v>54.1</v>
      </c>
      <c r="G76" s="279">
        <v>53.1</v>
      </c>
      <c r="H76" s="279">
        <v>56.9</v>
      </c>
      <c r="I76" s="279">
        <v>57.9</v>
      </c>
      <c r="J76" s="279">
        <v>58.8</v>
      </c>
      <c r="K76" s="277">
        <v>57</v>
      </c>
      <c r="L76" s="277">
        <v>55.1</v>
      </c>
      <c r="M76" s="277">
        <v>3.65259</v>
      </c>
    </row>
    <row r="77" spans="1:13">
      <c r="A77" s="301">
        <v>68</v>
      </c>
      <c r="B77" s="277" t="s">
        <v>95</v>
      </c>
      <c r="C77" s="277">
        <v>2136.85</v>
      </c>
      <c r="D77" s="279">
        <v>2127.3000000000002</v>
      </c>
      <c r="E77" s="279">
        <v>2109.6000000000004</v>
      </c>
      <c r="F77" s="279">
        <v>2082.3500000000004</v>
      </c>
      <c r="G77" s="279">
        <v>2064.6500000000005</v>
      </c>
      <c r="H77" s="279">
        <v>2154.5500000000002</v>
      </c>
      <c r="I77" s="279">
        <v>2172.25</v>
      </c>
      <c r="J77" s="279">
        <v>2199.5</v>
      </c>
      <c r="K77" s="277">
        <v>2145</v>
      </c>
      <c r="L77" s="277">
        <v>2100.0500000000002</v>
      </c>
      <c r="M77" s="277">
        <v>8.3412500000000005</v>
      </c>
    </row>
    <row r="78" spans="1:13">
      <c r="A78" s="301">
        <v>69</v>
      </c>
      <c r="B78" s="277" t="s">
        <v>240</v>
      </c>
      <c r="C78" s="277">
        <v>362.95</v>
      </c>
      <c r="D78" s="279">
        <v>360.41666666666669</v>
      </c>
      <c r="E78" s="279">
        <v>355.63333333333338</v>
      </c>
      <c r="F78" s="279">
        <v>348.31666666666672</v>
      </c>
      <c r="G78" s="279">
        <v>343.53333333333342</v>
      </c>
      <c r="H78" s="279">
        <v>367.73333333333335</v>
      </c>
      <c r="I78" s="279">
        <v>372.51666666666665</v>
      </c>
      <c r="J78" s="279">
        <v>379.83333333333331</v>
      </c>
      <c r="K78" s="277">
        <v>365.2</v>
      </c>
      <c r="L78" s="277">
        <v>353.1</v>
      </c>
      <c r="M78" s="277">
        <v>1.3056399999999999</v>
      </c>
    </row>
    <row r="79" spans="1:13">
      <c r="A79" s="301">
        <v>70</v>
      </c>
      <c r="B79" s="277" t="s">
        <v>241</v>
      </c>
      <c r="C79" s="277">
        <v>1026.2</v>
      </c>
      <c r="D79" s="279">
        <v>1018.8666666666668</v>
      </c>
      <c r="E79" s="279">
        <v>1003.3333333333335</v>
      </c>
      <c r="F79" s="279">
        <v>980.4666666666667</v>
      </c>
      <c r="G79" s="279">
        <v>964.93333333333339</v>
      </c>
      <c r="H79" s="279">
        <v>1041.7333333333336</v>
      </c>
      <c r="I79" s="279">
        <v>1057.2666666666669</v>
      </c>
      <c r="J79" s="279">
        <v>1080.1333333333337</v>
      </c>
      <c r="K79" s="277">
        <v>1034.4000000000001</v>
      </c>
      <c r="L79" s="277">
        <v>996</v>
      </c>
      <c r="M79" s="277">
        <v>0.48157</v>
      </c>
    </row>
    <row r="80" spans="1:13">
      <c r="A80" s="301">
        <v>71</v>
      </c>
      <c r="B80" s="277" t="s">
        <v>97</v>
      </c>
      <c r="C80" s="277">
        <v>1187.5999999999999</v>
      </c>
      <c r="D80" s="279">
        <v>1194.1166666666666</v>
      </c>
      <c r="E80" s="279">
        <v>1171.9833333333331</v>
      </c>
      <c r="F80" s="279">
        <v>1156.3666666666666</v>
      </c>
      <c r="G80" s="279">
        <v>1134.2333333333331</v>
      </c>
      <c r="H80" s="279">
        <v>1209.7333333333331</v>
      </c>
      <c r="I80" s="279">
        <v>1231.8666666666668</v>
      </c>
      <c r="J80" s="279">
        <v>1247.4833333333331</v>
      </c>
      <c r="K80" s="277">
        <v>1216.25</v>
      </c>
      <c r="L80" s="277">
        <v>1178.5</v>
      </c>
      <c r="M80" s="277">
        <v>14.10107</v>
      </c>
    </row>
    <row r="81" spans="1:13">
      <c r="A81" s="301">
        <v>72</v>
      </c>
      <c r="B81" s="277" t="s">
        <v>98</v>
      </c>
      <c r="C81" s="277">
        <v>157.05000000000001</v>
      </c>
      <c r="D81" s="279">
        <v>157.08333333333334</v>
      </c>
      <c r="E81" s="279">
        <v>154.9666666666667</v>
      </c>
      <c r="F81" s="279">
        <v>152.88333333333335</v>
      </c>
      <c r="G81" s="279">
        <v>150.76666666666671</v>
      </c>
      <c r="H81" s="279">
        <v>159.16666666666669</v>
      </c>
      <c r="I81" s="279">
        <v>161.2833333333333</v>
      </c>
      <c r="J81" s="279">
        <v>163.36666666666667</v>
      </c>
      <c r="K81" s="277">
        <v>159.19999999999999</v>
      </c>
      <c r="L81" s="277">
        <v>155</v>
      </c>
      <c r="M81" s="277">
        <v>21.727070000000001</v>
      </c>
    </row>
    <row r="82" spans="1:13">
      <c r="A82" s="301">
        <v>73</v>
      </c>
      <c r="B82" s="277" t="s">
        <v>99</v>
      </c>
      <c r="C82" s="277">
        <v>51</v>
      </c>
      <c r="D82" s="279">
        <v>51.050000000000004</v>
      </c>
      <c r="E82" s="279">
        <v>50.20000000000001</v>
      </c>
      <c r="F82" s="279">
        <v>49.400000000000006</v>
      </c>
      <c r="G82" s="279">
        <v>48.550000000000011</v>
      </c>
      <c r="H82" s="279">
        <v>51.850000000000009</v>
      </c>
      <c r="I82" s="279">
        <v>52.7</v>
      </c>
      <c r="J82" s="279">
        <v>53.500000000000007</v>
      </c>
      <c r="K82" s="277">
        <v>51.9</v>
      </c>
      <c r="L82" s="277">
        <v>50.25</v>
      </c>
      <c r="M82" s="277">
        <v>390.40125</v>
      </c>
    </row>
    <row r="83" spans="1:13">
      <c r="A83" s="301">
        <v>74</v>
      </c>
      <c r="B83" s="277" t="s">
        <v>370</v>
      </c>
      <c r="C83" s="277">
        <v>126.85</v>
      </c>
      <c r="D83" s="279">
        <v>126.38333333333333</v>
      </c>
      <c r="E83" s="279">
        <v>125.66666666666666</v>
      </c>
      <c r="F83" s="279">
        <v>124.48333333333333</v>
      </c>
      <c r="G83" s="279">
        <v>123.76666666666667</v>
      </c>
      <c r="H83" s="279">
        <v>127.56666666666665</v>
      </c>
      <c r="I83" s="279">
        <v>128.2833333333333</v>
      </c>
      <c r="J83" s="279">
        <v>129.46666666666664</v>
      </c>
      <c r="K83" s="277">
        <v>127.1</v>
      </c>
      <c r="L83" s="277">
        <v>125.2</v>
      </c>
      <c r="M83" s="277">
        <v>7.0794699999999997</v>
      </c>
    </row>
    <row r="84" spans="1:13">
      <c r="A84" s="301">
        <v>75</v>
      </c>
      <c r="B84" s="277" t="s">
        <v>244</v>
      </c>
      <c r="C84" s="277">
        <v>71.2</v>
      </c>
      <c r="D84" s="279">
        <v>69.966666666666654</v>
      </c>
      <c r="E84" s="279">
        <v>67.433333333333309</v>
      </c>
      <c r="F84" s="279">
        <v>63.666666666666657</v>
      </c>
      <c r="G84" s="279">
        <v>61.133333333333312</v>
      </c>
      <c r="H84" s="279">
        <v>73.733333333333306</v>
      </c>
      <c r="I84" s="279">
        <v>76.266666666666637</v>
      </c>
      <c r="J84" s="279">
        <v>80.033333333333303</v>
      </c>
      <c r="K84" s="277">
        <v>72.5</v>
      </c>
      <c r="L84" s="277">
        <v>66.2</v>
      </c>
      <c r="M84" s="277">
        <v>41.157730000000001</v>
      </c>
    </row>
    <row r="85" spans="1:13">
      <c r="A85" s="301">
        <v>76</v>
      </c>
      <c r="B85" s="277" t="s">
        <v>100</v>
      </c>
      <c r="C85" s="277">
        <v>83.45</v>
      </c>
      <c r="D85" s="279">
        <v>83.250000000000014</v>
      </c>
      <c r="E85" s="279">
        <v>82.350000000000023</v>
      </c>
      <c r="F85" s="279">
        <v>81.250000000000014</v>
      </c>
      <c r="G85" s="279">
        <v>80.350000000000023</v>
      </c>
      <c r="H85" s="279">
        <v>84.350000000000023</v>
      </c>
      <c r="I85" s="279">
        <v>85.250000000000028</v>
      </c>
      <c r="J85" s="279">
        <v>86.350000000000023</v>
      </c>
      <c r="K85" s="277">
        <v>84.15</v>
      </c>
      <c r="L85" s="277">
        <v>82.15</v>
      </c>
      <c r="M85" s="277">
        <v>92.455259999999996</v>
      </c>
    </row>
    <row r="86" spans="1:13">
      <c r="A86" s="301">
        <v>77</v>
      </c>
      <c r="B86" s="277" t="s">
        <v>245</v>
      </c>
      <c r="C86" s="277">
        <v>118.15</v>
      </c>
      <c r="D86" s="279">
        <v>117.21666666666665</v>
      </c>
      <c r="E86" s="279">
        <v>115.93333333333331</v>
      </c>
      <c r="F86" s="279">
        <v>113.71666666666665</v>
      </c>
      <c r="G86" s="279">
        <v>112.43333333333331</v>
      </c>
      <c r="H86" s="279">
        <v>119.43333333333331</v>
      </c>
      <c r="I86" s="279">
        <v>120.71666666666664</v>
      </c>
      <c r="J86" s="279">
        <v>122.93333333333331</v>
      </c>
      <c r="K86" s="277">
        <v>118.5</v>
      </c>
      <c r="L86" s="277">
        <v>115</v>
      </c>
      <c r="M86" s="277">
        <v>0.97057000000000004</v>
      </c>
    </row>
    <row r="87" spans="1:13">
      <c r="A87" s="301">
        <v>78</v>
      </c>
      <c r="B87" s="277" t="s">
        <v>101</v>
      </c>
      <c r="C87" s="277">
        <v>469.8</v>
      </c>
      <c r="D87" s="279">
        <v>471.09999999999997</v>
      </c>
      <c r="E87" s="279">
        <v>465.74999999999994</v>
      </c>
      <c r="F87" s="279">
        <v>461.7</v>
      </c>
      <c r="G87" s="279">
        <v>456.34999999999997</v>
      </c>
      <c r="H87" s="279">
        <v>475.14999999999992</v>
      </c>
      <c r="I87" s="279">
        <v>480.49999999999994</v>
      </c>
      <c r="J87" s="279">
        <v>484.5499999999999</v>
      </c>
      <c r="K87" s="277">
        <v>476.45</v>
      </c>
      <c r="L87" s="277">
        <v>467.05</v>
      </c>
      <c r="M87" s="277">
        <v>22.289069999999999</v>
      </c>
    </row>
    <row r="88" spans="1:13">
      <c r="A88" s="301">
        <v>79</v>
      </c>
      <c r="B88" s="277" t="s">
        <v>103</v>
      </c>
      <c r="C88" s="277">
        <v>23.3</v>
      </c>
      <c r="D88" s="279">
        <v>23.650000000000002</v>
      </c>
      <c r="E88" s="279">
        <v>22.750000000000004</v>
      </c>
      <c r="F88" s="279">
        <v>22.200000000000003</v>
      </c>
      <c r="G88" s="279">
        <v>21.300000000000004</v>
      </c>
      <c r="H88" s="279">
        <v>24.200000000000003</v>
      </c>
      <c r="I88" s="279">
        <v>25.1</v>
      </c>
      <c r="J88" s="279">
        <v>25.650000000000002</v>
      </c>
      <c r="K88" s="277">
        <v>24.55</v>
      </c>
      <c r="L88" s="277">
        <v>23.1</v>
      </c>
      <c r="M88" s="277">
        <v>200.24268000000001</v>
      </c>
    </row>
    <row r="89" spans="1:13">
      <c r="A89" s="301">
        <v>80</v>
      </c>
      <c r="B89" s="277" t="s">
        <v>246</v>
      </c>
      <c r="C89" s="277">
        <v>522.20000000000005</v>
      </c>
      <c r="D89" s="279">
        <v>520.5</v>
      </c>
      <c r="E89" s="279">
        <v>516</v>
      </c>
      <c r="F89" s="279">
        <v>509.79999999999995</v>
      </c>
      <c r="G89" s="279">
        <v>505.29999999999995</v>
      </c>
      <c r="H89" s="279">
        <v>526.70000000000005</v>
      </c>
      <c r="I89" s="279">
        <v>531.20000000000005</v>
      </c>
      <c r="J89" s="279">
        <v>537.40000000000009</v>
      </c>
      <c r="K89" s="277">
        <v>525</v>
      </c>
      <c r="L89" s="277">
        <v>514.29999999999995</v>
      </c>
      <c r="M89" s="277">
        <v>0.33178000000000002</v>
      </c>
    </row>
    <row r="90" spans="1:13">
      <c r="A90" s="301">
        <v>81</v>
      </c>
      <c r="B90" s="277" t="s">
        <v>104</v>
      </c>
      <c r="C90" s="277">
        <v>684.8</v>
      </c>
      <c r="D90" s="279">
        <v>681.1</v>
      </c>
      <c r="E90" s="279">
        <v>674.75</v>
      </c>
      <c r="F90" s="279">
        <v>664.69999999999993</v>
      </c>
      <c r="G90" s="279">
        <v>658.34999999999991</v>
      </c>
      <c r="H90" s="279">
        <v>691.15000000000009</v>
      </c>
      <c r="I90" s="279">
        <v>697.50000000000023</v>
      </c>
      <c r="J90" s="279">
        <v>707.55000000000018</v>
      </c>
      <c r="K90" s="277">
        <v>687.45</v>
      </c>
      <c r="L90" s="277">
        <v>671.05</v>
      </c>
      <c r="M90" s="277">
        <v>5.7706</v>
      </c>
    </row>
    <row r="91" spans="1:13">
      <c r="A91" s="301">
        <v>82</v>
      </c>
      <c r="B91" s="277" t="s">
        <v>247</v>
      </c>
      <c r="C91" s="277">
        <v>367.7</v>
      </c>
      <c r="D91" s="279">
        <v>368.15000000000003</v>
      </c>
      <c r="E91" s="279">
        <v>365.55000000000007</v>
      </c>
      <c r="F91" s="279">
        <v>363.40000000000003</v>
      </c>
      <c r="G91" s="279">
        <v>360.80000000000007</v>
      </c>
      <c r="H91" s="279">
        <v>370.30000000000007</v>
      </c>
      <c r="I91" s="279">
        <v>372.90000000000009</v>
      </c>
      <c r="J91" s="279">
        <v>375.05000000000007</v>
      </c>
      <c r="K91" s="277">
        <v>370.75</v>
      </c>
      <c r="L91" s="277">
        <v>366</v>
      </c>
      <c r="M91" s="277">
        <v>0.34355999999999998</v>
      </c>
    </row>
    <row r="92" spans="1:13">
      <c r="A92" s="301">
        <v>83</v>
      </c>
      <c r="B92" s="277" t="s">
        <v>248</v>
      </c>
      <c r="C92" s="277">
        <v>991.55</v>
      </c>
      <c r="D92" s="279">
        <v>990.81666666666661</v>
      </c>
      <c r="E92" s="279">
        <v>977.23333333333323</v>
      </c>
      <c r="F92" s="279">
        <v>962.91666666666663</v>
      </c>
      <c r="G92" s="279">
        <v>949.33333333333326</v>
      </c>
      <c r="H92" s="279">
        <v>1005.1333333333332</v>
      </c>
      <c r="I92" s="279">
        <v>1018.7166666666667</v>
      </c>
      <c r="J92" s="279">
        <v>1033.0333333333333</v>
      </c>
      <c r="K92" s="277">
        <v>1004.4</v>
      </c>
      <c r="L92" s="277">
        <v>976.5</v>
      </c>
      <c r="M92" s="277">
        <v>6.8514099999999996</v>
      </c>
    </row>
    <row r="93" spans="1:13">
      <c r="A93" s="301">
        <v>84</v>
      </c>
      <c r="B93" s="277" t="s">
        <v>105</v>
      </c>
      <c r="C93" s="277">
        <v>770.2</v>
      </c>
      <c r="D93" s="279">
        <v>771.18333333333339</v>
      </c>
      <c r="E93" s="279">
        <v>765.01666666666677</v>
      </c>
      <c r="F93" s="279">
        <v>759.83333333333337</v>
      </c>
      <c r="G93" s="279">
        <v>753.66666666666674</v>
      </c>
      <c r="H93" s="279">
        <v>776.36666666666679</v>
      </c>
      <c r="I93" s="279">
        <v>782.5333333333333</v>
      </c>
      <c r="J93" s="279">
        <v>787.71666666666681</v>
      </c>
      <c r="K93" s="277">
        <v>777.35</v>
      </c>
      <c r="L93" s="277">
        <v>766</v>
      </c>
      <c r="M93" s="277">
        <v>10.6195</v>
      </c>
    </row>
    <row r="94" spans="1:13">
      <c r="A94" s="301">
        <v>85</v>
      </c>
      <c r="B94" s="277" t="s">
        <v>250</v>
      </c>
      <c r="C94" s="277">
        <v>196.65</v>
      </c>
      <c r="D94" s="279">
        <v>195.91666666666666</v>
      </c>
      <c r="E94" s="279">
        <v>194.38333333333333</v>
      </c>
      <c r="F94" s="279">
        <v>192.11666666666667</v>
      </c>
      <c r="G94" s="279">
        <v>190.58333333333334</v>
      </c>
      <c r="H94" s="279">
        <v>198.18333333333331</v>
      </c>
      <c r="I94" s="279">
        <v>199.71666666666667</v>
      </c>
      <c r="J94" s="279">
        <v>201.98333333333329</v>
      </c>
      <c r="K94" s="277">
        <v>197.45</v>
      </c>
      <c r="L94" s="277">
        <v>193.65</v>
      </c>
      <c r="M94" s="277">
        <v>1.48444</v>
      </c>
    </row>
    <row r="95" spans="1:13">
      <c r="A95" s="301">
        <v>86</v>
      </c>
      <c r="B95" s="277" t="s">
        <v>386</v>
      </c>
      <c r="C95" s="277">
        <v>295.39999999999998</v>
      </c>
      <c r="D95" s="279">
        <v>294.45</v>
      </c>
      <c r="E95" s="279">
        <v>292</v>
      </c>
      <c r="F95" s="279">
        <v>288.60000000000002</v>
      </c>
      <c r="G95" s="279">
        <v>286.15000000000003</v>
      </c>
      <c r="H95" s="279">
        <v>297.84999999999997</v>
      </c>
      <c r="I95" s="279">
        <v>300.2999999999999</v>
      </c>
      <c r="J95" s="279">
        <v>303.69999999999993</v>
      </c>
      <c r="K95" s="277">
        <v>296.89999999999998</v>
      </c>
      <c r="L95" s="277">
        <v>291.05</v>
      </c>
      <c r="M95" s="277">
        <v>2.16744</v>
      </c>
    </row>
    <row r="96" spans="1:13">
      <c r="A96" s="301">
        <v>87</v>
      </c>
      <c r="B96" s="277" t="s">
        <v>106</v>
      </c>
      <c r="C96" s="277">
        <v>725.15</v>
      </c>
      <c r="D96" s="279">
        <v>725.75</v>
      </c>
      <c r="E96" s="279">
        <v>715.5</v>
      </c>
      <c r="F96" s="279">
        <v>705.85</v>
      </c>
      <c r="G96" s="279">
        <v>695.6</v>
      </c>
      <c r="H96" s="279">
        <v>735.4</v>
      </c>
      <c r="I96" s="279">
        <v>745.65</v>
      </c>
      <c r="J96" s="279">
        <v>755.3</v>
      </c>
      <c r="K96" s="277">
        <v>736</v>
      </c>
      <c r="L96" s="277">
        <v>716.1</v>
      </c>
      <c r="M96" s="277">
        <v>37.261960000000002</v>
      </c>
    </row>
    <row r="97" spans="1:13">
      <c r="A97" s="301">
        <v>88</v>
      </c>
      <c r="B97" s="277" t="s">
        <v>108</v>
      </c>
      <c r="C97" s="277">
        <v>840.05</v>
      </c>
      <c r="D97" s="279">
        <v>833.83333333333337</v>
      </c>
      <c r="E97" s="279">
        <v>825.16666666666674</v>
      </c>
      <c r="F97" s="279">
        <v>810.28333333333342</v>
      </c>
      <c r="G97" s="279">
        <v>801.61666666666679</v>
      </c>
      <c r="H97" s="279">
        <v>848.7166666666667</v>
      </c>
      <c r="I97" s="279">
        <v>857.38333333333344</v>
      </c>
      <c r="J97" s="279">
        <v>872.26666666666665</v>
      </c>
      <c r="K97" s="277">
        <v>842.5</v>
      </c>
      <c r="L97" s="277">
        <v>818.95</v>
      </c>
      <c r="M97" s="277">
        <v>66.910229999999999</v>
      </c>
    </row>
    <row r="98" spans="1:13">
      <c r="A98" s="301">
        <v>89</v>
      </c>
      <c r="B98" s="277" t="s">
        <v>109</v>
      </c>
      <c r="C98" s="277">
        <v>1934.3</v>
      </c>
      <c r="D98" s="279">
        <v>1943.8666666666668</v>
      </c>
      <c r="E98" s="279">
        <v>1917.7333333333336</v>
      </c>
      <c r="F98" s="279">
        <v>1901.1666666666667</v>
      </c>
      <c r="G98" s="279">
        <v>1875.0333333333335</v>
      </c>
      <c r="H98" s="279">
        <v>1960.4333333333336</v>
      </c>
      <c r="I98" s="279">
        <v>1986.5666666666668</v>
      </c>
      <c r="J98" s="279">
        <v>2003.1333333333337</v>
      </c>
      <c r="K98" s="277">
        <v>1970</v>
      </c>
      <c r="L98" s="277">
        <v>1927.3</v>
      </c>
      <c r="M98" s="277">
        <v>34.63664</v>
      </c>
    </row>
    <row r="99" spans="1:13">
      <c r="A99" s="301">
        <v>90</v>
      </c>
      <c r="B99" s="277" t="s">
        <v>252</v>
      </c>
      <c r="C99" s="277">
        <v>2262.35</v>
      </c>
      <c r="D99" s="279">
        <v>2258.4166666666665</v>
      </c>
      <c r="E99" s="279">
        <v>2240.9833333333331</v>
      </c>
      <c r="F99" s="279">
        <v>2219.6166666666668</v>
      </c>
      <c r="G99" s="279">
        <v>2202.1833333333334</v>
      </c>
      <c r="H99" s="279">
        <v>2279.7833333333328</v>
      </c>
      <c r="I99" s="279">
        <v>2297.2166666666662</v>
      </c>
      <c r="J99" s="279">
        <v>2318.5833333333326</v>
      </c>
      <c r="K99" s="277">
        <v>2275.85</v>
      </c>
      <c r="L99" s="277">
        <v>2237.0500000000002</v>
      </c>
      <c r="M99" s="277">
        <v>3.0374300000000001</v>
      </c>
    </row>
    <row r="100" spans="1:13">
      <c r="A100" s="301">
        <v>91</v>
      </c>
      <c r="B100" s="277" t="s">
        <v>110</v>
      </c>
      <c r="C100" s="277">
        <v>1187.2</v>
      </c>
      <c r="D100" s="279">
        <v>1190.05</v>
      </c>
      <c r="E100" s="279">
        <v>1175.6499999999999</v>
      </c>
      <c r="F100" s="279">
        <v>1164.0999999999999</v>
      </c>
      <c r="G100" s="279">
        <v>1149.6999999999998</v>
      </c>
      <c r="H100" s="279">
        <v>1201.5999999999999</v>
      </c>
      <c r="I100" s="279">
        <v>1216</v>
      </c>
      <c r="J100" s="279">
        <v>1227.55</v>
      </c>
      <c r="K100" s="277">
        <v>1204.45</v>
      </c>
      <c r="L100" s="277">
        <v>1178.5</v>
      </c>
      <c r="M100" s="277">
        <v>115.30152</v>
      </c>
    </row>
    <row r="101" spans="1:13">
      <c r="A101" s="301">
        <v>92</v>
      </c>
      <c r="B101" s="277" t="s">
        <v>253</v>
      </c>
      <c r="C101" s="277">
        <v>586.1</v>
      </c>
      <c r="D101" s="279">
        <v>584.81666666666661</v>
      </c>
      <c r="E101" s="279">
        <v>581.63333333333321</v>
      </c>
      <c r="F101" s="279">
        <v>577.16666666666663</v>
      </c>
      <c r="G101" s="279">
        <v>573.98333333333323</v>
      </c>
      <c r="H101" s="279">
        <v>589.28333333333319</v>
      </c>
      <c r="I101" s="279">
        <v>592.46666666666658</v>
      </c>
      <c r="J101" s="279">
        <v>596.93333333333317</v>
      </c>
      <c r="K101" s="277">
        <v>588</v>
      </c>
      <c r="L101" s="277">
        <v>580.35</v>
      </c>
      <c r="M101" s="277">
        <v>16.719830000000002</v>
      </c>
    </row>
    <row r="102" spans="1:13">
      <c r="A102" s="301">
        <v>93</v>
      </c>
      <c r="B102" s="277" t="s">
        <v>111</v>
      </c>
      <c r="C102" s="277">
        <v>2894</v>
      </c>
      <c r="D102" s="279">
        <v>2913.7833333333333</v>
      </c>
      <c r="E102" s="279">
        <v>2865.2166666666667</v>
      </c>
      <c r="F102" s="279">
        <v>2836.4333333333334</v>
      </c>
      <c r="G102" s="279">
        <v>2787.8666666666668</v>
      </c>
      <c r="H102" s="279">
        <v>2942.5666666666666</v>
      </c>
      <c r="I102" s="279">
        <v>2991.1333333333332</v>
      </c>
      <c r="J102" s="279">
        <v>3019.9166666666665</v>
      </c>
      <c r="K102" s="277">
        <v>2962.35</v>
      </c>
      <c r="L102" s="277">
        <v>2885</v>
      </c>
      <c r="M102" s="277">
        <v>23.455719999999999</v>
      </c>
    </row>
    <row r="103" spans="1:13">
      <c r="A103" s="301">
        <v>94</v>
      </c>
      <c r="B103" s="277" t="s">
        <v>112</v>
      </c>
      <c r="C103" s="277">
        <v>471</v>
      </c>
      <c r="D103" s="279">
        <v>470.9666666666667</v>
      </c>
      <c r="E103" s="279">
        <v>470.18333333333339</v>
      </c>
      <c r="F103" s="279">
        <v>469.36666666666667</v>
      </c>
      <c r="G103" s="279">
        <v>468.58333333333337</v>
      </c>
      <c r="H103" s="279">
        <v>471.78333333333342</v>
      </c>
      <c r="I103" s="279">
        <v>472.56666666666672</v>
      </c>
      <c r="J103" s="279">
        <v>473.38333333333344</v>
      </c>
      <c r="K103" s="277">
        <v>471.75</v>
      </c>
      <c r="L103" s="277">
        <v>470.15</v>
      </c>
      <c r="M103" s="277">
        <v>9.1917100000000005</v>
      </c>
    </row>
    <row r="104" spans="1:13">
      <c r="A104" s="301">
        <v>95</v>
      </c>
      <c r="B104" s="277" t="s">
        <v>114</v>
      </c>
      <c r="C104" s="277">
        <v>167.9</v>
      </c>
      <c r="D104" s="279">
        <v>167.9</v>
      </c>
      <c r="E104" s="279">
        <v>165.3</v>
      </c>
      <c r="F104" s="279">
        <v>162.70000000000002</v>
      </c>
      <c r="G104" s="279">
        <v>160.10000000000002</v>
      </c>
      <c r="H104" s="279">
        <v>170.5</v>
      </c>
      <c r="I104" s="279">
        <v>173.09999999999997</v>
      </c>
      <c r="J104" s="279">
        <v>175.7</v>
      </c>
      <c r="K104" s="277">
        <v>170.5</v>
      </c>
      <c r="L104" s="277">
        <v>165.3</v>
      </c>
      <c r="M104" s="277">
        <v>122.67601000000001</v>
      </c>
    </row>
    <row r="105" spans="1:13">
      <c r="A105" s="301">
        <v>96</v>
      </c>
      <c r="B105" s="277" t="s">
        <v>115</v>
      </c>
      <c r="C105" s="277">
        <v>179.6</v>
      </c>
      <c r="D105" s="279">
        <v>176.95000000000002</v>
      </c>
      <c r="E105" s="279">
        <v>173.15000000000003</v>
      </c>
      <c r="F105" s="279">
        <v>166.70000000000002</v>
      </c>
      <c r="G105" s="279">
        <v>162.90000000000003</v>
      </c>
      <c r="H105" s="279">
        <v>183.40000000000003</v>
      </c>
      <c r="I105" s="279">
        <v>187.20000000000005</v>
      </c>
      <c r="J105" s="279">
        <v>193.65000000000003</v>
      </c>
      <c r="K105" s="277">
        <v>180.75</v>
      </c>
      <c r="L105" s="277">
        <v>170.5</v>
      </c>
      <c r="M105" s="277">
        <v>100.52858000000001</v>
      </c>
    </row>
    <row r="106" spans="1:13">
      <c r="A106" s="301">
        <v>97</v>
      </c>
      <c r="B106" s="277" t="s">
        <v>116</v>
      </c>
      <c r="C106" s="277">
        <v>2122.1</v>
      </c>
      <c r="D106" s="279">
        <v>2132.7000000000003</v>
      </c>
      <c r="E106" s="279">
        <v>2105.4000000000005</v>
      </c>
      <c r="F106" s="279">
        <v>2088.7000000000003</v>
      </c>
      <c r="G106" s="279">
        <v>2061.4000000000005</v>
      </c>
      <c r="H106" s="279">
        <v>2149.4000000000005</v>
      </c>
      <c r="I106" s="279">
        <v>2176.7000000000007</v>
      </c>
      <c r="J106" s="279">
        <v>2193.4000000000005</v>
      </c>
      <c r="K106" s="277">
        <v>2160</v>
      </c>
      <c r="L106" s="277">
        <v>2116</v>
      </c>
      <c r="M106" s="277">
        <v>19.34403</v>
      </c>
    </row>
    <row r="107" spans="1:13">
      <c r="A107" s="301">
        <v>98</v>
      </c>
      <c r="B107" s="277" t="s">
        <v>254</v>
      </c>
      <c r="C107" s="277">
        <v>204.5</v>
      </c>
      <c r="D107" s="279">
        <v>205.31666666666669</v>
      </c>
      <c r="E107" s="279">
        <v>202.68333333333339</v>
      </c>
      <c r="F107" s="279">
        <v>200.8666666666667</v>
      </c>
      <c r="G107" s="279">
        <v>198.23333333333341</v>
      </c>
      <c r="H107" s="279">
        <v>207.13333333333338</v>
      </c>
      <c r="I107" s="279">
        <v>209.76666666666665</v>
      </c>
      <c r="J107" s="279">
        <v>211.58333333333337</v>
      </c>
      <c r="K107" s="277">
        <v>207.95</v>
      </c>
      <c r="L107" s="277">
        <v>203.5</v>
      </c>
      <c r="M107" s="277">
        <v>12.409660000000001</v>
      </c>
    </row>
    <row r="108" spans="1:13">
      <c r="A108" s="301">
        <v>99</v>
      </c>
      <c r="B108" s="277" t="s">
        <v>255</v>
      </c>
      <c r="C108" s="277">
        <v>31.7</v>
      </c>
      <c r="D108" s="279">
        <v>31.816666666666666</v>
      </c>
      <c r="E108" s="279">
        <v>31.383333333333333</v>
      </c>
      <c r="F108" s="279">
        <v>31.066666666666666</v>
      </c>
      <c r="G108" s="279">
        <v>30.633333333333333</v>
      </c>
      <c r="H108" s="279">
        <v>32.133333333333333</v>
      </c>
      <c r="I108" s="279">
        <v>32.566666666666663</v>
      </c>
      <c r="J108" s="279">
        <v>32.883333333333333</v>
      </c>
      <c r="K108" s="277">
        <v>32.25</v>
      </c>
      <c r="L108" s="277">
        <v>31.5</v>
      </c>
      <c r="M108" s="277">
        <v>3.9911699999999999</v>
      </c>
    </row>
    <row r="109" spans="1:13">
      <c r="A109" s="301">
        <v>100</v>
      </c>
      <c r="B109" s="277" t="s">
        <v>117</v>
      </c>
      <c r="C109" s="277">
        <v>139.94999999999999</v>
      </c>
      <c r="D109" s="279">
        <v>139.75</v>
      </c>
      <c r="E109" s="279">
        <v>137.19999999999999</v>
      </c>
      <c r="F109" s="279">
        <v>134.44999999999999</v>
      </c>
      <c r="G109" s="279">
        <v>131.89999999999998</v>
      </c>
      <c r="H109" s="279">
        <v>142.5</v>
      </c>
      <c r="I109" s="279">
        <v>145.05000000000001</v>
      </c>
      <c r="J109" s="279">
        <v>147.80000000000001</v>
      </c>
      <c r="K109" s="277">
        <v>142.30000000000001</v>
      </c>
      <c r="L109" s="277">
        <v>137</v>
      </c>
      <c r="M109" s="277">
        <v>133.48426000000001</v>
      </c>
    </row>
    <row r="110" spans="1:13">
      <c r="A110" s="301">
        <v>101</v>
      </c>
      <c r="B110" s="277" t="s">
        <v>258</v>
      </c>
      <c r="C110" s="277" t="e">
        <v>#N/A</v>
      </c>
      <c r="D110" s="279" t="e">
        <v>#N/A</v>
      </c>
      <c r="E110" s="279" t="e">
        <v>#N/A</v>
      </c>
      <c r="F110" s="279" t="e">
        <v>#N/A</v>
      </c>
      <c r="G110" s="279" t="e">
        <v>#N/A</v>
      </c>
      <c r="H110" s="279" t="e">
        <v>#N/A</v>
      </c>
      <c r="I110" s="279" t="e">
        <v>#N/A</v>
      </c>
      <c r="J110" s="279" t="e">
        <v>#N/A</v>
      </c>
      <c r="K110" s="277" t="e">
        <v>#N/A</v>
      </c>
      <c r="L110" s="277" t="e">
        <v>#N/A</v>
      </c>
      <c r="M110" s="277" t="e">
        <v>#N/A</v>
      </c>
    </row>
    <row r="111" spans="1:13">
      <c r="A111" s="301">
        <v>102</v>
      </c>
      <c r="B111" s="277" t="s">
        <v>118</v>
      </c>
      <c r="C111" s="277">
        <v>399.9</v>
      </c>
      <c r="D111" s="279">
        <v>397.48333333333329</v>
      </c>
      <c r="E111" s="279">
        <v>392.06666666666661</v>
      </c>
      <c r="F111" s="279">
        <v>384.23333333333329</v>
      </c>
      <c r="G111" s="279">
        <v>378.81666666666661</v>
      </c>
      <c r="H111" s="279">
        <v>405.31666666666661</v>
      </c>
      <c r="I111" s="279">
        <v>410.73333333333323</v>
      </c>
      <c r="J111" s="279">
        <v>418.56666666666661</v>
      </c>
      <c r="K111" s="277">
        <v>402.9</v>
      </c>
      <c r="L111" s="277">
        <v>389.65</v>
      </c>
      <c r="M111" s="277">
        <v>326.15570000000002</v>
      </c>
    </row>
    <row r="112" spans="1:13">
      <c r="A112" s="301">
        <v>103</v>
      </c>
      <c r="B112" s="277" t="s">
        <v>256</v>
      </c>
      <c r="C112" s="277">
        <v>1242.7</v>
      </c>
      <c r="D112" s="279">
        <v>1239.5666666666666</v>
      </c>
      <c r="E112" s="279">
        <v>1227.1333333333332</v>
      </c>
      <c r="F112" s="279">
        <v>1211.5666666666666</v>
      </c>
      <c r="G112" s="279">
        <v>1199.1333333333332</v>
      </c>
      <c r="H112" s="279">
        <v>1255.1333333333332</v>
      </c>
      <c r="I112" s="279">
        <v>1267.5666666666666</v>
      </c>
      <c r="J112" s="279">
        <v>1283.1333333333332</v>
      </c>
      <c r="K112" s="277">
        <v>1252</v>
      </c>
      <c r="L112" s="277">
        <v>1224</v>
      </c>
      <c r="M112" s="277">
        <v>1.7488900000000001</v>
      </c>
    </row>
    <row r="113" spans="1:13">
      <c r="A113" s="301">
        <v>104</v>
      </c>
      <c r="B113" s="277" t="s">
        <v>119</v>
      </c>
      <c r="C113" s="277">
        <v>408.15</v>
      </c>
      <c r="D113" s="279">
        <v>407.26666666666665</v>
      </c>
      <c r="E113" s="279">
        <v>404.5333333333333</v>
      </c>
      <c r="F113" s="279">
        <v>400.91666666666663</v>
      </c>
      <c r="G113" s="279">
        <v>398.18333333333328</v>
      </c>
      <c r="H113" s="279">
        <v>410.88333333333333</v>
      </c>
      <c r="I113" s="279">
        <v>413.61666666666667</v>
      </c>
      <c r="J113" s="279">
        <v>417.23333333333335</v>
      </c>
      <c r="K113" s="277">
        <v>410</v>
      </c>
      <c r="L113" s="277">
        <v>403.65</v>
      </c>
      <c r="M113" s="277">
        <v>12.95065</v>
      </c>
    </row>
    <row r="114" spans="1:13">
      <c r="A114" s="301">
        <v>105</v>
      </c>
      <c r="B114" s="277" t="s">
        <v>257</v>
      </c>
      <c r="C114" s="277">
        <v>36.9</v>
      </c>
      <c r="D114" s="279">
        <v>37</v>
      </c>
      <c r="E114" s="279">
        <v>36.15</v>
      </c>
      <c r="F114" s="279">
        <v>35.4</v>
      </c>
      <c r="G114" s="279">
        <v>34.549999999999997</v>
      </c>
      <c r="H114" s="279">
        <v>37.75</v>
      </c>
      <c r="I114" s="279">
        <v>38.599999999999994</v>
      </c>
      <c r="J114" s="279">
        <v>39.35</v>
      </c>
      <c r="K114" s="277">
        <v>37.85</v>
      </c>
      <c r="L114" s="277">
        <v>36.25</v>
      </c>
      <c r="M114" s="277">
        <v>9.7181300000000004</v>
      </c>
    </row>
    <row r="115" spans="1:13">
      <c r="A115" s="301">
        <v>106</v>
      </c>
      <c r="B115" s="277" t="s">
        <v>120</v>
      </c>
      <c r="C115" s="277">
        <v>8.35</v>
      </c>
      <c r="D115" s="279">
        <v>8.4500000000000011</v>
      </c>
      <c r="E115" s="279">
        <v>8.1500000000000021</v>
      </c>
      <c r="F115" s="279">
        <v>7.9500000000000011</v>
      </c>
      <c r="G115" s="279">
        <v>7.6500000000000021</v>
      </c>
      <c r="H115" s="279">
        <v>8.6500000000000021</v>
      </c>
      <c r="I115" s="279">
        <v>8.9500000000000028</v>
      </c>
      <c r="J115" s="279">
        <v>9.1500000000000021</v>
      </c>
      <c r="K115" s="277">
        <v>8.75</v>
      </c>
      <c r="L115" s="277">
        <v>8.25</v>
      </c>
      <c r="M115" s="277">
        <v>2007.6013700000001</v>
      </c>
    </row>
    <row r="116" spans="1:13">
      <c r="A116" s="301">
        <v>107</v>
      </c>
      <c r="B116" s="277" t="s">
        <v>121</v>
      </c>
      <c r="C116" s="277">
        <v>30.55</v>
      </c>
      <c r="D116" s="279">
        <v>30.433333333333334</v>
      </c>
      <c r="E116" s="279">
        <v>30.116666666666667</v>
      </c>
      <c r="F116" s="279">
        <v>29.683333333333334</v>
      </c>
      <c r="G116" s="279">
        <v>29.366666666666667</v>
      </c>
      <c r="H116" s="279">
        <v>30.866666666666667</v>
      </c>
      <c r="I116" s="279">
        <v>31.183333333333337</v>
      </c>
      <c r="J116" s="279">
        <v>31.616666666666667</v>
      </c>
      <c r="K116" s="277">
        <v>30.75</v>
      </c>
      <c r="L116" s="277">
        <v>30</v>
      </c>
      <c r="M116" s="277">
        <v>250.31049999999999</v>
      </c>
    </row>
    <row r="117" spans="1:13">
      <c r="A117" s="301">
        <v>108</v>
      </c>
      <c r="B117" s="277" t="s">
        <v>122</v>
      </c>
      <c r="C117" s="277">
        <v>407.15</v>
      </c>
      <c r="D117" s="279">
        <v>406.76666666666665</v>
      </c>
      <c r="E117" s="279">
        <v>402.5333333333333</v>
      </c>
      <c r="F117" s="279">
        <v>397.91666666666663</v>
      </c>
      <c r="G117" s="279">
        <v>393.68333333333328</v>
      </c>
      <c r="H117" s="279">
        <v>411.38333333333333</v>
      </c>
      <c r="I117" s="279">
        <v>415.61666666666667</v>
      </c>
      <c r="J117" s="279">
        <v>420.23333333333335</v>
      </c>
      <c r="K117" s="277">
        <v>411</v>
      </c>
      <c r="L117" s="277">
        <v>402.15</v>
      </c>
      <c r="M117" s="277">
        <v>17.183029999999999</v>
      </c>
    </row>
    <row r="118" spans="1:13">
      <c r="A118" s="301">
        <v>109</v>
      </c>
      <c r="B118" s="277" t="s">
        <v>260</v>
      </c>
      <c r="C118" s="277">
        <v>96.9</v>
      </c>
      <c r="D118" s="279">
        <v>96.783333333333346</v>
      </c>
      <c r="E118" s="279">
        <v>96.116666666666688</v>
      </c>
      <c r="F118" s="279">
        <v>95.333333333333343</v>
      </c>
      <c r="G118" s="279">
        <v>94.666666666666686</v>
      </c>
      <c r="H118" s="279">
        <v>97.566666666666691</v>
      </c>
      <c r="I118" s="279">
        <v>98.233333333333348</v>
      </c>
      <c r="J118" s="279">
        <v>99.016666666666694</v>
      </c>
      <c r="K118" s="277">
        <v>97.45</v>
      </c>
      <c r="L118" s="277">
        <v>96</v>
      </c>
      <c r="M118" s="277">
        <v>5.4043000000000001</v>
      </c>
    </row>
    <row r="119" spans="1:13">
      <c r="A119" s="301">
        <v>110</v>
      </c>
      <c r="B119" s="277" t="s">
        <v>123</v>
      </c>
      <c r="C119" s="277">
        <v>1330.9</v>
      </c>
      <c r="D119" s="279">
        <v>1308.3166666666666</v>
      </c>
      <c r="E119" s="279">
        <v>1276.2833333333333</v>
      </c>
      <c r="F119" s="279">
        <v>1221.6666666666667</v>
      </c>
      <c r="G119" s="279">
        <v>1189.6333333333334</v>
      </c>
      <c r="H119" s="279">
        <v>1362.9333333333332</v>
      </c>
      <c r="I119" s="279">
        <v>1394.9666666666665</v>
      </c>
      <c r="J119" s="279">
        <v>1449.583333333333</v>
      </c>
      <c r="K119" s="277">
        <v>1340.35</v>
      </c>
      <c r="L119" s="277">
        <v>1253.7</v>
      </c>
      <c r="M119" s="277">
        <v>24.771149999999999</v>
      </c>
    </row>
    <row r="120" spans="1:13">
      <c r="A120" s="301">
        <v>111</v>
      </c>
      <c r="B120" s="277" t="s">
        <v>124</v>
      </c>
      <c r="C120" s="277">
        <v>588.70000000000005</v>
      </c>
      <c r="D120" s="279">
        <v>586.5</v>
      </c>
      <c r="E120" s="279">
        <v>573.20000000000005</v>
      </c>
      <c r="F120" s="279">
        <v>557.70000000000005</v>
      </c>
      <c r="G120" s="279">
        <v>544.40000000000009</v>
      </c>
      <c r="H120" s="279">
        <v>602</v>
      </c>
      <c r="I120" s="279">
        <v>615.29999999999995</v>
      </c>
      <c r="J120" s="279">
        <v>630.79999999999995</v>
      </c>
      <c r="K120" s="277">
        <v>599.79999999999995</v>
      </c>
      <c r="L120" s="277">
        <v>571</v>
      </c>
      <c r="M120" s="277">
        <v>165.11225999999999</v>
      </c>
    </row>
    <row r="121" spans="1:13">
      <c r="A121" s="301">
        <v>112</v>
      </c>
      <c r="B121" s="277" t="s">
        <v>125</v>
      </c>
      <c r="C121" s="277">
        <v>184.15</v>
      </c>
      <c r="D121" s="279">
        <v>184.04999999999998</v>
      </c>
      <c r="E121" s="279">
        <v>180.59999999999997</v>
      </c>
      <c r="F121" s="279">
        <v>177.04999999999998</v>
      </c>
      <c r="G121" s="279">
        <v>173.59999999999997</v>
      </c>
      <c r="H121" s="279">
        <v>187.59999999999997</v>
      </c>
      <c r="I121" s="279">
        <v>191.04999999999995</v>
      </c>
      <c r="J121" s="279">
        <v>194.59999999999997</v>
      </c>
      <c r="K121" s="277">
        <v>187.5</v>
      </c>
      <c r="L121" s="277">
        <v>180.5</v>
      </c>
      <c r="M121" s="277">
        <v>67.12912</v>
      </c>
    </row>
    <row r="122" spans="1:13">
      <c r="A122" s="301">
        <v>113</v>
      </c>
      <c r="B122" s="277" t="s">
        <v>126</v>
      </c>
      <c r="C122" s="277">
        <v>1074.8499999999999</v>
      </c>
      <c r="D122" s="279">
        <v>1072.3166666666666</v>
      </c>
      <c r="E122" s="279">
        <v>1062.6333333333332</v>
      </c>
      <c r="F122" s="279">
        <v>1050.4166666666665</v>
      </c>
      <c r="G122" s="279">
        <v>1040.7333333333331</v>
      </c>
      <c r="H122" s="279">
        <v>1084.5333333333333</v>
      </c>
      <c r="I122" s="279">
        <v>1094.2166666666667</v>
      </c>
      <c r="J122" s="279">
        <v>1106.4333333333334</v>
      </c>
      <c r="K122" s="277">
        <v>1082</v>
      </c>
      <c r="L122" s="277">
        <v>1060.0999999999999</v>
      </c>
      <c r="M122" s="277">
        <v>69.358040000000003</v>
      </c>
    </row>
    <row r="123" spans="1:13">
      <c r="A123" s="301">
        <v>114</v>
      </c>
      <c r="B123" s="277" t="s">
        <v>127</v>
      </c>
      <c r="C123" s="277">
        <v>78.400000000000006</v>
      </c>
      <c r="D123" s="279">
        <v>77.833333333333329</v>
      </c>
      <c r="E123" s="279">
        <v>76.766666666666652</v>
      </c>
      <c r="F123" s="279">
        <v>75.133333333333326</v>
      </c>
      <c r="G123" s="279">
        <v>74.066666666666649</v>
      </c>
      <c r="H123" s="279">
        <v>79.466666666666654</v>
      </c>
      <c r="I123" s="279">
        <v>80.533333333333346</v>
      </c>
      <c r="J123" s="279">
        <v>82.166666666666657</v>
      </c>
      <c r="K123" s="277">
        <v>78.900000000000006</v>
      </c>
      <c r="L123" s="277">
        <v>76.2</v>
      </c>
      <c r="M123" s="277">
        <v>189.97747000000001</v>
      </c>
    </row>
    <row r="124" spans="1:13">
      <c r="A124" s="301">
        <v>115</v>
      </c>
      <c r="B124" s="277" t="s">
        <v>262</v>
      </c>
      <c r="C124" s="277">
        <v>2349.3000000000002</v>
      </c>
      <c r="D124" s="279">
        <v>2328.9</v>
      </c>
      <c r="E124" s="279">
        <v>2287.8500000000004</v>
      </c>
      <c r="F124" s="279">
        <v>2226.4</v>
      </c>
      <c r="G124" s="279">
        <v>2185.3500000000004</v>
      </c>
      <c r="H124" s="279">
        <v>2390.3500000000004</v>
      </c>
      <c r="I124" s="279">
        <v>2431.4000000000005</v>
      </c>
      <c r="J124" s="279">
        <v>2492.8500000000004</v>
      </c>
      <c r="K124" s="277">
        <v>2369.9499999999998</v>
      </c>
      <c r="L124" s="277">
        <v>2267.4499999999998</v>
      </c>
      <c r="M124" s="277">
        <v>3.5950600000000001</v>
      </c>
    </row>
    <row r="125" spans="1:13">
      <c r="A125" s="301">
        <v>116</v>
      </c>
      <c r="B125" s="277" t="s">
        <v>2931</v>
      </c>
      <c r="C125" s="277">
        <v>1330.6</v>
      </c>
      <c r="D125" s="279">
        <v>1326.8666666666666</v>
      </c>
      <c r="E125" s="279">
        <v>1313.7333333333331</v>
      </c>
      <c r="F125" s="279">
        <v>1296.8666666666666</v>
      </c>
      <c r="G125" s="279">
        <v>1283.7333333333331</v>
      </c>
      <c r="H125" s="279">
        <v>1343.7333333333331</v>
      </c>
      <c r="I125" s="279">
        <v>1356.8666666666668</v>
      </c>
      <c r="J125" s="279">
        <v>1373.7333333333331</v>
      </c>
      <c r="K125" s="277">
        <v>1340</v>
      </c>
      <c r="L125" s="277">
        <v>1310</v>
      </c>
      <c r="M125" s="277">
        <v>1.65784</v>
      </c>
    </row>
    <row r="126" spans="1:13">
      <c r="A126" s="301">
        <v>117</v>
      </c>
      <c r="B126" s="277" t="s">
        <v>128</v>
      </c>
      <c r="C126" s="277">
        <v>163.85</v>
      </c>
      <c r="D126" s="279">
        <v>164.41666666666666</v>
      </c>
      <c r="E126" s="279">
        <v>162.88333333333333</v>
      </c>
      <c r="F126" s="279">
        <v>161.91666666666666</v>
      </c>
      <c r="G126" s="279">
        <v>160.38333333333333</v>
      </c>
      <c r="H126" s="279">
        <v>165.38333333333333</v>
      </c>
      <c r="I126" s="279">
        <v>166.91666666666669</v>
      </c>
      <c r="J126" s="279">
        <v>167.88333333333333</v>
      </c>
      <c r="K126" s="277">
        <v>165.95</v>
      </c>
      <c r="L126" s="277">
        <v>163.44999999999999</v>
      </c>
      <c r="M126" s="277">
        <v>210.08754999999999</v>
      </c>
    </row>
    <row r="127" spans="1:13">
      <c r="A127" s="301">
        <v>118</v>
      </c>
      <c r="B127" s="277" t="s">
        <v>129</v>
      </c>
      <c r="C127" s="277">
        <v>189.6</v>
      </c>
      <c r="D127" s="279">
        <v>189.43333333333331</v>
      </c>
      <c r="E127" s="279">
        <v>185.96666666666661</v>
      </c>
      <c r="F127" s="279">
        <v>182.33333333333331</v>
      </c>
      <c r="G127" s="279">
        <v>178.86666666666662</v>
      </c>
      <c r="H127" s="279">
        <v>193.06666666666661</v>
      </c>
      <c r="I127" s="279">
        <v>196.5333333333333</v>
      </c>
      <c r="J127" s="279">
        <v>200.1666666666666</v>
      </c>
      <c r="K127" s="277">
        <v>192.9</v>
      </c>
      <c r="L127" s="277">
        <v>185.8</v>
      </c>
      <c r="M127" s="277">
        <v>102.44257</v>
      </c>
    </row>
    <row r="128" spans="1:13">
      <c r="A128" s="301">
        <v>119</v>
      </c>
      <c r="B128" s="277" t="s">
        <v>263</v>
      </c>
      <c r="C128" s="277">
        <v>60.3</v>
      </c>
      <c r="D128" s="279">
        <v>60.283333333333339</v>
      </c>
      <c r="E128" s="279">
        <v>59.716666666666676</v>
      </c>
      <c r="F128" s="279">
        <v>59.13333333333334</v>
      </c>
      <c r="G128" s="279">
        <v>58.566666666666677</v>
      </c>
      <c r="H128" s="279">
        <v>60.866666666666674</v>
      </c>
      <c r="I128" s="279">
        <v>61.433333333333337</v>
      </c>
      <c r="J128" s="279">
        <v>62.016666666666673</v>
      </c>
      <c r="K128" s="277">
        <v>60.85</v>
      </c>
      <c r="L128" s="277">
        <v>59.7</v>
      </c>
      <c r="M128" s="277">
        <v>6.2715800000000002</v>
      </c>
    </row>
    <row r="129" spans="1:13">
      <c r="A129" s="301">
        <v>120</v>
      </c>
      <c r="B129" s="277" t="s">
        <v>130</v>
      </c>
      <c r="C129" s="277">
        <v>306.8</v>
      </c>
      <c r="D129" s="279">
        <v>304.98333333333335</v>
      </c>
      <c r="E129" s="279">
        <v>301.41666666666669</v>
      </c>
      <c r="F129" s="279">
        <v>296.03333333333336</v>
      </c>
      <c r="G129" s="279">
        <v>292.4666666666667</v>
      </c>
      <c r="H129" s="279">
        <v>310.36666666666667</v>
      </c>
      <c r="I129" s="279">
        <v>313.93333333333328</v>
      </c>
      <c r="J129" s="279">
        <v>319.31666666666666</v>
      </c>
      <c r="K129" s="277">
        <v>308.55</v>
      </c>
      <c r="L129" s="277">
        <v>299.60000000000002</v>
      </c>
      <c r="M129" s="277">
        <v>69.452690000000004</v>
      </c>
    </row>
    <row r="130" spans="1:13">
      <c r="A130" s="301">
        <v>121</v>
      </c>
      <c r="B130" s="277" t="s">
        <v>264</v>
      </c>
      <c r="C130" s="277">
        <v>738.9</v>
      </c>
      <c r="D130" s="279">
        <v>739.09999999999991</v>
      </c>
      <c r="E130" s="279">
        <v>730.14999999999986</v>
      </c>
      <c r="F130" s="279">
        <v>721.4</v>
      </c>
      <c r="G130" s="279">
        <v>712.44999999999993</v>
      </c>
      <c r="H130" s="279">
        <v>747.8499999999998</v>
      </c>
      <c r="I130" s="279">
        <v>756.79999999999984</v>
      </c>
      <c r="J130" s="279">
        <v>765.54999999999973</v>
      </c>
      <c r="K130" s="277">
        <v>748.05</v>
      </c>
      <c r="L130" s="277">
        <v>730.35</v>
      </c>
      <c r="M130" s="277">
        <v>1.0924199999999999</v>
      </c>
    </row>
    <row r="131" spans="1:13">
      <c r="A131" s="301">
        <v>122</v>
      </c>
      <c r="B131" s="277" t="s">
        <v>131</v>
      </c>
      <c r="C131" s="277">
        <v>2221.75</v>
      </c>
      <c r="D131" s="279">
        <v>2207.3166666666666</v>
      </c>
      <c r="E131" s="279">
        <v>2164.6833333333334</v>
      </c>
      <c r="F131" s="279">
        <v>2107.6166666666668</v>
      </c>
      <c r="G131" s="279">
        <v>2064.9833333333336</v>
      </c>
      <c r="H131" s="279">
        <v>2264.3833333333332</v>
      </c>
      <c r="I131" s="279">
        <v>2307.0166666666664</v>
      </c>
      <c r="J131" s="279">
        <v>2364.083333333333</v>
      </c>
      <c r="K131" s="277">
        <v>2249.9499999999998</v>
      </c>
      <c r="L131" s="277">
        <v>2150.25</v>
      </c>
      <c r="M131" s="277">
        <v>4.8624499999999999</v>
      </c>
    </row>
    <row r="132" spans="1:13">
      <c r="A132" s="301">
        <v>123</v>
      </c>
      <c r="B132" s="277" t="s">
        <v>133</v>
      </c>
      <c r="C132" s="277">
        <v>1570.9</v>
      </c>
      <c r="D132" s="279">
        <v>1561.5666666666666</v>
      </c>
      <c r="E132" s="279">
        <v>1534.3333333333333</v>
      </c>
      <c r="F132" s="279">
        <v>1497.7666666666667</v>
      </c>
      <c r="G132" s="279">
        <v>1470.5333333333333</v>
      </c>
      <c r="H132" s="279">
        <v>1598.1333333333332</v>
      </c>
      <c r="I132" s="279">
        <v>1625.3666666666668</v>
      </c>
      <c r="J132" s="279">
        <v>1661.9333333333332</v>
      </c>
      <c r="K132" s="277">
        <v>1588.8</v>
      </c>
      <c r="L132" s="277">
        <v>1525</v>
      </c>
      <c r="M132" s="277">
        <v>72.861440000000002</v>
      </c>
    </row>
    <row r="133" spans="1:13">
      <c r="A133" s="301">
        <v>124</v>
      </c>
      <c r="B133" s="277" t="s">
        <v>134</v>
      </c>
      <c r="C133" s="277">
        <v>63.5</v>
      </c>
      <c r="D133" s="279">
        <v>63.6</v>
      </c>
      <c r="E133" s="279">
        <v>62.2</v>
      </c>
      <c r="F133" s="279">
        <v>60.9</v>
      </c>
      <c r="G133" s="279">
        <v>59.5</v>
      </c>
      <c r="H133" s="279">
        <v>64.900000000000006</v>
      </c>
      <c r="I133" s="279">
        <v>66.3</v>
      </c>
      <c r="J133" s="279">
        <v>67.600000000000009</v>
      </c>
      <c r="K133" s="277">
        <v>65</v>
      </c>
      <c r="L133" s="277">
        <v>62.3</v>
      </c>
      <c r="M133" s="277">
        <v>130.25308999999999</v>
      </c>
    </row>
    <row r="134" spans="1:13">
      <c r="A134" s="301">
        <v>125</v>
      </c>
      <c r="B134" s="277" t="s">
        <v>358</v>
      </c>
      <c r="C134" s="277">
        <v>2314.5</v>
      </c>
      <c r="D134" s="279">
        <v>2298.7833333333333</v>
      </c>
      <c r="E134" s="279">
        <v>2267.5666666666666</v>
      </c>
      <c r="F134" s="279">
        <v>2220.6333333333332</v>
      </c>
      <c r="G134" s="279">
        <v>2189.4166666666665</v>
      </c>
      <c r="H134" s="279">
        <v>2345.7166666666667</v>
      </c>
      <c r="I134" s="279">
        <v>2376.9333333333329</v>
      </c>
      <c r="J134" s="279">
        <v>2423.8666666666668</v>
      </c>
      <c r="K134" s="277">
        <v>2330</v>
      </c>
      <c r="L134" s="277">
        <v>2251.85</v>
      </c>
      <c r="M134" s="277">
        <v>1.4993799999999999</v>
      </c>
    </row>
    <row r="135" spans="1:13">
      <c r="A135" s="301">
        <v>126</v>
      </c>
      <c r="B135" s="277" t="s">
        <v>135</v>
      </c>
      <c r="C135" s="277">
        <v>286.85000000000002</v>
      </c>
      <c r="D135" s="279">
        <v>288.06666666666666</v>
      </c>
      <c r="E135" s="279">
        <v>282.68333333333334</v>
      </c>
      <c r="F135" s="279">
        <v>278.51666666666665</v>
      </c>
      <c r="G135" s="279">
        <v>273.13333333333333</v>
      </c>
      <c r="H135" s="279">
        <v>292.23333333333335</v>
      </c>
      <c r="I135" s="279">
        <v>297.61666666666667</v>
      </c>
      <c r="J135" s="279">
        <v>301.78333333333336</v>
      </c>
      <c r="K135" s="277">
        <v>293.45</v>
      </c>
      <c r="L135" s="277">
        <v>283.89999999999998</v>
      </c>
      <c r="M135" s="277">
        <v>31.73312</v>
      </c>
    </row>
    <row r="136" spans="1:13">
      <c r="A136" s="301">
        <v>127</v>
      </c>
      <c r="B136" s="277" t="s">
        <v>136</v>
      </c>
      <c r="C136" s="277">
        <v>934.5</v>
      </c>
      <c r="D136" s="279">
        <v>939.76666666666677</v>
      </c>
      <c r="E136" s="279">
        <v>920.73333333333358</v>
      </c>
      <c r="F136" s="279">
        <v>906.96666666666681</v>
      </c>
      <c r="G136" s="279">
        <v>887.93333333333362</v>
      </c>
      <c r="H136" s="279">
        <v>953.53333333333353</v>
      </c>
      <c r="I136" s="279">
        <v>972.56666666666661</v>
      </c>
      <c r="J136" s="279">
        <v>986.33333333333348</v>
      </c>
      <c r="K136" s="277">
        <v>958.8</v>
      </c>
      <c r="L136" s="277">
        <v>926</v>
      </c>
      <c r="M136" s="277">
        <v>118.53447</v>
      </c>
    </row>
    <row r="137" spans="1:13">
      <c r="A137" s="301">
        <v>128</v>
      </c>
      <c r="B137" s="277" t="s">
        <v>266</v>
      </c>
      <c r="C137" s="277">
        <v>2933.2</v>
      </c>
      <c r="D137" s="279">
        <v>2903.2833333333333</v>
      </c>
      <c r="E137" s="279">
        <v>2856.6666666666665</v>
      </c>
      <c r="F137" s="279">
        <v>2780.1333333333332</v>
      </c>
      <c r="G137" s="279">
        <v>2733.5166666666664</v>
      </c>
      <c r="H137" s="279">
        <v>2979.8166666666666</v>
      </c>
      <c r="I137" s="279">
        <v>3026.4333333333334</v>
      </c>
      <c r="J137" s="279">
        <v>3102.9666666666667</v>
      </c>
      <c r="K137" s="277">
        <v>2949.9</v>
      </c>
      <c r="L137" s="277">
        <v>2826.75</v>
      </c>
      <c r="M137" s="277">
        <v>3.56589</v>
      </c>
    </row>
    <row r="138" spans="1:13">
      <c r="A138" s="301">
        <v>129</v>
      </c>
      <c r="B138" s="277" t="s">
        <v>265</v>
      </c>
      <c r="C138" s="277">
        <v>1698.05</v>
      </c>
      <c r="D138" s="279">
        <v>1709.0166666666667</v>
      </c>
      <c r="E138" s="279">
        <v>1674.0333333333333</v>
      </c>
      <c r="F138" s="279">
        <v>1650.0166666666667</v>
      </c>
      <c r="G138" s="279">
        <v>1615.0333333333333</v>
      </c>
      <c r="H138" s="279">
        <v>1733.0333333333333</v>
      </c>
      <c r="I138" s="279">
        <v>1768.0166666666664</v>
      </c>
      <c r="J138" s="279">
        <v>1792.0333333333333</v>
      </c>
      <c r="K138" s="277">
        <v>1744</v>
      </c>
      <c r="L138" s="277">
        <v>1685</v>
      </c>
      <c r="M138" s="277">
        <v>1.87575</v>
      </c>
    </row>
    <row r="139" spans="1:13">
      <c r="A139" s="301">
        <v>130</v>
      </c>
      <c r="B139" s="277" t="s">
        <v>137</v>
      </c>
      <c r="C139" s="277">
        <v>924.75</v>
      </c>
      <c r="D139" s="279">
        <v>930.76666666666677</v>
      </c>
      <c r="E139" s="279">
        <v>914.98333333333358</v>
      </c>
      <c r="F139" s="279">
        <v>905.21666666666681</v>
      </c>
      <c r="G139" s="279">
        <v>889.43333333333362</v>
      </c>
      <c r="H139" s="279">
        <v>940.53333333333353</v>
      </c>
      <c r="I139" s="279">
        <v>956.31666666666661</v>
      </c>
      <c r="J139" s="279">
        <v>966.08333333333348</v>
      </c>
      <c r="K139" s="277">
        <v>946.55</v>
      </c>
      <c r="L139" s="277">
        <v>921</v>
      </c>
      <c r="M139" s="277">
        <v>25.040890000000001</v>
      </c>
    </row>
    <row r="140" spans="1:13">
      <c r="A140" s="301">
        <v>131</v>
      </c>
      <c r="B140" s="277" t="s">
        <v>138</v>
      </c>
      <c r="C140" s="277">
        <v>591.95000000000005</v>
      </c>
      <c r="D140" s="279">
        <v>595.44999999999993</v>
      </c>
      <c r="E140" s="279">
        <v>586.74999999999989</v>
      </c>
      <c r="F140" s="279">
        <v>581.54999999999995</v>
      </c>
      <c r="G140" s="279">
        <v>572.84999999999991</v>
      </c>
      <c r="H140" s="279">
        <v>600.64999999999986</v>
      </c>
      <c r="I140" s="279">
        <v>609.34999999999991</v>
      </c>
      <c r="J140" s="279">
        <v>614.54999999999984</v>
      </c>
      <c r="K140" s="277">
        <v>604.15</v>
      </c>
      <c r="L140" s="277">
        <v>590.25</v>
      </c>
      <c r="M140" s="277">
        <v>36.809840000000001</v>
      </c>
    </row>
    <row r="141" spans="1:13">
      <c r="A141" s="301">
        <v>132</v>
      </c>
      <c r="B141" s="277" t="s">
        <v>139</v>
      </c>
      <c r="C141" s="277">
        <v>120.95</v>
      </c>
      <c r="D141" s="279">
        <v>120.53333333333335</v>
      </c>
      <c r="E141" s="279">
        <v>119.11666666666669</v>
      </c>
      <c r="F141" s="279">
        <v>117.28333333333335</v>
      </c>
      <c r="G141" s="279">
        <v>115.86666666666669</v>
      </c>
      <c r="H141" s="279">
        <v>122.36666666666669</v>
      </c>
      <c r="I141" s="279">
        <v>123.78333333333335</v>
      </c>
      <c r="J141" s="279">
        <v>125.61666666666669</v>
      </c>
      <c r="K141" s="277">
        <v>121.95</v>
      </c>
      <c r="L141" s="277">
        <v>118.7</v>
      </c>
      <c r="M141" s="277">
        <v>73.097930000000005</v>
      </c>
    </row>
    <row r="142" spans="1:13">
      <c r="A142" s="301">
        <v>133</v>
      </c>
      <c r="B142" s="277" t="s">
        <v>140</v>
      </c>
      <c r="C142" s="277">
        <v>157.1</v>
      </c>
      <c r="D142" s="279">
        <v>156.94999999999999</v>
      </c>
      <c r="E142" s="279">
        <v>154.19999999999999</v>
      </c>
      <c r="F142" s="279">
        <v>151.30000000000001</v>
      </c>
      <c r="G142" s="279">
        <v>148.55000000000001</v>
      </c>
      <c r="H142" s="279">
        <v>159.84999999999997</v>
      </c>
      <c r="I142" s="279">
        <v>162.59999999999997</v>
      </c>
      <c r="J142" s="279">
        <v>165.49999999999994</v>
      </c>
      <c r="K142" s="277">
        <v>159.69999999999999</v>
      </c>
      <c r="L142" s="277">
        <v>154.05000000000001</v>
      </c>
      <c r="M142" s="277">
        <v>66.379239999999996</v>
      </c>
    </row>
    <row r="143" spans="1:13">
      <c r="A143" s="301">
        <v>134</v>
      </c>
      <c r="B143" s="277" t="s">
        <v>141</v>
      </c>
      <c r="C143" s="277">
        <v>362.25</v>
      </c>
      <c r="D143" s="279">
        <v>360.90000000000003</v>
      </c>
      <c r="E143" s="279">
        <v>356.85000000000008</v>
      </c>
      <c r="F143" s="279">
        <v>351.45000000000005</v>
      </c>
      <c r="G143" s="279">
        <v>347.40000000000009</v>
      </c>
      <c r="H143" s="279">
        <v>366.30000000000007</v>
      </c>
      <c r="I143" s="279">
        <v>370.35</v>
      </c>
      <c r="J143" s="279">
        <v>375.75000000000006</v>
      </c>
      <c r="K143" s="277">
        <v>364.95</v>
      </c>
      <c r="L143" s="277">
        <v>355.5</v>
      </c>
      <c r="M143" s="277">
        <v>61.46855</v>
      </c>
    </row>
    <row r="144" spans="1:13">
      <c r="A144" s="301">
        <v>135</v>
      </c>
      <c r="B144" s="277" t="s">
        <v>142</v>
      </c>
      <c r="C144" s="277">
        <v>7117.7</v>
      </c>
      <c r="D144" s="279">
        <v>7101.1333333333341</v>
      </c>
      <c r="E144" s="279">
        <v>7003.2666666666682</v>
      </c>
      <c r="F144" s="279">
        <v>6888.8333333333339</v>
      </c>
      <c r="G144" s="279">
        <v>6790.9666666666681</v>
      </c>
      <c r="H144" s="279">
        <v>7215.5666666666684</v>
      </c>
      <c r="I144" s="279">
        <v>7313.4333333333352</v>
      </c>
      <c r="J144" s="279">
        <v>7427.8666666666686</v>
      </c>
      <c r="K144" s="277">
        <v>7199</v>
      </c>
      <c r="L144" s="277">
        <v>6986.7</v>
      </c>
      <c r="M144" s="277">
        <v>14.34853</v>
      </c>
    </row>
    <row r="145" spans="1:13">
      <c r="A145" s="301">
        <v>136</v>
      </c>
      <c r="B145" s="277" t="s">
        <v>143</v>
      </c>
      <c r="C145" s="277">
        <v>504.85</v>
      </c>
      <c r="D145" s="279">
        <v>506.85000000000008</v>
      </c>
      <c r="E145" s="279">
        <v>500.25000000000011</v>
      </c>
      <c r="F145" s="279">
        <v>495.65000000000003</v>
      </c>
      <c r="G145" s="279">
        <v>489.05000000000007</v>
      </c>
      <c r="H145" s="279">
        <v>511.45000000000016</v>
      </c>
      <c r="I145" s="279">
        <v>518.05000000000018</v>
      </c>
      <c r="J145" s="279">
        <v>522.6500000000002</v>
      </c>
      <c r="K145" s="277">
        <v>513.45000000000005</v>
      </c>
      <c r="L145" s="277">
        <v>502.25</v>
      </c>
      <c r="M145" s="277">
        <v>14.82596</v>
      </c>
    </row>
    <row r="146" spans="1:13">
      <c r="A146" s="301">
        <v>137</v>
      </c>
      <c r="B146" s="277" t="s">
        <v>144</v>
      </c>
      <c r="C146" s="277">
        <v>590.4</v>
      </c>
      <c r="D146" s="279">
        <v>586.31666666666672</v>
      </c>
      <c r="E146" s="279">
        <v>577.13333333333344</v>
      </c>
      <c r="F146" s="279">
        <v>563.86666666666667</v>
      </c>
      <c r="G146" s="279">
        <v>554.68333333333339</v>
      </c>
      <c r="H146" s="279">
        <v>599.58333333333348</v>
      </c>
      <c r="I146" s="279">
        <v>608.76666666666665</v>
      </c>
      <c r="J146" s="279">
        <v>622.03333333333353</v>
      </c>
      <c r="K146" s="277">
        <v>595.5</v>
      </c>
      <c r="L146" s="277">
        <v>573.04999999999995</v>
      </c>
      <c r="M146" s="277">
        <v>9.9698200000000003</v>
      </c>
    </row>
    <row r="147" spans="1:13">
      <c r="A147" s="301">
        <v>138</v>
      </c>
      <c r="B147" s="277" t="s">
        <v>145</v>
      </c>
      <c r="C147" s="277">
        <v>813.2</v>
      </c>
      <c r="D147" s="279">
        <v>815.6</v>
      </c>
      <c r="E147" s="279">
        <v>806.7</v>
      </c>
      <c r="F147" s="279">
        <v>800.2</v>
      </c>
      <c r="G147" s="279">
        <v>791.30000000000007</v>
      </c>
      <c r="H147" s="279">
        <v>822.1</v>
      </c>
      <c r="I147" s="279">
        <v>830.99999999999989</v>
      </c>
      <c r="J147" s="279">
        <v>837.5</v>
      </c>
      <c r="K147" s="277">
        <v>824.5</v>
      </c>
      <c r="L147" s="277">
        <v>809.1</v>
      </c>
      <c r="M147" s="277">
        <v>5.2618600000000004</v>
      </c>
    </row>
    <row r="148" spans="1:13">
      <c r="A148" s="301">
        <v>139</v>
      </c>
      <c r="B148" s="277" t="s">
        <v>146</v>
      </c>
      <c r="C148" s="277">
        <v>1318.65</v>
      </c>
      <c r="D148" s="279">
        <v>1317.6000000000001</v>
      </c>
      <c r="E148" s="279">
        <v>1296.0500000000002</v>
      </c>
      <c r="F148" s="279">
        <v>1273.45</v>
      </c>
      <c r="G148" s="279">
        <v>1251.9000000000001</v>
      </c>
      <c r="H148" s="279">
        <v>1340.2000000000003</v>
      </c>
      <c r="I148" s="279">
        <v>1361.75</v>
      </c>
      <c r="J148" s="279">
        <v>1384.3500000000004</v>
      </c>
      <c r="K148" s="277">
        <v>1339.15</v>
      </c>
      <c r="L148" s="277">
        <v>1295</v>
      </c>
      <c r="M148" s="277">
        <v>12.360110000000001</v>
      </c>
    </row>
    <row r="149" spans="1:13">
      <c r="A149" s="301">
        <v>140</v>
      </c>
      <c r="B149" s="277" t="s">
        <v>147</v>
      </c>
      <c r="C149" s="277">
        <v>107.35</v>
      </c>
      <c r="D149" s="279">
        <v>106.43333333333334</v>
      </c>
      <c r="E149" s="279">
        <v>104.91666666666667</v>
      </c>
      <c r="F149" s="279">
        <v>102.48333333333333</v>
      </c>
      <c r="G149" s="279">
        <v>100.96666666666667</v>
      </c>
      <c r="H149" s="279">
        <v>108.86666666666667</v>
      </c>
      <c r="I149" s="279">
        <v>110.38333333333333</v>
      </c>
      <c r="J149" s="279">
        <v>112.81666666666668</v>
      </c>
      <c r="K149" s="277">
        <v>107.95</v>
      </c>
      <c r="L149" s="277">
        <v>104</v>
      </c>
      <c r="M149" s="277">
        <v>105.08196</v>
      </c>
    </row>
    <row r="150" spans="1:13">
      <c r="A150" s="301">
        <v>141</v>
      </c>
      <c r="B150" s="277" t="s">
        <v>268</v>
      </c>
      <c r="C150" s="277">
        <v>1328.55</v>
      </c>
      <c r="D150" s="279">
        <v>1342.8</v>
      </c>
      <c r="E150" s="279">
        <v>1300.6999999999998</v>
      </c>
      <c r="F150" s="279">
        <v>1272.8499999999999</v>
      </c>
      <c r="G150" s="279">
        <v>1230.7499999999998</v>
      </c>
      <c r="H150" s="279">
        <v>1370.6499999999999</v>
      </c>
      <c r="I150" s="279">
        <v>1412.7499999999998</v>
      </c>
      <c r="J150" s="279">
        <v>1440.6</v>
      </c>
      <c r="K150" s="277">
        <v>1384.9</v>
      </c>
      <c r="L150" s="277">
        <v>1314.95</v>
      </c>
      <c r="M150" s="277">
        <v>2.4769600000000001</v>
      </c>
    </row>
    <row r="151" spans="1:13">
      <c r="A151" s="301">
        <v>142</v>
      </c>
      <c r="B151" s="277" t="s">
        <v>148</v>
      </c>
      <c r="C151" s="277">
        <v>67298.350000000006</v>
      </c>
      <c r="D151" s="279">
        <v>67125.566666666666</v>
      </c>
      <c r="E151" s="279">
        <v>65333.683333333334</v>
      </c>
      <c r="F151" s="279">
        <v>63369.01666666667</v>
      </c>
      <c r="G151" s="279">
        <v>61577.133333333339</v>
      </c>
      <c r="H151" s="279">
        <v>69090.233333333337</v>
      </c>
      <c r="I151" s="279">
        <v>70882.116666666669</v>
      </c>
      <c r="J151" s="279">
        <v>72846.783333333326</v>
      </c>
      <c r="K151" s="277">
        <v>68917.45</v>
      </c>
      <c r="L151" s="277">
        <v>65160.9</v>
      </c>
      <c r="M151" s="277">
        <v>0.50266999999999995</v>
      </c>
    </row>
    <row r="152" spans="1:13">
      <c r="A152" s="301">
        <v>143</v>
      </c>
      <c r="B152" s="277" t="s">
        <v>267</v>
      </c>
      <c r="C152" s="277">
        <v>28.15</v>
      </c>
      <c r="D152" s="279">
        <v>28.083333333333332</v>
      </c>
      <c r="E152" s="279">
        <v>27.666666666666664</v>
      </c>
      <c r="F152" s="279">
        <v>27.183333333333334</v>
      </c>
      <c r="G152" s="279">
        <v>26.766666666666666</v>
      </c>
      <c r="H152" s="279">
        <v>28.566666666666663</v>
      </c>
      <c r="I152" s="279">
        <v>28.983333333333327</v>
      </c>
      <c r="J152" s="279">
        <v>29.466666666666661</v>
      </c>
      <c r="K152" s="277">
        <v>28.5</v>
      </c>
      <c r="L152" s="277">
        <v>27.6</v>
      </c>
      <c r="M152" s="277">
        <v>5.3921700000000001</v>
      </c>
    </row>
    <row r="153" spans="1:13">
      <c r="A153" s="301">
        <v>144</v>
      </c>
      <c r="B153" s="277" t="s">
        <v>149</v>
      </c>
      <c r="C153" s="277">
        <v>1238.2</v>
      </c>
      <c r="D153" s="279">
        <v>1222.1666666666667</v>
      </c>
      <c r="E153" s="279">
        <v>1198.6333333333334</v>
      </c>
      <c r="F153" s="279">
        <v>1159.0666666666666</v>
      </c>
      <c r="G153" s="279">
        <v>1135.5333333333333</v>
      </c>
      <c r="H153" s="279">
        <v>1261.7333333333336</v>
      </c>
      <c r="I153" s="279">
        <v>1285.2666666666669</v>
      </c>
      <c r="J153" s="279">
        <v>1324.8333333333337</v>
      </c>
      <c r="K153" s="277">
        <v>1245.7</v>
      </c>
      <c r="L153" s="277">
        <v>1182.5999999999999</v>
      </c>
      <c r="M153" s="277">
        <v>22.461939999999998</v>
      </c>
    </row>
    <row r="154" spans="1:13">
      <c r="A154" s="301">
        <v>145</v>
      </c>
      <c r="B154" s="277" t="s">
        <v>3161</v>
      </c>
      <c r="C154" s="277">
        <v>273.10000000000002</v>
      </c>
      <c r="D154" s="279">
        <v>271.40000000000003</v>
      </c>
      <c r="E154" s="279">
        <v>268.80000000000007</v>
      </c>
      <c r="F154" s="279">
        <v>264.50000000000006</v>
      </c>
      <c r="G154" s="279">
        <v>261.90000000000009</v>
      </c>
      <c r="H154" s="279">
        <v>275.70000000000005</v>
      </c>
      <c r="I154" s="279">
        <v>278.30000000000007</v>
      </c>
      <c r="J154" s="279">
        <v>282.60000000000002</v>
      </c>
      <c r="K154" s="277">
        <v>274</v>
      </c>
      <c r="L154" s="277">
        <v>267.10000000000002</v>
      </c>
      <c r="M154" s="277">
        <v>4.0914999999999999</v>
      </c>
    </row>
    <row r="155" spans="1:13">
      <c r="A155" s="301">
        <v>146</v>
      </c>
      <c r="B155" s="277" t="s">
        <v>269</v>
      </c>
      <c r="C155" s="277">
        <v>914.6</v>
      </c>
      <c r="D155" s="279">
        <v>915.41666666666663</v>
      </c>
      <c r="E155" s="279">
        <v>902.18333333333328</v>
      </c>
      <c r="F155" s="279">
        <v>889.76666666666665</v>
      </c>
      <c r="G155" s="279">
        <v>876.5333333333333</v>
      </c>
      <c r="H155" s="279">
        <v>927.83333333333326</v>
      </c>
      <c r="I155" s="279">
        <v>941.06666666666661</v>
      </c>
      <c r="J155" s="279">
        <v>953.48333333333323</v>
      </c>
      <c r="K155" s="277">
        <v>928.65</v>
      </c>
      <c r="L155" s="277">
        <v>903</v>
      </c>
      <c r="M155" s="277">
        <v>1.8735599999999999</v>
      </c>
    </row>
    <row r="156" spans="1:13">
      <c r="A156" s="301">
        <v>147</v>
      </c>
      <c r="B156" s="277" t="s">
        <v>150</v>
      </c>
      <c r="C156" s="277">
        <v>30.05</v>
      </c>
      <c r="D156" s="279">
        <v>29.966666666666669</v>
      </c>
      <c r="E156" s="279">
        <v>29.733333333333338</v>
      </c>
      <c r="F156" s="279">
        <v>29.416666666666668</v>
      </c>
      <c r="G156" s="279">
        <v>29.183333333333337</v>
      </c>
      <c r="H156" s="279">
        <v>30.283333333333339</v>
      </c>
      <c r="I156" s="279">
        <v>30.516666666666673</v>
      </c>
      <c r="J156" s="279">
        <v>30.833333333333339</v>
      </c>
      <c r="K156" s="277">
        <v>30.2</v>
      </c>
      <c r="L156" s="277">
        <v>29.65</v>
      </c>
      <c r="M156" s="277">
        <v>98.585679999999996</v>
      </c>
    </row>
    <row r="157" spans="1:13">
      <c r="A157" s="301">
        <v>148</v>
      </c>
      <c r="B157" s="277" t="s">
        <v>261</v>
      </c>
      <c r="C157" s="277">
        <v>3602.45</v>
      </c>
      <c r="D157" s="279">
        <v>3580.8166666666671</v>
      </c>
      <c r="E157" s="279">
        <v>3523.6333333333341</v>
      </c>
      <c r="F157" s="279">
        <v>3444.8166666666671</v>
      </c>
      <c r="G157" s="279">
        <v>3387.6333333333341</v>
      </c>
      <c r="H157" s="279">
        <v>3659.6333333333341</v>
      </c>
      <c r="I157" s="279">
        <v>3716.8166666666675</v>
      </c>
      <c r="J157" s="279">
        <v>3795.6333333333341</v>
      </c>
      <c r="K157" s="277">
        <v>3638</v>
      </c>
      <c r="L157" s="277">
        <v>3502</v>
      </c>
      <c r="M157" s="277">
        <v>5.1345900000000002</v>
      </c>
    </row>
    <row r="158" spans="1:13">
      <c r="A158" s="301">
        <v>149</v>
      </c>
      <c r="B158" s="277" t="s">
        <v>153</v>
      </c>
      <c r="C158" s="277">
        <v>16870.599999999999</v>
      </c>
      <c r="D158" s="279">
        <v>16932.8</v>
      </c>
      <c r="E158" s="279">
        <v>16649.649999999998</v>
      </c>
      <c r="F158" s="279">
        <v>16428.699999999997</v>
      </c>
      <c r="G158" s="279">
        <v>16145.549999999996</v>
      </c>
      <c r="H158" s="279">
        <v>17153.75</v>
      </c>
      <c r="I158" s="279">
        <v>17436.900000000001</v>
      </c>
      <c r="J158" s="279">
        <v>17657.850000000002</v>
      </c>
      <c r="K158" s="277">
        <v>17215.95</v>
      </c>
      <c r="L158" s="277">
        <v>16711.849999999999</v>
      </c>
      <c r="M158" s="277">
        <v>1.36561</v>
      </c>
    </row>
    <row r="159" spans="1:13">
      <c r="A159" s="301">
        <v>150</v>
      </c>
      <c r="B159" s="277" t="s">
        <v>270</v>
      </c>
      <c r="C159" s="277">
        <v>20.05</v>
      </c>
      <c r="D159" s="279">
        <v>20.05</v>
      </c>
      <c r="E159" s="279">
        <v>19.950000000000003</v>
      </c>
      <c r="F159" s="279">
        <v>19.850000000000001</v>
      </c>
      <c r="G159" s="279">
        <v>19.750000000000004</v>
      </c>
      <c r="H159" s="279">
        <v>20.150000000000002</v>
      </c>
      <c r="I159" s="279">
        <v>20.250000000000004</v>
      </c>
      <c r="J159" s="279">
        <v>20.350000000000001</v>
      </c>
      <c r="K159" s="277">
        <v>20.149999999999999</v>
      </c>
      <c r="L159" s="277">
        <v>19.95</v>
      </c>
      <c r="M159" s="277">
        <v>35.004339999999999</v>
      </c>
    </row>
    <row r="160" spans="1:13">
      <c r="A160" s="301">
        <v>151</v>
      </c>
      <c r="B160" s="277" t="s">
        <v>155</v>
      </c>
      <c r="C160" s="277">
        <v>80.8</v>
      </c>
      <c r="D160" s="279">
        <v>80.466666666666669</v>
      </c>
      <c r="E160" s="279">
        <v>79.733333333333334</v>
      </c>
      <c r="F160" s="279">
        <v>78.666666666666671</v>
      </c>
      <c r="G160" s="279">
        <v>77.933333333333337</v>
      </c>
      <c r="H160" s="279">
        <v>81.533333333333331</v>
      </c>
      <c r="I160" s="279">
        <v>82.26666666666668</v>
      </c>
      <c r="J160" s="279">
        <v>83.333333333333329</v>
      </c>
      <c r="K160" s="277">
        <v>81.2</v>
      </c>
      <c r="L160" s="277">
        <v>79.400000000000006</v>
      </c>
      <c r="M160" s="277">
        <v>32.168599999999998</v>
      </c>
    </row>
    <row r="161" spans="1:13">
      <c r="A161" s="301">
        <v>152</v>
      </c>
      <c r="B161" s="277" t="s">
        <v>156</v>
      </c>
      <c r="C161" s="277">
        <v>86.5</v>
      </c>
      <c r="D161" s="279">
        <v>87</v>
      </c>
      <c r="E161" s="279">
        <v>85.5</v>
      </c>
      <c r="F161" s="279">
        <v>84.5</v>
      </c>
      <c r="G161" s="279">
        <v>83</v>
      </c>
      <c r="H161" s="279">
        <v>88</v>
      </c>
      <c r="I161" s="279">
        <v>89.5</v>
      </c>
      <c r="J161" s="279">
        <v>90.5</v>
      </c>
      <c r="K161" s="277">
        <v>88.5</v>
      </c>
      <c r="L161" s="277">
        <v>86</v>
      </c>
      <c r="M161" s="277">
        <v>419.15667999999999</v>
      </c>
    </row>
    <row r="162" spans="1:13">
      <c r="A162" s="301">
        <v>153</v>
      </c>
      <c r="B162" s="277" t="s">
        <v>271</v>
      </c>
      <c r="C162" s="277">
        <v>450.2</v>
      </c>
      <c r="D162" s="279">
        <v>445.2</v>
      </c>
      <c r="E162" s="279">
        <v>436</v>
      </c>
      <c r="F162" s="279">
        <v>421.8</v>
      </c>
      <c r="G162" s="279">
        <v>412.6</v>
      </c>
      <c r="H162" s="279">
        <v>459.4</v>
      </c>
      <c r="I162" s="279">
        <v>468.59999999999991</v>
      </c>
      <c r="J162" s="279">
        <v>482.79999999999995</v>
      </c>
      <c r="K162" s="277">
        <v>454.4</v>
      </c>
      <c r="L162" s="277">
        <v>431</v>
      </c>
      <c r="M162" s="277">
        <v>3.0699299999999998</v>
      </c>
    </row>
    <row r="163" spans="1:13">
      <c r="A163" s="301">
        <v>154</v>
      </c>
      <c r="B163" s="277" t="s">
        <v>272</v>
      </c>
      <c r="C163" s="277">
        <v>3101.55</v>
      </c>
      <c r="D163" s="279">
        <v>3117.8333333333335</v>
      </c>
      <c r="E163" s="279">
        <v>3059.7166666666672</v>
      </c>
      <c r="F163" s="279">
        <v>3017.8833333333337</v>
      </c>
      <c r="G163" s="279">
        <v>2959.7666666666673</v>
      </c>
      <c r="H163" s="279">
        <v>3159.666666666667</v>
      </c>
      <c r="I163" s="279">
        <v>3217.7833333333328</v>
      </c>
      <c r="J163" s="279">
        <v>3259.6166666666668</v>
      </c>
      <c r="K163" s="277">
        <v>3175.95</v>
      </c>
      <c r="L163" s="277">
        <v>3076</v>
      </c>
      <c r="M163" s="277">
        <v>0.54132999999999998</v>
      </c>
    </row>
    <row r="164" spans="1:13">
      <c r="A164" s="301">
        <v>155</v>
      </c>
      <c r="B164" s="277" t="s">
        <v>157</v>
      </c>
      <c r="C164" s="277">
        <v>85.55</v>
      </c>
      <c r="D164" s="279">
        <v>86.25</v>
      </c>
      <c r="E164" s="279">
        <v>84.5</v>
      </c>
      <c r="F164" s="279">
        <v>83.45</v>
      </c>
      <c r="G164" s="279">
        <v>81.7</v>
      </c>
      <c r="H164" s="279">
        <v>87.3</v>
      </c>
      <c r="I164" s="279">
        <v>89.05</v>
      </c>
      <c r="J164" s="279">
        <v>90.1</v>
      </c>
      <c r="K164" s="277">
        <v>88</v>
      </c>
      <c r="L164" s="277">
        <v>85.2</v>
      </c>
      <c r="M164" s="277">
        <v>5.0596500000000004</v>
      </c>
    </row>
    <row r="165" spans="1:13">
      <c r="A165" s="301">
        <v>156</v>
      </c>
      <c r="B165" s="277" t="s">
        <v>158</v>
      </c>
      <c r="C165" s="277">
        <v>64.400000000000006</v>
      </c>
      <c r="D165" s="279">
        <v>64.95</v>
      </c>
      <c r="E165" s="279">
        <v>63.550000000000011</v>
      </c>
      <c r="F165" s="279">
        <v>62.7</v>
      </c>
      <c r="G165" s="279">
        <v>61.300000000000011</v>
      </c>
      <c r="H165" s="279">
        <v>65.800000000000011</v>
      </c>
      <c r="I165" s="279">
        <v>67.200000000000017</v>
      </c>
      <c r="J165" s="279">
        <v>68.050000000000011</v>
      </c>
      <c r="K165" s="277">
        <v>66.349999999999994</v>
      </c>
      <c r="L165" s="277">
        <v>64.099999999999994</v>
      </c>
      <c r="M165" s="277">
        <v>299.01826999999997</v>
      </c>
    </row>
    <row r="166" spans="1:13">
      <c r="A166" s="301">
        <v>157</v>
      </c>
      <c r="B166" s="277" t="s">
        <v>159</v>
      </c>
      <c r="C166" s="277">
        <v>19914.75</v>
      </c>
      <c r="D166" s="279">
        <v>19961.600000000002</v>
      </c>
      <c r="E166" s="279">
        <v>19673.200000000004</v>
      </c>
      <c r="F166" s="279">
        <v>19431.650000000001</v>
      </c>
      <c r="G166" s="279">
        <v>19143.250000000004</v>
      </c>
      <c r="H166" s="279">
        <v>20203.150000000005</v>
      </c>
      <c r="I166" s="279">
        <v>20491.550000000007</v>
      </c>
      <c r="J166" s="279">
        <v>20733.100000000006</v>
      </c>
      <c r="K166" s="277">
        <v>20250</v>
      </c>
      <c r="L166" s="277">
        <v>19720.05</v>
      </c>
      <c r="M166" s="277">
        <v>0.45416000000000001</v>
      </c>
    </row>
    <row r="167" spans="1:13">
      <c r="A167" s="301">
        <v>158</v>
      </c>
      <c r="B167" s="277" t="s">
        <v>160</v>
      </c>
      <c r="C167" s="277">
        <v>1215.3499999999999</v>
      </c>
      <c r="D167" s="279">
        <v>1232.75</v>
      </c>
      <c r="E167" s="279">
        <v>1180.5</v>
      </c>
      <c r="F167" s="279">
        <v>1145.6500000000001</v>
      </c>
      <c r="G167" s="279">
        <v>1093.4000000000001</v>
      </c>
      <c r="H167" s="279">
        <v>1267.5999999999999</v>
      </c>
      <c r="I167" s="279">
        <v>1319.85</v>
      </c>
      <c r="J167" s="279">
        <v>1354.6999999999998</v>
      </c>
      <c r="K167" s="277">
        <v>1285</v>
      </c>
      <c r="L167" s="277">
        <v>1197.9000000000001</v>
      </c>
      <c r="M167" s="277">
        <v>23.525410000000001</v>
      </c>
    </row>
    <row r="168" spans="1:13">
      <c r="A168" s="301">
        <v>159</v>
      </c>
      <c r="B168" s="277" t="s">
        <v>161</v>
      </c>
      <c r="C168" s="277">
        <v>230.45</v>
      </c>
      <c r="D168" s="279">
        <v>229.36666666666667</v>
      </c>
      <c r="E168" s="279">
        <v>227.18333333333334</v>
      </c>
      <c r="F168" s="279">
        <v>223.91666666666666</v>
      </c>
      <c r="G168" s="279">
        <v>221.73333333333332</v>
      </c>
      <c r="H168" s="279">
        <v>232.63333333333335</v>
      </c>
      <c r="I168" s="279">
        <v>234.81666666666669</v>
      </c>
      <c r="J168" s="279">
        <v>238.08333333333337</v>
      </c>
      <c r="K168" s="277">
        <v>231.55</v>
      </c>
      <c r="L168" s="277">
        <v>226.1</v>
      </c>
      <c r="M168" s="277">
        <v>28.723420000000001</v>
      </c>
    </row>
    <row r="169" spans="1:13">
      <c r="A169" s="301">
        <v>160</v>
      </c>
      <c r="B169" s="277" t="s">
        <v>162</v>
      </c>
      <c r="C169" s="277">
        <v>85.2</v>
      </c>
      <c r="D169" s="279">
        <v>85.216666666666669</v>
      </c>
      <c r="E169" s="279">
        <v>84.38333333333334</v>
      </c>
      <c r="F169" s="279">
        <v>83.566666666666677</v>
      </c>
      <c r="G169" s="279">
        <v>82.733333333333348</v>
      </c>
      <c r="H169" s="279">
        <v>86.033333333333331</v>
      </c>
      <c r="I169" s="279">
        <v>86.866666666666646</v>
      </c>
      <c r="J169" s="279">
        <v>87.683333333333323</v>
      </c>
      <c r="K169" s="277">
        <v>86.05</v>
      </c>
      <c r="L169" s="277">
        <v>84.4</v>
      </c>
      <c r="M169" s="277">
        <v>31.43731</v>
      </c>
    </row>
    <row r="170" spans="1:13">
      <c r="A170" s="301">
        <v>161</v>
      </c>
      <c r="B170" s="277" t="s">
        <v>275</v>
      </c>
      <c r="C170" s="277">
        <v>5035.75</v>
      </c>
      <c r="D170" s="279">
        <v>5014.2333333333336</v>
      </c>
      <c r="E170" s="279">
        <v>4978.4666666666672</v>
      </c>
      <c r="F170" s="279">
        <v>4921.1833333333334</v>
      </c>
      <c r="G170" s="279">
        <v>4885.416666666667</v>
      </c>
      <c r="H170" s="279">
        <v>5071.5166666666673</v>
      </c>
      <c r="I170" s="279">
        <v>5107.2833333333338</v>
      </c>
      <c r="J170" s="279">
        <v>5164.5666666666675</v>
      </c>
      <c r="K170" s="277">
        <v>5050</v>
      </c>
      <c r="L170" s="277">
        <v>4956.95</v>
      </c>
      <c r="M170" s="277">
        <v>0.24793999999999999</v>
      </c>
    </row>
    <row r="171" spans="1:13">
      <c r="A171" s="301">
        <v>162</v>
      </c>
      <c r="B171" s="277" t="s">
        <v>277</v>
      </c>
      <c r="C171" s="277">
        <v>10388.9</v>
      </c>
      <c r="D171" s="279">
        <v>10371.316666666666</v>
      </c>
      <c r="E171" s="279">
        <v>10317.583333333332</v>
      </c>
      <c r="F171" s="279">
        <v>10246.266666666666</v>
      </c>
      <c r="G171" s="279">
        <v>10192.533333333333</v>
      </c>
      <c r="H171" s="279">
        <v>10442.633333333331</v>
      </c>
      <c r="I171" s="279">
        <v>10496.366666666665</v>
      </c>
      <c r="J171" s="279">
        <v>10567.683333333331</v>
      </c>
      <c r="K171" s="277">
        <v>10425.049999999999</v>
      </c>
      <c r="L171" s="277">
        <v>10300</v>
      </c>
      <c r="M171" s="277">
        <v>3.1579999999999997E-2</v>
      </c>
    </row>
    <row r="172" spans="1:13">
      <c r="A172" s="301">
        <v>163</v>
      </c>
      <c r="B172" s="277" t="s">
        <v>163</v>
      </c>
      <c r="C172" s="277">
        <v>1590.85</v>
      </c>
      <c r="D172" s="279">
        <v>1572.3</v>
      </c>
      <c r="E172" s="279">
        <v>1544.6</v>
      </c>
      <c r="F172" s="279">
        <v>1498.35</v>
      </c>
      <c r="G172" s="279">
        <v>1470.6499999999999</v>
      </c>
      <c r="H172" s="279">
        <v>1618.55</v>
      </c>
      <c r="I172" s="279">
        <v>1646.2500000000002</v>
      </c>
      <c r="J172" s="279">
        <v>1692.5</v>
      </c>
      <c r="K172" s="277">
        <v>1600</v>
      </c>
      <c r="L172" s="277">
        <v>1526.05</v>
      </c>
      <c r="M172" s="277">
        <v>47.595199999999998</v>
      </c>
    </row>
    <row r="173" spans="1:13">
      <c r="A173" s="301">
        <v>164</v>
      </c>
      <c r="B173" s="277" t="s">
        <v>273</v>
      </c>
      <c r="C173" s="277">
        <v>2158.15</v>
      </c>
      <c r="D173" s="279">
        <v>2173.1666666666665</v>
      </c>
      <c r="E173" s="279">
        <v>2126.1333333333332</v>
      </c>
      <c r="F173" s="279">
        <v>2094.1166666666668</v>
      </c>
      <c r="G173" s="279">
        <v>2047.0833333333335</v>
      </c>
      <c r="H173" s="279">
        <v>2205.1833333333329</v>
      </c>
      <c r="I173" s="279">
        <v>2252.2166666666667</v>
      </c>
      <c r="J173" s="279">
        <v>2284.2333333333327</v>
      </c>
      <c r="K173" s="277">
        <v>2220.1999999999998</v>
      </c>
      <c r="L173" s="277">
        <v>2141.15</v>
      </c>
      <c r="M173" s="277">
        <v>4.8036799999999999</v>
      </c>
    </row>
    <row r="174" spans="1:13">
      <c r="A174" s="301">
        <v>165</v>
      </c>
      <c r="B174" s="277" t="s">
        <v>164</v>
      </c>
      <c r="C174" s="277">
        <v>26.6</v>
      </c>
      <c r="D174" s="279">
        <v>26.633333333333336</v>
      </c>
      <c r="E174" s="279">
        <v>26.266666666666673</v>
      </c>
      <c r="F174" s="279">
        <v>25.933333333333337</v>
      </c>
      <c r="G174" s="279">
        <v>25.566666666666674</v>
      </c>
      <c r="H174" s="279">
        <v>26.966666666666672</v>
      </c>
      <c r="I174" s="279">
        <v>27.333333333333339</v>
      </c>
      <c r="J174" s="279">
        <v>27.666666666666671</v>
      </c>
      <c r="K174" s="277">
        <v>27</v>
      </c>
      <c r="L174" s="277">
        <v>26.3</v>
      </c>
      <c r="M174" s="277">
        <v>339.96051</v>
      </c>
    </row>
    <row r="175" spans="1:13">
      <c r="A175" s="301">
        <v>166</v>
      </c>
      <c r="B175" s="277" t="s">
        <v>274</v>
      </c>
      <c r="C175" s="277">
        <v>345.05</v>
      </c>
      <c r="D175" s="279">
        <v>343.55</v>
      </c>
      <c r="E175" s="279">
        <v>339.5</v>
      </c>
      <c r="F175" s="279">
        <v>333.95</v>
      </c>
      <c r="G175" s="279">
        <v>329.9</v>
      </c>
      <c r="H175" s="279">
        <v>349.1</v>
      </c>
      <c r="I175" s="279">
        <v>353.15000000000009</v>
      </c>
      <c r="J175" s="279">
        <v>358.70000000000005</v>
      </c>
      <c r="K175" s="277">
        <v>347.6</v>
      </c>
      <c r="L175" s="277">
        <v>338</v>
      </c>
      <c r="M175" s="277">
        <v>2.6901799999999998</v>
      </c>
    </row>
    <row r="176" spans="1:13">
      <c r="A176" s="301">
        <v>167</v>
      </c>
      <c r="B176" s="277" t="s">
        <v>491</v>
      </c>
      <c r="C176" s="277">
        <v>909.85</v>
      </c>
      <c r="D176" s="279">
        <v>914.96666666666658</v>
      </c>
      <c r="E176" s="279">
        <v>895.93333333333317</v>
      </c>
      <c r="F176" s="279">
        <v>882.01666666666654</v>
      </c>
      <c r="G176" s="279">
        <v>862.98333333333312</v>
      </c>
      <c r="H176" s="279">
        <v>928.88333333333321</v>
      </c>
      <c r="I176" s="279">
        <v>947.91666666666674</v>
      </c>
      <c r="J176" s="279">
        <v>961.83333333333326</v>
      </c>
      <c r="K176" s="277">
        <v>934</v>
      </c>
      <c r="L176" s="277">
        <v>901.05</v>
      </c>
      <c r="M176" s="277">
        <v>2.8424299999999998</v>
      </c>
    </row>
    <row r="177" spans="1:13">
      <c r="A177" s="301">
        <v>168</v>
      </c>
      <c r="B177" s="277" t="s">
        <v>165</v>
      </c>
      <c r="C177" s="277">
        <v>171.6</v>
      </c>
      <c r="D177" s="279">
        <v>171.71666666666667</v>
      </c>
      <c r="E177" s="279">
        <v>170.13333333333333</v>
      </c>
      <c r="F177" s="279">
        <v>168.66666666666666</v>
      </c>
      <c r="G177" s="279">
        <v>167.08333333333331</v>
      </c>
      <c r="H177" s="279">
        <v>173.18333333333334</v>
      </c>
      <c r="I177" s="279">
        <v>174.76666666666665</v>
      </c>
      <c r="J177" s="279">
        <v>176.23333333333335</v>
      </c>
      <c r="K177" s="277">
        <v>173.3</v>
      </c>
      <c r="L177" s="277">
        <v>170.25</v>
      </c>
      <c r="M177" s="277">
        <v>99.305490000000006</v>
      </c>
    </row>
    <row r="178" spans="1:13">
      <c r="A178" s="301">
        <v>169</v>
      </c>
      <c r="B178" s="277" t="s">
        <v>276</v>
      </c>
      <c r="C178" s="277">
        <v>244.55</v>
      </c>
      <c r="D178" s="279">
        <v>244.11666666666667</v>
      </c>
      <c r="E178" s="279">
        <v>241.48333333333335</v>
      </c>
      <c r="F178" s="279">
        <v>238.41666666666669</v>
      </c>
      <c r="G178" s="279">
        <v>235.78333333333336</v>
      </c>
      <c r="H178" s="279">
        <v>247.18333333333334</v>
      </c>
      <c r="I178" s="279">
        <v>249.81666666666666</v>
      </c>
      <c r="J178" s="279">
        <v>252.88333333333333</v>
      </c>
      <c r="K178" s="277">
        <v>246.75</v>
      </c>
      <c r="L178" s="277">
        <v>241.05</v>
      </c>
      <c r="M178" s="277">
        <v>1.8146599999999999</v>
      </c>
    </row>
    <row r="179" spans="1:13">
      <c r="A179" s="301">
        <v>170</v>
      </c>
      <c r="B179" s="277" t="s">
        <v>278</v>
      </c>
      <c r="C179" s="277">
        <v>403.85</v>
      </c>
      <c r="D179" s="279">
        <v>391.93333333333334</v>
      </c>
      <c r="E179" s="279">
        <v>375.91666666666669</v>
      </c>
      <c r="F179" s="279">
        <v>347.98333333333335</v>
      </c>
      <c r="G179" s="279">
        <v>331.9666666666667</v>
      </c>
      <c r="H179" s="279">
        <v>419.86666666666667</v>
      </c>
      <c r="I179" s="279">
        <v>435.88333333333333</v>
      </c>
      <c r="J179" s="279">
        <v>463.81666666666666</v>
      </c>
      <c r="K179" s="277">
        <v>407.95</v>
      </c>
      <c r="L179" s="277">
        <v>364</v>
      </c>
      <c r="M179" s="277">
        <v>2.28234</v>
      </c>
    </row>
    <row r="180" spans="1:13">
      <c r="A180" s="301">
        <v>171</v>
      </c>
      <c r="B180" s="277" t="s">
        <v>279</v>
      </c>
      <c r="C180" s="277">
        <v>455.15</v>
      </c>
      <c r="D180" s="279">
        <v>454.2</v>
      </c>
      <c r="E180" s="279">
        <v>446</v>
      </c>
      <c r="F180" s="279">
        <v>436.85</v>
      </c>
      <c r="G180" s="279">
        <v>428.65000000000003</v>
      </c>
      <c r="H180" s="279">
        <v>463.34999999999997</v>
      </c>
      <c r="I180" s="279">
        <v>471.5499999999999</v>
      </c>
      <c r="J180" s="279">
        <v>480.69999999999993</v>
      </c>
      <c r="K180" s="277">
        <v>462.4</v>
      </c>
      <c r="L180" s="277">
        <v>445.05</v>
      </c>
      <c r="M180" s="277">
        <v>0.80537000000000003</v>
      </c>
    </row>
    <row r="181" spans="1:13">
      <c r="A181" s="301">
        <v>172</v>
      </c>
      <c r="B181" s="277" t="s">
        <v>167</v>
      </c>
      <c r="C181" s="277">
        <v>788.75</v>
      </c>
      <c r="D181" s="279">
        <v>782.45000000000016</v>
      </c>
      <c r="E181" s="279">
        <v>769.25000000000034</v>
      </c>
      <c r="F181" s="279">
        <v>749.75000000000023</v>
      </c>
      <c r="G181" s="279">
        <v>736.55000000000041</v>
      </c>
      <c r="H181" s="279">
        <v>801.95000000000027</v>
      </c>
      <c r="I181" s="279">
        <v>815.15000000000009</v>
      </c>
      <c r="J181" s="279">
        <v>834.6500000000002</v>
      </c>
      <c r="K181" s="277">
        <v>795.65</v>
      </c>
      <c r="L181" s="277">
        <v>762.95</v>
      </c>
      <c r="M181" s="277">
        <v>4.9151999999999996</v>
      </c>
    </row>
    <row r="182" spans="1:13">
      <c r="A182" s="301">
        <v>173</v>
      </c>
      <c r="B182" s="277" t="s">
        <v>168</v>
      </c>
      <c r="C182" s="277">
        <v>174.75</v>
      </c>
      <c r="D182" s="279">
        <v>175.96666666666667</v>
      </c>
      <c r="E182" s="279">
        <v>169.93333333333334</v>
      </c>
      <c r="F182" s="279">
        <v>165.11666666666667</v>
      </c>
      <c r="G182" s="279">
        <v>159.08333333333334</v>
      </c>
      <c r="H182" s="279">
        <v>180.78333333333333</v>
      </c>
      <c r="I182" s="279">
        <v>186.81666666666669</v>
      </c>
      <c r="J182" s="279">
        <v>191.63333333333333</v>
      </c>
      <c r="K182" s="277">
        <v>182</v>
      </c>
      <c r="L182" s="277">
        <v>171.15</v>
      </c>
      <c r="M182" s="277">
        <v>312.83784000000003</v>
      </c>
    </row>
    <row r="183" spans="1:13">
      <c r="A183" s="301">
        <v>174</v>
      </c>
      <c r="B183" s="277" t="s">
        <v>169</v>
      </c>
      <c r="C183" s="277">
        <v>100.35</v>
      </c>
      <c r="D183" s="279">
        <v>100.2</v>
      </c>
      <c r="E183" s="279">
        <v>99.45</v>
      </c>
      <c r="F183" s="279">
        <v>98.55</v>
      </c>
      <c r="G183" s="279">
        <v>97.8</v>
      </c>
      <c r="H183" s="279">
        <v>101.10000000000001</v>
      </c>
      <c r="I183" s="279">
        <v>101.85000000000001</v>
      </c>
      <c r="J183" s="279">
        <v>102.75000000000001</v>
      </c>
      <c r="K183" s="277">
        <v>100.95</v>
      </c>
      <c r="L183" s="277">
        <v>99.3</v>
      </c>
      <c r="M183" s="277">
        <v>58.190300000000001</v>
      </c>
    </row>
    <row r="184" spans="1:13">
      <c r="A184" s="301">
        <v>175</v>
      </c>
      <c r="B184" s="277" t="s">
        <v>170</v>
      </c>
      <c r="C184" s="277">
        <v>2026.9</v>
      </c>
      <c r="D184" s="279">
        <v>2019.9666666666665</v>
      </c>
      <c r="E184" s="279">
        <v>1997.9333333333329</v>
      </c>
      <c r="F184" s="279">
        <v>1968.9666666666665</v>
      </c>
      <c r="G184" s="279">
        <v>1946.9333333333329</v>
      </c>
      <c r="H184" s="279">
        <v>2048.9333333333329</v>
      </c>
      <c r="I184" s="279">
        <v>2070.9666666666662</v>
      </c>
      <c r="J184" s="279">
        <v>2099.9333333333329</v>
      </c>
      <c r="K184" s="277">
        <v>2042</v>
      </c>
      <c r="L184" s="277">
        <v>1991</v>
      </c>
      <c r="M184" s="277">
        <v>141.47681</v>
      </c>
    </row>
    <row r="185" spans="1:13">
      <c r="A185" s="301">
        <v>176</v>
      </c>
      <c r="B185" s="277" t="s">
        <v>171</v>
      </c>
      <c r="C185" s="277">
        <v>33.6</v>
      </c>
      <c r="D185" s="279">
        <v>33.666666666666664</v>
      </c>
      <c r="E185" s="279">
        <v>33.083333333333329</v>
      </c>
      <c r="F185" s="279">
        <v>32.566666666666663</v>
      </c>
      <c r="G185" s="279">
        <v>31.983333333333327</v>
      </c>
      <c r="H185" s="279">
        <v>34.18333333333333</v>
      </c>
      <c r="I185" s="279">
        <v>34.766666666666659</v>
      </c>
      <c r="J185" s="279">
        <v>35.283333333333331</v>
      </c>
      <c r="K185" s="277">
        <v>34.25</v>
      </c>
      <c r="L185" s="277">
        <v>33.15</v>
      </c>
      <c r="M185" s="277">
        <v>193.25859</v>
      </c>
    </row>
    <row r="186" spans="1:13">
      <c r="A186" s="301">
        <v>177</v>
      </c>
      <c r="B186" s="277" t="s">
        <v>3523</v>
      </c>
      <c r="C186" s="277">
        <v>811.9</v>
      </c>
      <c r="D186" s="279">
        <v>807.5333333333333</v>
      </c>
      <c r="E186" s="279">
        <v>800.36666666666656</v>
      </c>
      <c r="F186" s="279">
        <v>788.83333333333326</v>
      </c>
      <c r="G186" s="279">
        <v>781.66666666666652</v>
      </c>
      <c r="H186" s="279">
        <v>819.06666666666661</v>
      </c>
      <c r="I186" s="279">
        <v>826.23333333333335</v>
      </c>
      <c r="J186" s="279">
        <v>837.76666666666665</v>
      </c>
      <c r="K186" s="277">
        <v>814.7</v>
      </c>
      <c r="L186" s="277">
        <v>796</v>
      </c>
      <c r="M186" s="277">
        <v>8.3493700000000004</v>
      </c>
    </row>
    <row r="187" spans="1:13">
      <c r="A187" s="301">
        <v>178</v>
      </c>
      <c r="B187" s="277" t="s">
        <v>280</v>
      </c>
      <c r="C187" s="277">
        <v>761.5</v>
      </c>
      <c r="D187" s="279">
        <v>763.25</v>
      </c>
      <c r="E187" s="279">
        <v>753.5</v>
      </c>
      <c r="F187" s="279">
        <v>745.5</v>
      </c>
      <c r="G187" s="279">
        <v>735.75</v>
      </c>
      <c r="H187" s="279">
        <v>771.25</v>
      </c>
      <c r="I187" s="279">
        <v>781</v>
      </c>
      <c r="J187" s="279">
        <v>789</v>
      </c>
      <c r="K187" s="277">
        <v>773</v>
      </c>
      <c r="L187" s="277">
        <v>755.25</v>
      </c>
      <c r="M187" s="277">
        <v>11.266909999999999</v>
      </c>
    </row>
    <row r="188" spans="1:13">
      <c r="A188" s="301">
        <v>179</v>
      </c>
      <c r="B188" s="277" t="s">
        <v>172</v>
      </c>
      <c r="C188" s="277">
        <v>188.7</v>
      </c>
      <c r="D188" s="279">
        <v>188.43333333333331</v>
      </c>
      <c r="E188" s="279">
        <v>186.16666666666663</v>
      </c>
      <c r="F188" s="279">
        <v>183.63333333333333</v>
      </c>
      <c r="G188" s="279">
        <v>181.36666666666665</v>
      </c>
      <c r="H188" s="279">
        <v>190.96666666666661</v>
      </c>
      <c r="I188" s="279">
        <v>193.23333333333332</v>
      </c>
      <c r="J188" s="279">
        <v>195.76666666666659</v>
      </c>
      <c r="K188" s="277">
        <v>190.7</v>
      </c>
      <c r="L188" s="277">
        <v>185.9</v>
      </c>
      <c r="M188" s="277">
        <v>448.23104999999998</v>
      </c>
    </row>
    <row r="189" spans="1:13">
      <c r="A189" s="301">
        <v>180</v>
      </c>
      <c r="B189" s="277" t="s">
        <v>173</v>
      </c>
      <c r="C189" s="277">
        <v>21677</v>
      </c>
      <c r="D189" s="279">
        <v>21527.333333333332</v>
      </c>
      <c r="E189" s="279">
        <v>21254.716666666664</v>
      </c>
      <c r="F189" s="279">
        <v>20832.433333333331</v>
      </c>
      <c r="G189" s="279">
        <v>20559.816666666662</v>
      </c>
      <c r="H189" s="279">
        <v>21949.616666666665</v>
      </c>
      <c r="I189" s="279">
        <v>22222.233333333334</v>
      </c>
      <c r="J189" s="279">
        <v>22644.516666666666</v>
      </c>
      <c r="K189" s="277">
        <v>21799.95</v>
      </c>
      <c r="L189" s="277">
        <v>21105.05</v>
      </c>
      <c r="M189" s="277">
        <v>0.71428000000000003</v>
      </c>
    </row>
    <row r="190" spans="1:13">
      <c r="A190" s="301">
        <v>181</v>
      </c>
      <c r="B190" s="277" t="s">
        <v>174</v>
      </c>
      <c r="C190" s="277">
        <v>1289</v>
      </c>
      <c r="D190" s="279">
        <v>1283.6333333333334</v>
      </c>
      <c r="E190" s="279">
        <v>1272.8666666666668</v>
      </c>
      <c r="F190" s="279">
        <v>1256.7333333333333</v>
      </c>
      <c r="G190" s="279">
        <v>1245.9666666666667</v>
      </c>
      <c r="H190" s="279">
        <v>1299.7666666666669</v>
      </c>
      <c r="I190" s="279">
        <v>1310.5333333333338</v>
      </c>
      <c r="J190" s="279">
        <v>1326.666666666667</v>
      </c>
      <c r="K190" s="277">
        <v>1294.4000000000001</v>
      </c>
      <c r="L190" s="277">
        <v>1267.5</v>
      </c>
      <c r="M190" s="277">
        <v>4.1870099999999999</v>
      </c>
    </row>
    <row r="191" spans="1:13">
      <c r="A191" s="301">
        <v>182</v>
      </c>
      <c r="B191" s="277" t="s">
        <v>175</v>
      </c>
      <c r="C191" s="277">
        <v>4438.3999999999996</v>
      </c>
      <c r="D191" s="279">
        <v>4411.8</v>
      </c>
      <c r="E191" s="279">
        <v>4351.6000000000004</v>
      </c>
      <c r="F191" s="279">
        <v>4264.8</v>
      </c>
      <c r="G191" s="279">
        <v>4204.6000000000004</v>
      </c>
      <c r="H191" s="279">
        <v>4498.6000000000004</v>
      </c>
      <c r="I191" s="279">
        <v>4558.7999999999993</v>
      </c>
      <c r="J191" s="279">
        <v>4645.6000000000004</v>
      </c>
      <c r="K191" s="277">
        <v>4472</v>
      </c>
      <c r="L191" s="277">
        <v>4325</v>
      </c>
      <c r="M191" s="277">
        <v>1.4439299999999999</v>
      </c>
    </row>
    <row r="192" spans="1:13">
      <c r="A192" s="301">
        <v>183</v>
      </c>
      <c r="B192" s="277" t="s">
        <v>176</v>
      </c>
      <c r="C192" s="277">
        <v>699.1</v>
      </c>
      <c r="D192" s="279">
        <v>695.68333333333339</v>
      </c>
      <c r="E192" s="279">
        <v>685.66666666666674</v>
      </c>
      <c r="F192" s="279">
        <v>672.23333333333335</v>
      </c>
      <c r="G192" s="279">
        <v>662.2166666666667</v>
      </c>
      <c r="H192" s="279">
        <v>709.11666666666679</v>
      </c>
      <c r="I192" s="279">
        <v>719.13333333333344</v>
      </c>
      <c r="J192" s="279">
        <v>732.56666666666683</v>
      </c>
      <c r="K192" s="277">
        <v>705.7</v>
      </c>
      <c r="L192" s="277">
        <v>682.25</v>
      </c>
      <c r="M192" s="277">
        <v>29.375150000000001</v>
      </c>
    </row>
    <row r="193" spans="1:13">
      <c r="A193" s="301">
        <v>184</v>
      </c>
      <c r="B193" s="277" t="s">
        <v>178</v>
      </c>
      <c r="C193" s="277">
        <v>456.35</v>
      </c>
      <c r="D193" s="279">
        <v>457.5333333333333</v>
      </c>
      <c r="E193" s="279">
        <v>451.06666666666661</v>
      </c>
      <c r="F193" s="279">
        <v>445.7833333333333</v>
      </c>
      <c r="G193" s="279">
        <v>439.31666666666661</v>
      </c>
      <c r="H193" s="279">
        <v>462.81666666666661</v>
      </c>
      <c r="I193" s="279">
        <v>469.2833333333333</v>
      </c>
      <c r="J193" s="279">
        <v>474.56666666666661</v>
      </c>
      <c r="K193" s="277">
        <v>464</v>
      </c>
      <c r="L193" s="277">
        <v>452.25</v>
      </c>
      <c r="M193" s="277">
        <v>82.970969999999994</v>
      </c>
    </row>
    <row r="194" spans="1:13">
      <c r="A194" s="301">
        <v>185</v>
      </c>
      <c r="B194" s="277" t="s">
        <v>179</v>
      </c>
      <c r="C194" s="277">
        <v>420.2</v>
      </c>
      <c r="D194" s="279">
        <v>419.3</v>
      </c>
      <c r="E194" s="279">
        <v>416.1</v>
      </c>
      <c r="F194" s="279">
        <v>412</v>
      </c>
      <c r="G194" s="279">
        <v>408.8</v>
      </c>
      <c r="H194" s="279">
        <v>423.40000000000003</v>
      </c>
      <c r="I194" s="279">
        <v>426.59999999999997</v>
      </c>
      <c r="J194" s="279">
        <v>430.70000000000005</v>
      </c>
      <c r="K194" s="277">
        <v>422.5</v>
      </c>
      <c r="L194" s="277">
        <v>415.2</v>
      </c>
      <c r="M194" s="277">
        <v>8.3379499999999993</v>
      </c>
    </row>
    <row r="195" spans="1:13">
      <c r="A195" s="301">
        <v>186</v>
      </c>
      <c r="B195" s="277" t="s">
        <v>282</v>
      </c>
      <c r="C195" s="277">
        <v>538.15</v>
      </c>
      <c r="D195" s="279">
        <v>538.38333333333333</v>
      </c>
      <c r="E195" s="279">
        <v>531.76666666666665</v>
      </c>
      <c r="F195" s="279">
        <v>525.38333333333333</v>
      </c>
      <c r="G195" s="279">
        <v>518.76666666666665</v>
      </c>
      <c r="H195" s="279">
        <v>544.76666666666665</v>
      </c>
      <c r="I195" s="279">
        <v>551.38333333333321</v>
      </c>
      <c r="J195" s="279">
        <v>557.76666666666665</v>
      </c>
      <c r="K195" s="277">
        <v>545</v>
      </c>
      <c r="L195" s="277">
        <v>532</v>
      </c>
      <c r="M195" s="277">
        <v>3.9941800000000001</v>
      </c>
    </row>
    <row r="196" spans="1:13">
      <c r="A196" s="301">
        <v>187</v>
      </c>
      <c r="B196" s="277" t="s">
        <v>3464</v>
      </c>
      <c r="C196" s="277">
        <v>492</v>
      </c>
      <c r="D196" s="279">
        <v>490.56666666666666</v>
      </c>
      <c r="E196" s="279">
        <v>485.73333333333335</v>
      </c>
      <c r="F196" s="279">
        <v>479.4666666666667</v>
      </c>
      <c r="G196" s="279">
        <v>474.63333333333338</v>
      </c>
      <c r="H196" s="279">
        <v>496.83333333333331</v>
      </c>
      <c r="I196" s="279">
        <v>501.66666666666669</v>
      </c>
      <c r="J196" s="279">
        <v>507.93333333333328</v>
      </c>
      <c r="K196" s="277">
        <v>495.4</v>
      </c>
      <c r="L196" s="277">
        <v>484.3</v>
      </c>
      <c r="M196" s="277">
        <v>43.661079999999998</v>
      </c>
    </row>
    <row r="197" spans="1:13">
      <c r="A197" s="301">
        <v>188</v>
      </c>
      <c r="B197" s="268" t="s">
        <v>183</v>
      </c>
      <c r="C197" s="268">
        <v>131.9</v>
      </c>
      <c r="D197" s="308">
        <v>131.63333333333333</v>
      </c>
      <c r="E197" s="308">
        <v>130.26666666666665</v>
      </c>
      <c r="F197" s="308">
        <v>128.63333333333333</v>
      </c>
      <c r="G197" s="308">
        <v>127.26666666666665</v>
      </c>
      <c r="H197" s="308">
        <v>133.26666666666665</v>
      </c>
      <c r="I197" s="308">
        <v>134.63333333333333</v>
      </c>
      <c r="J197" s="308">
        <v>136.26666666666665</v>
      </c>
      <c r="K197" s="268">
        <v>133</v>
      </c>
      <c r="L197" s="268">
        <v>130</v>
      </c>
      <c r="M197" s="268">
        <v>666.34175000000005</v>
      </c>
    </row>
    <row r="198" spans="1:13">
      <c r="A198" s="301">
        <v>189</v>
      </c>
      <c r="B198" s="268" t="s">
        <v>185</v>
      </c>
      <c r="C198" s="268">
        <v>52.1</v>
      </c>
      <c r="D198" s="308">
        <v>52.283333333333331</v>
      </c>
      <c r="E198" s="308">
        <v>51.466666666666661</v>
      </c>
      <c r="F198" s="308">
        <v>50.833333333333329</v>
      </c>
      <c r="G198" s="308">
        <v>50.016666666666659</v>
      </c>
      <c r="H198" s="308">
        <v>52.916666666666664</v>
      </c>
      <c r="I198" s="308">
        <v>53.733333333333327</v>
      </c>
      <c r="J198" s="308">
        <v>54.366666666666667</v>
      </c>
      <c r="K198" s="268">
        <v>53.1</v>
      </c>
      <c r="L198" s="268">
        <v>51.65</v>
      </c>
      <c r="M198" s="268">
        <v>153.51609999999999</v>
      </c>
    </row>
    <row r="199" spans="1:13">
      <c r="A199" s="301">
        <v>190</v>
      </c>
      <c r="B199" s="268" t="s">
        <v>186</v>
      </c>
      <c r="C199" s="268">
        <v>401.4</v>
      </c>
      <c r="D199" s="308">
        <v>400.56666666666666</v>
      </c>
      <c r="E199" s="308">
        <v>396.13333333333333</v>
      </c>
      <c r="F199" s="308">
        <v>390.86666666666667</v>
      </c>
      <c r="G199" s="308">
        <v>386.43333333333334</v>
      </c>
      <c r="H199" s="308">
        <v>405.83333333333331</v>
      </c>
      <c r="I199" s="308">
        <v>410.26666666666659</v>
      </c>
      <c r="J199" s="308">
        <v>415.5333333333333</v>
      </c>
      <c r="K199" s="268">
        <v>405</v>
      </c>
      <c r="L199" s="268">
        <v>395.3</v>
      </c>
      <c r="M199" s="268">
        <v>138.60409999999999</v>
      </c>
    </row>
    <row r="200" spans="1:13">
      <c r="A200" s="301">
        <v>191</v>
      </c>
      <c r="B200" s="268" t="s">
        <v>187</v>
      </c>
      <c r="C200" s="268">
        <v>2632.65</v>
      </c>
      <c r="D200" s="308">
        <v>2629.2999999999997</v>
      </c>
      <c r="E200" s="308">
        <v>2603.5999999999995</v>
      </c>
      <c r="F200" s="308">
        <v>2574.5499999999997</v>
      </c>
      <c r="G200" s="308">
        <v>2548.8499999999995</v>
      </c>
      <c r="H200" s="308">
        <v>2658.3499999999995</v>
      </c>
      <c r="I200" s="308">
        <v>2684.0499999999993</v>
      </c>
      <c r="J200" s="308">
        <v>2713.0999999999995</v>
      </c>
      <c r="K200" s="268">
        <v>2655</v>
      </c>
      <c r="L200" s="268">
        <v>2600.25</v>
      </c>
      <c r="M200" s="268">
        <v>31.059699999999999</v>
      </c>
    </row>
    <row r="201" spans="1:13">
      <c r="A201" s="301">
        <v>192</v>
      </c>
      <c r="B201" s="268" t="s">
        <v>188</v>
      </c>
      <c r="C201" s="268">
        <v>804.25</v>
      </c>
      <c r="D201" s="308">
        <v>798.5</v>
      </c>
      <c r="E201" s="308">
        <v>787.6</v>
      </c>
      <c r="F201" s="308">
        <v>770.95</v>
      </c>
      <c r="G201" s="308">
        <v>760.05000000000007</v>
      </c>
      <c r="H201" s="308">
        <v>815.15</v>
      </c>
      <c r="I201" s="308">
        <v>826.05000000000007</v>
      </c>
      <c r="J201" s="308">
        <v>842.69999999999993</v>
      </c>
      <c r="K201" s="268">
        <v>809.4</v>
      </c>
      <c r="L201" s="268">
        <v>781.85</v>
      </c>
      <c r="M201" s="268">
        <v>64.773489999999995</v>
      </c>
    </row>
    <row r="202" spans="1:13">
      <c r="A202" s="301">
        <v>193</v>
      </c>
      <c r="B202" s="268" t="s">
        <v>189</v>
      </c>
      <c r="C202" s="268">
        <v>1178.2</v>
      </c>
      <c r="D202" s="308">
        <v>1178.25</v>
      </c>
      <c r="E202" s="308">
        <v>1155.5</v>
      </c>
      <c r="F202" s="308">
        <v>1132.8</v>
      </c>
      <c r="G202" s="308">
        <v>1110.05</v>
      </c>
      <c r="H202" s="308">
        <v>1200.95</v>
      </c>
      <c r="I202" s="308">
        <v>1223.7</v>
      </c>
      <c r="J202" s="308">
        <v>1246.4000000000001</v>
      </c>
      <c r="K202" s="268">
        <v>1201</v>
      </c>
      <c r="L202" s="268">
        <v>1155.55</v>
      </c>
      <c r="M202" s="268">
        <v>52.74145</v>
      </c>
    </row>
    <row r="203" spans="1:13">
      <c r="A203" s="301">
        <v>194</v>
      </c>
      <c r="B203" s="268" t="s">
        <v>190</v>
      </c>
      <c r="C203" s="268">
        <v>2519.5500000000002</v>
      </c>
      <c r="D203" s="308">
        <v>2527.3333333333335</v>
      </c>
      <c r="E203" s="308">
        <v>2491.2666666666669</v>
      </c>
      <c r="F203" s="308">
        <v>2462.9833333333336</v>
      </c>
      <c r="G203" s="308">
        <v>2426.916666666667</v>
      </c>
      <c r="H203" s="308">
        <v>2555.6166666666668</v>
      </c>
      <c r="I203" s="308">
        <v>2591.6833333333334</v>
      </c>
      <c r="J203" s="308">
        <v>2619.9666666666667</v>
      </c>
      <c r="K203" s="268">
        <v>2563.4</v>
      </c>
      <c r="L203" s="268">
        <v>2499.0500000000002</v>
      </c>
      <c r="M203" s="268">
        <v>4.4289500000000004</v>
      </c>
    </row>
    <row r="204" spans="1:13">
      <c r="A204" s="301">
        <v>195</v>
      </c>
      <c r="B204" s="268" t="s">
        <v>191</v>
      </c>
      <c r="C204" s="268">
        <v>303.8</v>
      </c>
      <c r="D204" s="308">
        <v>306.55</v>
      </c>
      <c r="E204" s="308">
        <v>299.70000000000005</v>
      </c>
      <c r="F204" s="308">
        <v>295.60000000000002</v>
      </c>
      <c r="G204" s="308">
        <v>288.75000000000006</v>
      </c>
      <c r="H204" s="308">
        <v>310.65000000000003</v>
      </c>
      <c r="I204" s="308">
        <v>317.50000000000006</v>
      </c>
      <c r="J204" s="308">
        <v>321.60000000000002</v>
      </c>
      <c r="K204" s="268">
        <v>313.39999999999998</v>
      </c>
      <c r="L204" s="268">
        <v>302.45</v>
      </c>
      <c r="M204" s="268">
        <v>12.270479999999999</v>
      </c>
    </row>
    <row r="205" spans="1:13">
      <c r="A205" s="301">
        <v>196</v>
      </c>
      <c r="B205" s="268" t="s">
        <v>550</v>
      </c>
      <c r="C205" s="268">
        <v>671.65</v>
      </c>
      <c r="D205" s="308">
        <v>674.23333333333323</v>
      </c>
      <c r="E205" s="308">
        <v>662.56666666666649</v>
      </c>
      <c r="F205" s="308">
        <v>653.48333333333323</v>
      </c>
      <c r="G205" s="308">
        <v>641.81666666666649</v>
      </c>
      <c r="H205" s="308">
        <v>683.31666666666649</v>
      </c>
      <c r="I205" s="308">
        <v>694.98333333333323</v>
      </c>
      <c r="J205" s="308">
        <v>704.06666666666649</v>
      </c>
      <c r="K205" s="268">
        <v>685.9</v>
      </c>
      <c r="L205" s="268">
        <v>665.15</v>
      </c>
      <c r="M205" s="268">
        <v>3.55369</v>
      </c>
    </row>
    <row r="206" spans="1:13">
      <c r="A206" s="301">
        <v>197</v>
      </c>
      <c r="B206" s="268" t="s">
        <v>192</v>
      </c>
      <c r="C206" s="268">
        <v>422.35</v>
      </c>
      <c r="D206" s="308">
        <v>423.83333333333331</v>
      </c>
      <c r="E206" s="308">
        <v>419.66666666666663</v>
      </c>
      <c r="F206" s="308">
        <v>416.98333333333329</v>
      </c>
      <c r="G206" s="308">
        <v>412.81666666666661</v>
      </c>
      <c r="H206" s="308">
        <v>426.51666666666665</v>
      </c>
      <c r="I206" s="308">
        <v>430.68333333333328</v>
      </c>
      <c r="J206" s="308">
        <v>433.36666666666667</v>
      </c>
      <c r="K206" s="268">
        <v>428</v>
      </c>
      <c r="L206" s="268">
        <v>421.15</v>
      </c>
      <c r="M206" s="268">
        <v>13.5366</v>
      </c>
    </row>
    <row r="207" spans="1:13">
      <c r="A207" s="301">
        <v>198</v>
      </c>
      <c r="B207" s="268" t="s">
        <v>193</v>
      </c>
      <c r="C207" s="268">
        <v>908.4</v>
      </c>
      <c r="D207" s="308">
        <v>905.81666666666661</v>
      </c>
      <c r="E207" s="308">
        <v>899.58333333333326</v>
      </c>
      <c r="F207" s="308">
        <v>890.76666666666665</v>
      </c>
      <c r="G207" s="308">
        <v>884.5333333333333</v>
      </c>
      <c r="H207" s="308">
        <v>914.63333333333321</v>
      </c>
      <c r="I207" s="308">
        <v>920.86666666666656</v>
      </c>
      <c r="J207" s="308">
        <v>929.68333333333317</v>
      </c>
      <c r="K207" s="268">
        <v>912.05</v>
      </c>
      <c r="L207" s="268">
        <v>897</v>
      </c>
      <c r="M207" s="268">
        <v>5.0492600000000003</v>
      </c>
    </row>
    <row r="208" spans="1:13">
      <c r="A208" s="301">
        <v>199</v>
      </c>
      <c r="B208" s="268" t="s">
        <v>195</v>
      </c>
      <c r="C208" s="268">
        <v>4576.8</v>
      </c>
      <c r="D208" s="308">
        <v>4544.05</v>
      </c>
      <c r="E208" s="308">
        <v>4472.75</v>
      </c>
      <c r="F208" s="308">
        <v>4368.7</v>
      </c>
      <c r="G208" s="308">
        <v>4297.3999999999996</v>
      </c>
      <c r="H208" s="308">
        <v>4648.1000000000004</v>
      </c>
      <c r="I208" s="308">
        <v>4719.4000000000015</v>
      </c>
      <c r="J208" s="308">
        <v>4823.4500000000007</v>
      </c>
      <c r="K208" s="268">
        <v>4615.3500000000004</v>
      </c>
      <c r="L208" s="268">
        <v>4440</v>
      </c>
      <c r="M208" s="268">
        <v>9.2767199999999992</v>
      </c>
    </row>
    <row r="209" spans="1:13">
      <c r="A209" s="301">
        <v>200</v>
      </c>
      <c r="B209" s="268" t="s">
        <v>196</v>
      </c>
      <c r="C209" s="268">
        <v>23.6</v>
      </c>
      <c r="D209" s="308">
        <v>23.683333333333334</v>
      </c>
      <c r="E209" s="308">
        <v>23.366666666666667</v>
      </c>
      <c r="F209" s="308">
        <v>23.133333333333333</v>
      </c>
      <c r="G209" s="308">
        <v>22.816666666666666</v>
      </c>
      <c r="H209" s="308">
        <v>23.916666666666668</v>
      </c>
      <c r="I209" s="308">
        <v>24.233333333333338</v>
      </c>
      <c r="J209" s="308">
        <v>24.466666666666669</v>
      </c>
      <c r="K209" s="268">
        <v>24</v>
      </c>
      <c r="L209" s="268">
        <v>23.45</v>
      </c>
      <c r="M209" s="268">
        <v>17.504650000000002</v>
      </c>
    </row>
    <row r="210" spans="1:13">
      <c r="A210" s="301">
        <v>201</v>
      </c>
      <c r="B210" s="268" t="s">
        <v>197</v>
      </c>
      <c r="C210" s="268">
        <v>450.25</v>
      </c>
      <c r="D210" s="308">
        <v>450.0333333333333</v>
      </c>
      <c r="E210" s="308">
        <v>444.46666666666658</v>
      </c>
      <c r="F210" s="308">
        <v>438.68333333333328</v>
      </c>
      <c r="G210" s="308">
        <v>433.11666666666656</v>
      </c>
      <c r="H210" s="308">
        <v>455.81666666666661</v>
      </c>
      <c r="I210" s="308">
        <v>461.38333333333333</v>
      </c>
      <c r="J210" s="308">
        <v>467.16666666666663</v>
      </c>
      <c r="K210" s="268">
        <v>455.6</v>
      </c>
      <c r="L210" s="268">
        <v>444.25</v>
      </c>
      <c r="M210" s="268">
        <v>45.98075</v>
      </c>
    </row>
    <row r="211" spans="1:13">
      <c r="A211" s="301">
        <v>202</v>
      </c>
      <c r="B211" s="268" t="s">
        <v>563</v>
      </c>
      <c r="C211" s="268">
        <v>653.9</v>
      </c>
      <c r="D211" s="308">
        <v>654.75</v>
      </c>
      <c r="E211" s="308">
        <v>645.5</v>
      </c>
      <c r="F211" s="308">
        <v>637.1</v>
      </c>
      <c r="G211" s="308">
        <v>627.85</v>
      </c>
      <c r="H211" s="308">
        <v>663.15</v>
      </c>
      <c r="I211" s="308">
        <v>672.4</v>
      </c>
      <c r="J211" s="308">
        <v>680.8</v>
      </c>
      <c r="K211" s="268">
        <v>664</v>
      </c>
      <c r="L211" s="268">
        <v>646.35</v>
      </c>
      <c r="M211" s="268">
        <v>2.8052700000000002</v>
      </c>
    </row>
    <row r="212" spans="1:13">
      <c r="A212" s="301">
        <v>203</v>
      </c>
      <c r="B212" s="268" t="s">
        <v>284</v>
      </c>
      <c r="C212" s="268">
        <v>168.3</v>
      </c>
      <c r="D212" s="308">
        <v>168.20000000000002</v>
      </c>
      <c r="E212" s="308">
        <v>164.15000000000003</v>
      </c>
      <c r="F212" s="308">
        <v>160.00000000000003</v>
      </c>
      <c r="G212" s="308">
        <v>155.95000000000005</v>
      </c>
      <c r="H212" s="308">
        <v>172.35000000000002</v>
      </c>
      <c r="I212" s="308">
        <v>176.40000000000003</v>
      </c>
      <c r="J212" s="308">
        <v>180.55</v>
      </c>
      <c r="K212" s="268">
        <v>172.25</v>
      </c>
      <c r="L212" s="268">
        <v>164.05</v>
      </c>
      <c r="M212" s="268">
        <v>4.6278300000000003</v>
      </c>
    </row>
    <row r="213" spans="1:13">
      <c r="A213" s="301">
        <v>204</v>
      </c>
      <c r="B213" s="268" t="s">
        <v>199</v>
      </c>
      <c r="C213" s="268">
        <v>702.55</v>
      </c>
      <c r="D213" s="308">
        <v>699.7166666666667</v>
      </c>
      <c r="E213" s="308">
        <v>692.43333333333339</v>
      </c>
      <c r="F213" s="308">
        <v>682.31666666666672</v>
      </c>
      <c r="G213" s="308">
        <v>675.03333333333342</v>
      </c>
      <c r="H213" s="308">
        <v>709.83333333333337</v>
      </c>
      <c r="I213" s="308">
        <v>717.11666666666667</v>
      </c>
      <c r="J213" s="308">
        <v>727.23333333333335</v>
      </c>
      <c r="K213" s="268">
        <v>707</v>
      </c>
      <c r="L213" s="268">
        <v>689.6</v>
      </c>
      <c r="M213" s="268">
        <v>10.6869</v>
      </c>
    </row>
    <row r="214" spans="1:13">
      <c r="A214" s="301">
        <v>205</v>
      </c>
      <c r="B214" s="268" t="s">
        <v>569</v>
      </c>
      <c r="C214" s="268">
        <v>2053.3000000000002</v>
      </c>
      <c r="D214" s="308">
        <v>2057.2166666666667</v>
      </c>
      <c r="E214" s="308">
        <v>2026.1333333333332</v>
      </c>
      <c r="F214" s="308">
        <v>1998.9666666666665</v>
      </c>
      <c r="G214" s="308">
        <v>1967.883333333333</v>
      </c>
      <c r="H214" s="308">
        <v>2084.3833333333332</v>
      </c>
      <c r="I214" s="308">
        <v>2115.4666666666662</v>
      </c>
      <c r="J214" s="308">
        <v>2142.6333333333337</v>
      </c>
      <c r="K214" s="268">
        <v>2088.3000000000002</v>
      </c>
      <c r="L214" s="268">
        <v>2030.05</v>
      </c>
      <c r="M214" s="268">
        <v>0.35798999999999997</v>
      </c>
    </row>
    <row r="215" spans="1:13">
      <c r="A215" s="301">
        <v>206</v>
      </c>
      <c r="B215" s="268" t="s">
        <v>200</v>
      </c>
      <c r="C215" s="308">
        <v>337.45</v>
      </c>
      <c r="D215" s="308">
        <v>336.2</v>
      </c>
      <c r="E215" s="308">
        <v>332.4</v>
      </c>
      <c r="F215" s="308">
        <v>327.34999999999997</v>
      </c>
      <c r="G215" s="308">
        <v>323.54999999999995</v>
      </c>
      <c r="H215" s="308">
        <v>341.25</v>
      </c>
      <c r="I215" s="308">
        <v>345.05000000000007</v>
      </c>
      <c r="J215" s="308">
        <v>350.1</v>
      </c>
      <c r="K215" s="308">
        <v>340</v>
      </c>
      <c r="L215" s="308">
        <v>331.15</v>
      </c>
      <c r="M215" s="308">
        <v>72.399609999999996</v>
      </c>
    </row>
    <row r="216" spans="1:13">
      <c r="A216" s="301">
        <v>207</v>
      </c>
      <c r="B216" s="268" t="s">
        <v>202</v>
      </c>
      <c r="C216" s="308">
        <v>179.1</v>
      </c>
      <c r="D216" s="308">
        <v>178.95000000000002</v>
      </c>
      <c r="E216" s="308">
        <v>176.40000000000003</v>
      </c>
      <c r="F216" s="308">
        <v>173.70000000000002</v>
      </c>
      <c r="G216" s="308">
        <v>171.15000000000003</v>
      </c>
      <c r="H216" s="308">
        <v>181.65000000000003</v>
      </c>
      <c r="I216" s="308">
        <v>184.20000000000005</v>
      </c>
      <c r="J216" s="308">
        <v>186.90000000000003</v>
      </c>
      <c r="K216" s="308">
        <v>181.5</v>
      </c>
      <c r="L216" s="308">
        <v>176.25</v>
      </c>
      <c r="M216" s="308">
        <v>141.29356999999999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6"/>
      <c r="B1" s="58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44134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83" t="s">
        <v>16</v>
      </c>
      <c r="B9" s="584" t="s">
        <v>18</v>
      </c>
      <c r="C9" s="582" t="s">
        <v>19</v>
      </c>
      <c r="D9" s="582" t="s">
        <v>20</v>
      </c>
      <c r="E9" s="582" t="s">
        <v>21</v>
      </c>
      <c r="F9" s="582"/>
      <c r="G9" s="582"/>
      <c r="H9" s="582" t="s">
        <v>22</v>
      </c>
      <c r="I9" s="582"/>
      <c r="J9" s="582"/>
      <c r="K9" s="274"/>
      <c r="L9" s="281"/>
      <c r="M9" s="282"/>
    </row>
    <row r="10" spans="1:15" ht="42.75" customHeight="1">
      <c r="A10" s="578"/>
      <c r="B10" s="580"/>
      <c r="C10" s="585" t="s">
        <v>23</v>
      </c>
      <c r="D10" s="58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18717.75</v>
      </c>
      <c r="D11" s="279">
        <v>18655.916666666668</v>
      </c>
      <c r="E11" s="279">
        <v>18451.833333333336</v>
      </c>
      <c r="F11" s="279">
        <v>18185.916666666668</v>
      </c>
      <c r="G11" s="279">
        <v>17981.833333333336</v>
      </c>
      <c r="H11" s="279">
        <v>18921.833333333336</v>
      </c>
      <c r="I11" s="279">
        <v>19125.916666666672</v>
      </c>
      <c r="J11" s="279">
        <v>19391.833333333336</v>
      </c>
      <c r="K11" s="277">
        <v>18860</v>
      </c>
      <c r="L11" s="277">
        <v>18390</v>
      </c>
      <c r="M11" s="277">
        <v>2.682E-2</v>
      </c>
    </row>
    <row r="12" spans="1:15" ht="12" customHeight="1">
      <c r="A12" s="268">
        <v>2</v>
      </c>
      <c r="B12" s="277" t="s">
        <v>802</v>
      </c>
      <c r="C12" s="278">
        <v>1012.95</v>
      </c>
      <c r="D12" s="279">
        <v>1007.6833333333334</v>
      </c>
      <c r="E12" s="279">
        <v>995.31666666666683</v>
      </c>
      <c r="F12" s="279">
        <v>977.68333333333339</v>
      </c>
      <c r="G12" s="279">
        <v>965.31666666666683</v>
      </c>
      <c r="H12" s="279">
        <v>1025.3166666666668</v>
      </c>
      <c r="I12" s="279">
        <v>1037.6833333333334</v>
      </c>
      <c r="J12" s="279">
        <v>1055.3166666666668</v>
      </c>
      <c r="K12" s="277">
        <v>1020.05</v>
      </c>
      <c r="L12" s="277">
        <v>990.05</v>
      </c>
      <c r="M12" s="277">
        <v>1.0536799999999999</v>
      </c>
    </row>
    <row r="13" spans="1:15" ht="12" customHeight="1">
      <c r="A13" s="268">
        <v>3</v>
      </c>
      <c r="B13" s="277" t="s">
        <v>294</v>
      </c>
      <c r="C13" s="278">
        <v>1465.85</v>
      </c>
      <c r="D13" s="279">
        <v>1460.5833333333333</v>
      </c>
      <c r="E13" s="279">
        <v>1441.4166666666665</v>
      </c>
      <c r="F13" s="279">
        <v>1416.9833333333333</v>
      </c>
      <c r="G13" s="279">
        <v>1397.8166666666666</v>
      </c>
      <c r="H13" s="279">
        <v>1485.0166666666664</v>
      </c>
      <c r="I13" s="279">
        <v>1504.1833333333329</v>
      </c>
      <c r="J13" s="279">
        <v>1528.6166666666663</v>
      </c>
      <c r="K13" s="277">
        <v>1479.75</v>
      </c>
      <c r="L13" s="277">
        <v>1436.15</v>
      </c>
      <c r="M13" s="277">
        <v>0.13499</v>
      </c>
    </row>
    <row r="14" spans="1:15" ht="12" customHeight="1">
      <c r="A14" s="268">
        <v>4</v>
      </c>
      <c r="B14" s="277" t="s">
        <v>3119</v>
      </c>
      <c r="C14" s="278">
        <v>886.8</v>
      </c>
      <c r="D14" s="279">
        <v>889.6</v>
      </c>
      <c r="E14" s="279">
        <v>879.2</v>
      </c>
      <c r="F14" s="279">
        <v>871.6</v>
      </c>
      <c r="G14" s="279">
        <v>861.2</v>
      </c>
      <c r="H14" s="279">
        <v>897.2</v>
      </c>
      <c r="I14" s="279">
        <v>907.59999999999991</v>
      </c>
      <c r="J14" s="279">
        <v>915.2</v>
      </c>
      <c r="K14" s="277">
        <v>900</v>
      </c>
      <c r="L14" s="277">
        <v>882</v>
      </c>
      <c r="M14" s="277">
        <v>1.56263</v>
      </c>
    </row>
    <row r="15" spans="1:15" ht="12" customHeight="1">
      <c r="A15" s="268">
        <v>5</v>
      </c>
      <c r="B15" s="277" t="s">
        <v>295</v>
      </c>
      <c r="C15" s="278">
        <v>15159.9</v>
      </c>
      <c r="D15" s="279">
        <v>15201.633333333333</v>
      </c>
      <c r="E15" s="279">
        <v>15083.266666666666</v>
      </c>
      <c r="F15" s="279">
        <v>15006.633333333333</v>
      </c>
      <c r="G15" s="279">
        <v>14888.266666666666</v>
      </c>
      <c r="H15" s="279">
        <v>15278.266666666666</v>
      </c>
      <c r="I15" s="279">
        <v>15396.633333333331</v>
      </c>
      <c r="J15" s="279">
        <v>15473.266666666666</v>
      </c>
      <c r="K15" s="277">
        <v>15320</v>
      </c>
      <c r="L15" s="277">
        <v>15125</v>
      </c>
      <c r="M15" s="277">
        <v>0.10799</v>
      </c>
    </row>
    <row r="16" spans="1:15" ht="12" customHeight="1">
      <c r="A16" s="268">
        <v>6</v>
      </c>
      <c r="B16" s="277" t="s">
        <v>227</v>
      </c>
      <c r="C16" s="278">
        <v>65.150000000000006</v>
      </c>
      <c r="D16" s="279">
        <v>65.350000000000009</v>
      </c>
      <c r="E16" s="279">
        <v>64.300000000000011</v>
      </c>
      <c r="F16" s="279">
        <v>63.45</v>
      </c>
      <c r="G16" s="279">
        <v>62.400000000000006</v>
      </c>
      <c r="H16" s="279">
        <v>66.200000000000017</v>
      </c>
      <c r="I16" s="279">
        <v>67.25</v>
      </c>
      <c r="J16" s="279">
        <v>68.100000000000023</v>
      </c>
      <c r="K16" s="277">
        <v>66.400000000000006</v>
      </c>
      <c r="L16" s="277">
        <v>64.5</v>
      </c>
      <c r="M16" s="277">
        <v>13.439590000000001</v>
      </c>
    </row>
    <row r="17" spans="1:13" ht="12" customHeight="1">
      <c r="A17" s="268">
        <v>7</v>
      </c>
      <c r="B17" s="277" t="s">
        <v>228</v>
      </c>
      <c r="C17" s="278">
        <v>154.94999999999999</v>
      </c>
      <c r="D17" s="279">
        <v>155.48333333333332</v>
      </c>
      <c r="E17" s="279">
        <v>153.01666666666665</v>
      </c>
      <c r="F17" s="279">
        <v>151.08333333333334</v>
      </c>
      <c r="G17" s="279">
        <v>148.61666666666667</v>
      </c>
      <c r="H17" s="279">
        <v>157.41666666666663</v>
      </c>
      <c r="I17" s="279">
        <v>159.88333333333327</v>
      </c>
      <c r="J17" s="279">
        <v>161.81666666666661</v>
      </c>
      <c r="K17" s="277">
        <v>157.94999999999999</v>
      </c>
      <c r="L17" s="277">
        <v>153.55000000000001</v>
      </c>
      <c r="M17" s="277">
        <v>18.700949999999999</v>
      </c>
    </row>
    <row r="18" spans="1:13" ht="12" customHeight="1">
      <c r="A18" s="268">
        <v>8</v>
      </c>
      <c r="B18" s="277" t="s">
        <v>38</v>
      </c>
      <c r="C18" s="278">
        <v>1651.9</v>
      </c>
      <c r="D18" s="279">
        <v>1640.3333333333333</v>
      </c>
      <c r="E18" s="279">
        <v>1622.5666666666666</v>
      </c>
      <c r="F18" s="279">
        <v>1593.2333333333333</v>
      </c>
      <c r="G18" s="279">
        <v>1575.4666666666667</v>
      </c>
      <c r="H18" s="279">
        <v>1669.6666666666665</v>
      </c>
      <c r="I18" s="279">
        <v>1687.4333333333334</v>
      </c>
      <c r="J18" s="279">
        <v>1716.7666666666664</v>
      </c>
      <c r="K18" s="277">
        <v>1658.1</v>
      </c>
      <c r="L18" s="277">
        <v>1611</v>
      </c>
      <c r="M18" s="277">
        <v>13.86462</v>
      </c>
    </row>
    <row r="19" spans="1:13" ht="12" customHeight="1">
      <c r="A19" s="268">
        <v>9</v>
      </c>
      <c r="B19" s="277" t="s">
        <v>296</v>
      </c>
      <c r="C19" s="278">
        <v>204.35</v>
      </c>
      <c r="D19" s="279">
        <v>200.26666666666665</v>
      </c>
      <c r="E19" s="279">
        <v>194.18333333333331</v>
      </c>
      <c r="F19" s="279">
        <v>184.01666666666665</v>
      </c>
      <c r="G19" s="279">
        <v>177.93333333333331</v>
      </c>
      <c r="H19" s="279">
        <v>210.43333333333331</v>
      </c>
      <c r="I19" s="279">
        <v>216.51666666666668</v>
      </c>
      <c r="J19" s="279">
        <v>226.68333333333331</v>
      </c>
      <c r="K19" s="277">
        <v>206.35</v>
      </c>
      <c r="L19" s="277">
        <v>190.1</v>
      </c>
      <c r="M19" s="277">
        <v>22.8719</v>
      </c>
    </row>
    <row r="20" spans="1:13" ht="12" customHeight="1">
      <c r="A20" s="268">
        <v>10</v>
      </c>
      <c r="B20" s="277" t="s">
        <v>297</v>
      </c>
      <c r="C20" s="278">
        <v>815.65</v>
      </c>
      <c r="D20" s="279">
        <v>795.43333333333339</v>
      </c>
      <c r="E20" s="279">
        <v>775.21666666666681</v>
      </c>
      <c r="F20" s="279">
        <v>734.78333333333342</v>
      </c>
      <c r="G20" s="279">
        <v>714.56666666666683</v>
      </c>
      <c r="H20" s="279">
        <v>835.86666666666679</v>
      </c>
      <c r="I20" s="279">
        <v>856.08333333333348</v>
      </c>
      <c r="J20" s="279">
        <v>896.51666666666677</v>
      </c>
      <c r="K20" s="277">
        <v>815.65</v>
      </c>
      <c r="L20" s="277">
        <v>755</v>
      </c>
      <c r="M20" s="277">
        <v>9.6244300000000003</v>
      </c>
    </row>
    <row r="21" spans="1:13" ht="12" customHeight="1">
      <c r="A21" s="268">
        <v>11</v>
      </c>
      <c r="B21" s="277" t="s">
        <v>41</v>
      </c>
      <c r="C21" s="278">
        <v>342.7</v>
      </c>
      <c r="D21" s="279">
        <v>344.8</v>
      </c>
      <c r="E21" s="279">
        <v>339.05</v>
      </c>
      <c r="F21" s="279">
        <v>335.4</v>
      </c>
      <c r="G21" s="279">
        <v>329.65</v>
      </c>
      <c r="H21" s="279">
        <v>348.45000000000005</v>
      </c>
      <c r="I21" s="279">
        <v>354.20000000000005</v>
      </c>
      <c r="J21" s="279">
        <v>357.85000000000008</v>
      </c>
      <c r="K21" s="277">
        <v>350.55</v>
      </c>
      <c r="L21" s="277">
        <v>341.15</v>
      </c>
      <c r="M21" s="277">
        <v>33.464739999999999</v>
      </c>
    </row>
    <row r="22" spans="1:13" ht="12" customHeight="1">
      <c r="A22" s="268">
        <v>12</v>
      </c>
      <c r="B22" s="277" t="s">
        <v>43</v>
      </c>
      <c r="C22" s="278">
        <v>35.65</v>
      </c>
      <c r="D22" s="279">
        <v>35.633333333333333</v>
      </c>
      <c r="E22" s="279">
        <v>35.366666666666667</v>
      </c>
      <c r="F22" s="279">
        <v>35.083333333333336</v>
      </c>
      <c r="G22" s="279">
        <v>34.81666666666667</v>
      </c>
      <c r="H22" s="279">
        <v>35.916666666666664</v>
      </c>
      <c r="I22" s="279">
        <v>36.18333333333333</v>
      </c>
      <c r="J22" s="279">
        <v>36.466666666666661</v>
      </c>
      <c r="K22" s="277">
        <v>35.9</v>
      </c>
      <c r="L22" s="277">
        <v>35.35</v>
      </c>
      <c r="M22" s="277">
        <v>12.4703</v>
      </c>
    </row>
    <row r="23" spans="1:13">
      <c r="A23" s="268">
        <v>13</v>
      </c>
      <c r="B23" s="277" t="s">
        <v>298</v>
      </c>
      <c r="C23" s="278">
        <v>288.7</v>
      </c>
      <c r="D23" s="279">
        <v>286.31666666666666</v>
      </c>
      <c r="E23" s="279">
        <v>282.63333333333333</v>
      </c>
      <c r="F23" s="279">
        <v>276.56666666666666</v>
      </c>
      <c r="G23" s="279">
        <v>272.88333333333333</v>
      </c>
      <c r="H23" s="279">
        <v>292.38333333333333</v>
      </c>
      <c r="I23" s="279">
        <v>296.06666666666661</v>
      </c>
      <c r="J23" s="279">
        <v>302.13333333333333</v>
      </c>
      <c r="K23" s="277">
        <v>290</v>
      </c>
      <c r="L23" s="277">
        <v>280.25</v>
      </c>
      <c r="M23" s="277">
        <v>1.21739</v>
      </c>
    </row>
    <row r="24" spans="1:13">
      <c r="A24" s="268">
        <v>14</v>
      </c>
      <c r="B24" s="277" t="s">
        <v>299</v>
      </c>
      <c r="C24" s="278">
        <v>317.75</v>
      </c>
      <c r="D24" s="279">
        <v>317.90000000000003</v>
      </c>
      <c r="E24" s="279">
        <v>307.95000000000005</v>
      </c>
      <c r="F24" s="279">
        <v>298.15000000000003</v>
      </c>
      <c r="G24" s="279">
        <v>288.20000000000005</v>
      </c>
      <c r="H24" s="279">
        <v>327.70000000000005</v>
      </c>
      <c r="I24" s="279">
        <v>337.65</v>
      </c>
      <c r="J24" s="279">
        <v>347.45000000000005</v>
      </c>
      <c r="K24" s="277">
        <v>327.85</v>
      </c>
      <c r="L24" s="277">
        <v>308.10000000000002</v>
      </c>
      <c r="M24" s="277">
        <v>3.1277499999999998</v>
      </c>
    </row>
    <row r="25" spans="1:13">
      <c r="A25" s="268">
        <v>15</v>
      </c>
      <c r="B25" s="277" t="s">
        <v>300</v>
      </c>
      <c r="C25" s="278">
        <v>215.85</v>
      </c>
      <c r="D25" s="279">
        <v>214.29999999999998</v>
      </c>
      <c r="E25" s="279">
        <v>210.54999999999995</v>
      </c>
      <c r="F25" s="279">
        <v>205.24999999999997</v>
      </c>
      <c r="G25" s="279">
        <v>201.49999999999994</v>
      </c>
      <c r="H25" s="279">
        <v>219.59999999999997</v>
      </c>
      <c r="I25" s="279">
        <v>223.35000000000002</v>
      </c>
      <c r="J25" s="279">
        <v>228.64999999999998</v>
      </c>
      <c r="K25" s="277">
        <v>218.05</v>
      </c>
      <c r="L25" s="277">
        <v>209</v>
      </c>
      <c r="M25" s="277">
        <v>1.3220499999999999</v>
      </c>
    </row>
    <row r="26" spans="1:13">
      <c r="A26" s="268">
        <v>16</v>
      </c>
      <c r="B26" s="277" t="s">
        <v>832</v>
      </c>
      <c r="C26" s="278">
        <v>2713.1</v>
      </c>
      <c r="D26" s="279">
        <v>2642.7999999999997</v>
      </c>
      <c r="E26" s="279">
        <v>2572.4999999999995</v>
      </c>
      <c r="F26" s="279">
        <v>2431.8999999999996</v>
      </c>
      <c r="G26" s="279">
        <v>2361.5999999999995</v>
      </c>
      <c r="H26" s="279">
        <v>2783.3999999999996</v>
      </c>
      <c r="I26" s="279">
        <v>2853.7</v>
      </c>
      <c r="J26" s="279">
        <v>2994.2999999999997</v>
      </c>
      <c r="K26" s="277">
        <v>2713.1</v>
      </c>
      <c r="L26" s="277">
        <v>2502.1999999999998</v>
      </c>
      <c r="M26" s="277">
        <v>0.56340999999999997</v>
      </c>
    </row>
    <row r="27" spans="1:13">
      <c r="A27" s="268">
        <v>17</v>
      </c>
      <c r="B27" s="277" t="s">
        <v>292</v>
      </c>
      <c r="C27" s="278">
        <v>1718.2</v>
      </c>
      <c r="D27" s="279">
        <v>1725.0333333333335</v>
      </c>
      <c r="E27" s="279">
        <v>1703.166666666667</v>
      </c>
      <c r="F27" s="279">
        <v>1688.1333333333334</v>
      </c>
      <c r="G27" s="279">
        <v>1666.2666666666669</v>
      </c>
      <c r="H27" s="279">
        <v>1740.0666666666671</v>
      </c>
      <c r="I27" s="279">
        <v>1761.9333333333334</v>
      </c>
      <c r="J27" s="279">
        <v>1776.9666666666672</v>
      </c>
      <c r="K27" s="277">
        <v>1746.9</v>
      </c>
      <c r="L27" s="277">
        <v>1710</v>
      </c>
      <c r="M27" s="277">
        <v>7.7270000000000005E-2</v>
      </c>
    </row>
    <row r="28" spans="1:13">
      <c r="A28" s="268">
        <v>18</v>
      </c>
      <c r="B28" s="277" t="s">
        <v>229</v>
      </c>
      <c r="C28" s="278">
        <v>1636.95</v>
      </c>
      <c r="D28" s="279">
        <v>1639.6666666666667</v>
      </c>
      <c r="E28" s="279">
        <v>1599.3333333333335</v>
      </c>
      <c r="F28" s="279">
        <v>1561.7166666666667</v>
      </c>
      <c r="G28" s="279">
        <v>1521.3833333333334</v>
      </c>
      <c r="H28" s="279">
        <v>1677.2833333333335</v>
      </c>
      <c r="I28" s="279">
        <v>1717.616666666667</v>
      </c>
      <c r="J28" s="279">
        <v>1755.2333333333336</v>
      </c>
      <c r="K28" s="277">
        <v>1680</v>
      </c>
      <c r="L28" s="277">
        <v>1602.05</v>
      </c>
      <c r="M28" s="277">
        <v>5.6448</v>
      </c>
    </row>
    <row r="29" spans="1:13">
      <c r="A29" s="268">
        <v>19</v>
      </c>
      <c r="B29" s="277" t="s">
        <v>301</v>
      </c>
      <c r="C29" s="278">
        <v>1981.2</v>
      </c>
      <c r="D29" s="279">
        <v>1983.55</v>
      </c>
      <c r="E29" s="279">
        <v>1947.6499999999999</v>
      </c>
      <c r="F29" s="279">
        <v>1914.1</v>
      </c>
      <c r="G29" s="279">
        <v>1878.1999999999998</v>
      </c>
      <c r="H29" s="279">
        <v>2017.1</v>
      </c>
      <c r="I29" s="279">
        <v>2053</v>
      </c>
      <c r="J29" s="279">
        <v>2086.5500000000002</v>
      </c>
      <c r="K29" s="277">
        <v>2019.45</v>
      </c>
      <c r="L29" s="277">
        <v>1950</v>
      </c>
      <c r="M29" s="277">
        <v>8.7260000000000004E-2</v>
      </c>
    </row>
    <row r="30" spans="1:13">
      <c r="A30" s="268">
        <v>20</v>
      </c>
      <c r="B30" s="277" t="s">
        <v>230</v>
      </c>
      <c r="C30" s="278">
        <v>2670.8</v>
      </c>
      <c r="D30" s="279">
        <v>2675.5833333333335</v>
      </c>
      <c r="E30" s="279">
        <v>2633.2166666666672</v>
      </c>
      <c r="F30" s="279">
        <v>2595.6333333333337</v>
      </c>
      <c r="G30" s="279">
        <v>2553.2666666666673</v>
      </c>
      <c r="H30" s="279">
        <v>2713.166666666667</v>
      </c>
      <c r="I30" s="279">
        <v>2755.5333333333328</v>
      </c>
      <c r="J30" s="279">
        <v>2793.1166666666668</v>
      </c>
      <c r="K30" s="277">
        <v>2717.95</v>
      </c>
      <c r="L30" s="277">
        <v>2638</v>
      </c>
      <c r="M30" s="277">
        <v>0.76168999999999998</v>
      </c>
    </row>
    <row r="31" spans="1:13">
      <c r="A31" s="268">
        <v>21</v>
      </c>
      <c r="B31" s="277" t="s">
        <v>870</v>
      </c>
      <c r="C31" s="278">
        <v>2962.15</v>
      </c>
      <c r="D31" s="279">
        <v>2969.4666666666667</v>
      </c>
      <c r="E31" s="279">
        <v>2908.9333333333334</v>
      </c>
      <c r="F31" s="279">
        <v>2855.7166666666667</v>
      </c>
      <c r="G31" s="279">
        <v>2795.1833333333334</v>
      </c>
      <c r="H31" s="279">
        <v>3022.6833333333334</v>
      </c>
      <c r="I31" s="279">
        <v>3083.2166666666672</v>
      </c>
      <c r="J31" s="279">
        <v>3136.4333333333334</v>
      </c>
      <c r="K31" s="277">
        <v>3030</v>
      </c>
      <c r="L31" s="277">
        <v>2916.25</v>
      </c>
      <c r="M31" s="277">
        <v>0.24643999999999999</v>
      </c>
    </row>
    <row r="32" spans="1:13">
      <c r="A32" s="268">
        <v>22</v>
      </c>
      <c r="B32" s="277" t="s">
        <v>303</v>
      </c>
      <c r="C32" s="278">
        <v>119.9</v>
      </c>
      <c r="D32" s="279">
        <v>119.78333333333335</v>
      </c>
      <c r="E32" s="279">
        <v>118.51666666666669</v>
      </c>
      <c r="F32" s="279">
        <v>117.13333333333335</v>
      </c>
      <c r="G32" s="279">
        <v>115.8666666666667</v>
      </c>
      <c r="H32" s="279">
        <v>121.16666666666669</v>
      </c>
      <c r="I32" s="279">
        <v>122.43333333333334</v>
      </c>
      <c r="J32" s="279">
        <v>123.81666666666668</v>
      </c>
      <c r="K32" s="277">
        <v>121.05</v>
      </c>
      <c r="L32" s="277">
        <v>118.4</v>
      </c>
      <c r="M32" s="277">
        <v>0.78124000000000005</v>
      </c>
    </row>
    <row r="33" spans="1:13">
      <c r="A33" s="268">
        <v>23</v>
      </c>
      <c r="B33" s="277" t="s">
        <v>45</v>
      </c>
      <c r="C33" s="278">
        <v>743.05</v>
      </c>
      <c r="D33" s="279">
        <v>740.7166666666667</v>
      </c>
      <c r="E33" s="279">
        <v>733.43333333333339</v>
      </c>
      <c r="F33" s="279">
        <v>723.81666666666672</v>
      </c>
      <c r="G33" s="279">
        <v>716.53333333333342</v>
      </c>
      <c r="H33" s="279">
        <v>750.33333333333337</v>
      </c>
      <c r="I33" s="279">
        <v>757.61666666666667</v>
      </c>
      <c r="J33" s="279">
        <v>767.23333333333335</v>
      </c>
      <c r="K33" s="277">
        <v>748</v>
      </c>
      <c r="L33" s="277">
        <v>731.1</v>
      </c>
      <c r="M33" s="277">
        <v>7.7104600000000003</v>
      </c>
    </row>
    <row r="34" spans="1:13">
      <c r="A34" s="268">
        <v>24</v>
      </c>
      <c r="B34" s="277" t="s">
        <v>304</v>
      </c>
      <c r="C34" s="278">
        <v>2197.6999999999998</v>
      </c>
      <c r="D34" s="279">
        <v>2168.0499999999997</v>
      </c>
      <c r="E34" s="279">
        <v>2111.0999999999995</v>
      </c>
      <c r="F34" s="279">
        <v>2024.4999999999995</v>
      </c>
      <c r="G34" s="279">
        <v>1967.5499999999993</v>
      </c>
      <c r="H34" s="279">
        <v>2254.6499999999996</v>
      </c>
      <c r="I34" s="279">
        <v>2311.5999999999995</v>
      </c>
      <c r="J34" s="279">
        <v>2398.1999999999998</v>
      </c>
      <c r="K34" s="277">
        <v>2225</v>
      </c>
      <c r="L34" s="277">
        <v>2081.4499999999998</v>
      </c>
      <c r="M34" s="277">
        <v>2.1290100000000001</v>
      </c>
    </row>
    <row r="35" spans="1:13">
      <c r="A35" s="268">
        <v>25</v>
      </c>
      <c r="B35" s="277" t="s">
        <v>46</v>
      </c>
      <c r="C35" s="278">
        <v>254</v>
      </c>
      <c r="D35" s="279">
        <v>252.56666666666669</v>
      </c>
      <c r="E35" s="279">
        <v>250.13333333333338</v>
      </c>
      <c r="F35" s="279">
        <v>246.26666666666668</v>
      </c>
      <c r="G35" s="279">
        <v>243.83333333333337</v>
      </c>
      <c r="H35" s="279">
        <v>256.43333333333339</v>
      </c>
      <c r="I35" s="279">
        <v>258.86666666666673</v>
      </c>
      <c r="J35" s="279">
        <v>262.73333333333341</v>
      </c>
      <c r="K35" s="277">
        <v>255</v>
      </c>
      <c r="L35" s="277">
        <v>248.7</v>
      </c>
      <c r="M35" s="277">
        <v>47.943710000000003</v>
      </c>
    </row>
    <row r="36" spans="1:13">
      <c r="A36" s="268">
        <v>26</v>
      </c>
      <c r="B36" s="277" t="s">
        <v>293</v>
      </c>
      <c r="C36" s="278">
        <v>3099.85</v>
      </c>
      <c r="D36" s="279">
        <v>3124.9499999999994</v>
      </c>
      <c r="E36" s="279">
        <v>3034.9499999999989</v>
      </c>
      <c r="F36" s="279">
        <v>2970.0499999999997</v>
      </c>
      <c r="G36" s="279">
        <v>2880.0499999999993</v>
      </c>
      <c r="H36" s="279">
        <v>3189.8499999999985</v>
      </c>
      <c r="I36" s="279">
        <v>3279.8499999999995</v>
      </c>
      <c r="J36" s="279">
        <v>3344.7499999999982</v>
      </c>
      <c r="K36" s="277">
        <v>3214.95</v>
      </c>
      <c r="L36" s="277">
        <v>3060.05</v>
      </c>
      <c r="M36" s="277">
        <v>2.1595</v>
      </c>
    </row>
    <row r="37" spans="1:13">
      <c r="A37" s="268">
        <v>27</v>
      </c>
      <c r="B37" s="277" t="s">
        <v>302</v>
      </c>
      <c r="C37" s="278">
        <v>970.1</v>
      </c>
      <c r="D37" s="279">
        <v>964.88333333333333</v>
      </c>
      <c r="E37" s="279">
        <v>947.41666666666663</v>
      </c>
      <c r="F37" s="279">
        <v>924.73333333333335</v>
      </c>
      <c r="G37" s="279">
        <v>907.26666666666665</v>
      </c>
      <c r="H37" s="279">
        <v>987.56666666666661</v>
      </c>
      <c r="I37" s="279">
        <v>1005.0333333333333</v>
      </c>
      <c r="J37" s="279">
        <v>1027.7166666666667</v>
      </c>
      <c r="K37" s="277">
        <v>982.35</v>
      </c>
      <c r="L37" s="277">
        <v>942.2</v>
      </c>
      <c r="M37" s="277">
        <v>2.4451000000000001</v>
      </c>
    </row>
    <row r="38" spans="1:13">
      <c r="A38" s="268">
        <v>28</v>
      </c>
      <c r="B38" s="277" t="s">
        <v>47</v>
      </c>
      <c r="C38" s="278">
        <v>2085.85</v>
      </c>
      <c r="D38" s="279">
        <v>2082.2833333333333</v>
      </c>
      <c r="E38" s="279">
        <v>2064.5666666666666</v>
      </c>
      <c r="F38" s="279">
        <v>2043.2833333333333</v>
      </c>
      <c r="G38" s="279">
        <v>2025.5666666666666</v>
      </c>
      <c r="H38" s="279">
        <v>2103.5666666666666</v>
      </c>
      <c r="I38" s="279">
        <v>2121.2833333333328</v>
      </c>
      <c r="J38" s="279">
        <v>2142.5666666666666</v>
      </c>
      <c r="K38" s="277">
        <v>2100</v>
      </c>
      <c r="L38" s="277">
        <v>2061</v>
      </c>
      <c r="M38" s="277">
        <v>6.0680500000000004</v>
      </c>
    </row>
    <row r="39" spans="1:13">
      <c r="A39" s="268">
        <v>29</v>
      </c>
      <c r="B39" s="277" t="s">
        <v>48</v>
      </c>
      <c r="C39" s="278">
        <v>143</v>
      </c>
      <c r="D39" s="279">
        <v>141.88333333333333</v>
      </c>
      <c r="E39" s="279">
        <v>140.11666666666665</v>
      </c>
      <c r="F39" s="279">
        <v>137.23333333333332</v>
      </c>
      <c r="G39" s="279">
        <v>135.46666666666664</v>
      </c>
      <c r="H39" s="279">
        <v>144.76666666666665</v>
      </c>
      <c r="I39" s="279">
        <v>146.5333333333333</v>
      </c>
      <c r="J39" s="279">
        <v>149.41666666666666</v>
      </c>
      <c r="K39" s="277">
        <v>143.65</v>
      </c>
      <c r="L39" s="277">
        <v>139</v>
      </c>
      <c r="M39" s="277">
        <v>50.016370000000002</v>
      </c>
    </row>
    <row r="40" spans="1:13">
      <c r="A40" s="268">
        <v>30</v>
      </c>
      <c r="B40" s="277" t="s">
        <v>305</v>
      </c>
      <c r="C40" s="278">
        <v>123.65</v>
      </c>
      <c r="D40" s="279">
        <v>123.56666666666666</v>
      </c>
      <c r="E40" s="279">
        <v>122.58333333333333</v>
      </c>
      <c r="F40" s="279">
        <v>121.51666666666667</v>
      </c>
      <c r="G40" s="279">
        <v>120.53333333333333</v>
      </c>
      <c r="H40" s="279">
        <v>124.63333333333333</v>
      </c>
      <c r="I40" s="279">
        <v>125.61666666666667</v>
      </c>
      <c r="J40" s="279">
        <v>126.68333333333332</v>
      </c>
      <c r="K40" s="277">
        <v>124.55</v>
      </c>
      <c r="L40" s="277">
        <v>122.5</v>
      </c>
      <c r="M40" s="277">
        <v>0.71604000000000001</v>
      </c>
    </row>
    <row r="41" spans="1:13">
      <c r="A41" s="268">
        <v>31</v>
      </c>
      <c r="B41" s="277" t="s">
        <v>937</v>
      </c>
      <c r="C41" s="278">
        <v>224.8</v>
      </c>
      <c r="D41" s="279">
        <v>222.96666666666667</v>
      </c>
      <c r="E41" s="279">
        <v>219.93333333333334</v>
      </c>
      <c r="F41" s="279">
        <v>215.06666666666666</v>
      </c>
      <c r="G41" s="279">
        <v>212.03333333333333</v>
      </c>
      <c r="H41" s="279">
        <v>227.83333333333334</v>
      </c>
      <c r="I41" s="279">
        <v>230.8666666666667</v>
      </c>
      <c r="J41" s="279">
        <v>235.73333333333335</v>
      </c>
      <c r="K41" s="277">
        <v>226</v>
      </c>
      <c r="L41" s="277">
        <v>218.1</v>
      </c>
      <c r="M41" s="277">
        <v>0.31317</v>
      </c>
    </row>
    <row r="42" spans="1:13">
      <c r="A42" s="268">
        <v>32</v>
      </c>
      <c r="B42" s="277" t="s">
        <v>306</v>
      </c>
      <c r="C42" s="278">
        <v>60.55</v>
      </c>
      <c r="D42" s="279">
        <v>60.699999999999996</v>
      </c>
      <c r="E42" s="279">
        <v>59.949999999999989</v>
      </c>
      <c r="F42" s="279">
        <v>59.349999999999994</v>
      </c>
      <c r="G42" s="279">
        <v>58.599999999999987</v>
      </c>
      <c r="H42" s="279">
        <v>61.29999999999999</v>
      </c>
      <c r="I42" s="279">
        <v>62.050000000000004</v>
      </c>
      <c r="J42" s="279">
        <v>62.649999999999991</v>
      </c>
      <c r="K42" s="277">
        <v>61.45</v>
      </c>
      <c r="L42" s="277">
        <v>60.1</v>
      </c>
      <c r="M42" s="277">
        <v>2.9911300000000001</v>
      </c>
    </row>
    <row r="43" spans="1:13">
      <c r="A43" s="268">
        <v>33</v>
      </c>
      <c r="B43" s="277" t="s">
        <v>49</v>
      </c>
      <c r="C43" s="278">
        <v>80.349999999999994</v>
      </c>
      <c r="D43" s="279">
        <v>79.95</v>
      </c>
      <c r="E43" s="279">
        <v>78.7</v>
      </c>
      <c r="F43" s="279">
        <v>77.05</v>
      </c>
      <c r="G43" s="279">
        <v>75.8</v>
      </c>
      <c r="H43" s="279">
        <v>81.600000000000009</v>
      </c>
      <c r="I43" s="279">
        <v>82.850000000000009</v>
      </c>
      <c r="J43" s="279">
        <v>84.500000000000014</v>
      </c>
      <c r="K43" s="277">
        <v>81.2</v>
      </c>
      <c r="L43" s="277">
        <v>78.3</v>
      </c>
      <c r="M43" s="277">
        <v>335.99356999999998</v>
      </c>
    </row>
    <row r="44" spans="1:13">
      <c r="A44" s="268">
        <v>34</v>
      </c>
      <c r="B44" s="277" t="s">
        <v>51</v>
      </c>
      <c r="C44" s="278">
        <v>2225.4499999999998</v>
      </c>
      <c r="D44" s="279">
        <v>2206.6</v>
      </c>
      <c r="E44" s="279">
        <v>2179.9499999999998</v>
      </c>
      <c r="F44" s="279">
        <v>2134.4499999999998</v>
      </c>
      <c r="G44" s="279">
        <v>2107.7999999999997</v>
      </c>
      <c r="H44" s="279">
        <v>2252.1</v>
      </c>
      <c r="I44" s="279">
        <v>2278.7500000000005</v>
      </c>
      <c r="J44" s="279">
        <v>2324.25</v>
      </c>
      <c r="K44" s="277">
        <v>2233.25</v>
      </c>
      <c r="L44" s="277">
        <v>2161.1</v>
      </c>
      <c r="M44" s="277">
        <v>47.95796</v>
      </c>
    </row>
    <row r="45" spans="1:13">
      <c r="A45" s="268">
        <v>35</v>
      </c>
      <c r="B45" s="277" t="s">
        <v>307</v>
      </c>
      <c r="C45" s="278">
        <v>137.9</v>
      </c>
      <c r="D45" s="279">
        <v>136.56666666666666</v>
      </c>
      <c r="E45" s="279">
        <v>133.63333333333333</v>
      </c>
      <c r="F45" s="279">
        <v>129.36666666666667</v>
      </c>
      <c r="G45" s="279">
        <v>126.43333333333334</v>
      </c>
      <c r="H45" s="279">
        <v>140.83333333333331</v>
      </c>
      <c r="I45" s="279">
        <v>143.76666666666665</v>
      </c>
      <c r="J45" s="279">
        <v>148.0333333333333</v>
      </c>
      <c r="K45" s="277">
        <v>139.5</v>
      </c>
      <c r="L45" s="277">
        <v>132.30000000000001</v>
      </c>
      <c r="M45" s="277">
        <v>1.50665</v>
      </c>
    </row>
    <row r="46" spans="1:13">
      <c r="A46" s="268">
        <v>36</v>
      </c>
      <c r="B46" s="277" t="s">
        <v>309</v>
      </c>
      <c r="C46" s="278">
        <v>1127.8499999999999</v>
      </c>
      <c r="D46" s="279">
        <v>1116.2666666666667</v>
      </c>
      <c r="E46" s="279">
        <v>1088.5333333333333</v>
      </c>
      <c r="F46" s="279">
        <v>1049.2166666666667</v>
      </c>
      <c r="G46" s="279">
        <v>1021.4833333333333</v>
      </c>
      <c r="H46" s="279">
        <v>1155.5833333333333</v>
      </c>
      <c r="I46" s="279">
        <v>1183.3166666666664</v>
      </c>
      <c r="J46" s="279">
        <v>1222.6333333333332</v>
      </c>
      <c r="K46" s="277">
        <v>1144</v>
      </c>
      <c r="L46" s="277">
        <v>1076.95</v>
      </c>
      <c r="M46" s="277">
        <v>0.47804999999999997</v>
      </c>
    </row>
    <row r="47" spans="1:13">
      <c r="A47" s="268">
        <v>37</v>
      </c>
      <c r="B47" s="277" t="s">
        <v>308</v>
      </c>
      <c r="C47" s="278">
        <v>4370.8999999999996</v>
      </c>
      <c r="D47" s="279">
        <v>4340.0333333333328</v>
      </c>
      <c r="E47" s="279">
        <v>4241.1166666666659</v>
      </c>
      <c r="F47" s="279">
        <v>4111.333333333333</v>
      </c>
      <c r="G47" s="279">
        <v>4012.4166666666661</v>
      </c>
      <c r="H47" s="279">
        <v>4469.8166666666657</v>
      </c>
      <c r="I47" s="279">
        <v>4568.7333333333336</v>
      </c>
      <c r="J47" s="279">
        <v>4698.5166666666655</v>
      </c>
      <c r="K47" s="277">
        <v>4438.95</v>
      </c>
      <c r="L47" s="277">
        <v>4210.25</v>
      </c>
      <c r="M47" s="277">
        <v>0.27027000000000001</v>
      </c>
    </row>
    <row r="48" spans="1:13">
      <c r="A48" s="268">
        <v>38</v>
      </c>
      <c r="B48" s="277" t="s">
        <v>310</v>
      </c>
      <c r="C48" s="278">
        <v>6082.75</v>
      </c>
      <c r="D48" s="279">
        <v>6070.6166666666659</v>
      </c>
      <c r="E48" s="279">
        <v>6022.2333333333318</v>
      </c>
      <c r="F48" s="279">
        <v>5961.7166666666662</v>
      </c>
      <c r="G48" s="279">
        <v>5913.3333333333321</v>
      </c>
      <c r="H48" s="279">
        <v>6131.1333333333314</v>
      </c>
      <c r="I48" s="279">
        <v>6179.5166666666646</v>
      </c>
      <c r="J48" s="279">
        <v>6240.033333333331</v>
      </c>
      <c r="K48" s="277">
        <v>6119</v>
      </c>
      <c r="L48" s="277">
        <v>6010.1</v>
      </c>
      <c r="M48" s="277">
        <v>0.12587999999999999</v>
      </c>
    </row>
    <row r="49" spans="1:13">
      <c r="A49" s="268">
        <v>39</v>
      </c>
      <c r="B49" s="277" t="s">
        <v>226</v>
      </c>
      <c r="C49" s="278">
        <v>782.85</v>
      </c>
      <c r="D49" s="279">
        <v>788.26666666666677</v>
      </c>
      <c r="E49" s="279">
        <v>767.53333333333353</v>
      </c>
      <c r="F49" s="279">
        <v>752.21666666666681</v>
      </c>
      <c r="G49" s="279">
        <v>731.48333333333358</v>
      </c>
      <c r="H49" s="279">
        <v>803.58333333333348</v>
      </c>
      <c r="I49" s="279">
        <v>824.31666666666683</v>
      </c>
      <c r="J49" s="279">
        <v>839.63333333333344</v>
      </c>
      <c r="K49" s="277">
        <v>809</v>
      </c>
      <c r="L49" s="277">
        <v>772.95</v>
      </c>
      <c r="M49" s="277">
        <v>3.7296299999999998</v>
      </c>
    </row>
    <row r="50" spans="1:13">
      <c r="A50" s="268">
        <v>40</v>
      </c>
      <c r="B50" s="277" t="s">
        <v>53</v>
      </c>
      <c r="C50" s="278">
        <v>767.65</v>
      </c>
      <c r="D50" s="279">
        <v>768.36666666666667</v>
      </c>
      <c r="E50" s="279">
        <v>755.38333333333333</v>
      </c>
      <c r="F50" s="279">
        <v>743.11666666666667</v>
      </c>
      <c r="G50" s="279">
        <v>730.13333333333333</v>
      </c>
      <c r="H50" s="279">
        <v>780.63333333333333</v>
      </c>
      <c r="I50" s="279">
        <v>793.61666666666667</v>
      </c>
      <c r="J50" s="279">
        <v>805.88333333333333</v>
      </c>
      <c r="K50" s="277">
        <v>781.35</v>
      </c>
      <c r="L50" s="277">
        <v>756.1</v>
      </c>
      <c r="M50" s="277">
        <v>22.971959999999999</v>
      </c>
    </row>
    <row r="51" spans="1:13">
      <c r="A51" s="268">
        <v>41</v>
      </c>
      <c r="B51" s="277" t="s">
        <v>311</v>
      </c>
      <c r="C51" s="278">
        <v>484.5</v>
      </c>
      <c r="D51" s="279">
        <v>483.76666666666665</v>
      </c>
      <c r="E51" s="279">
        <v>479.88333333333333</v>
      </c>
      <c r="F51" s="279">
        <v>475.26666666666665</v>
      </c>
      <c r="G51" s="279">
        <v>471.38333333333333</v>
      </c>
      <c r="H51" s="279">
        <v>488.38333333333333</v>
      </c>
      <c r="I51" s="279">
        <v>492.26666666666665</v>
      </c>
      <c r="J51" s="279">
        <v>496.88333333333333</v>
      </c>
      <c r="K51" s="277">
        <v>487.65</v>
      </c>
      <c r="L51" s="277">
        <v>479.15</v>
      </c>
      <c r="M51" s="277">
        <v>1.2144299999999999</v>
      </c>
    </row>
    <row r="52" spans="1:13">
      <c r="A52" s="268">
        <v>42</v>
      </c>
      <c r="B52" s="277" t="s">
        <v>55</v>
      </c>
      <c r="C52" s="278">
        <v>493.85</v>
      </c>
      <c r="D52" s="279">
        <v>499.85000000000008</v>
      </c>
      <c r="E52" s="279">
        <v>483.35000000000014</v>
      </c>
      <c r="F52" s="279">
        <v>472.85000000000008</v>
      </c>
      <c r="G52" s="279">
        <v>456.35000000000014</v>
      </c>
      <c r="H52" s="279">
        <v>510.35000000000014</v>
      </c>
      <c r="I52" s="279">
        <v>526.85</v>
      </c>
      <c r="J52" s="279">
        <v>537.35000000000014</v>
      </c>
      <c r="K52" s="277">
        <v>516.35</v>
      </c>
      <c r="L52" s="277">
        <v>489.35</v>
      </c>
      <c r="M52" s="277">
        <v>509.34760999999997</v>
      </c>
    </row>
    <row r="53" spans="1:13">
      <c r="A53" s="268">
        <v>43</v>
      </c>
      <c r="B53" s="277" t="s">
        <v>56</v>
      </c>
      <c r="C53" s="278">
        <v>2925.35</v>
      </c>
      <c r="D53" s="279">
        <v>2914.7833333333333</v>
      </c>
      <c r="E53" s="279">
        <v>2895.5666666666666</v>
      </c>
      <c r="F53" s="279">
        <v>2865.7833333333333</v>
      </c>
      <c r="G53" s="279">
        <v>2846.5666666666666</v>
      </c>
      <c r="H53" s="279">
        <v>2944.5666666666666</v>
      </c>
      <c r="I53" s="279">
        <v>2963.7833333333328</v>
      </c>
      <c r="J53" s="279">
        <v>2993.5666666666666</v>
      </c>
      <c r="K53" s="277">
        <v>2934</v>
      </c>
      <c r="L53" s="277">
        <v>2885</v>
      </c>
      <c r="M53" s="277">
        <v>7.1482099999999997</v>
      </c>
    </row>
    <row r="54" spans="1:13">
      <c r="A54" s="268">
        <v>44</v>
      </c>
      <c r="B54" s="277" t="s">
        <v>315</v>
      </c>
      <c r="C54" s="278">
        <v>186.9</v>
      </c>
      <c r="D54" s="279">
        <v>184.63333333333333</v>
      </c>
      <c r="E54" s="279">
        <v>181.66666666666666</v>
      </c>
      <c r="F54" s="279">
        <v>176.43333333333334</v>
      </c>
      <c r="G54" s="279">
        <v>173.46666666666667</v>
      </c>
      <c r="H54" s="279">
        <v>189.86666666666665</v>
      </c>
      <c r="I54" s="279">
        <v>192.83333333333334</v>
      </c>
      <c r="J54" s="279">
        <v>198.06666666666663</v>
      </c>
      <c r="K54" s="277">
        <v>187.6</v>
      </c>
      <c r="L54" s="277">
        <v>179.4</v>
      </c>
      <c r="M54" s="277">
        <v>2.1768100000000001</v>
      </c>
    </row>
    <row r="55" spans="1:13">
      <c r="A55" s="268">
        <v>45</v>
      </c>
      <c r="B55" s="277" t="s">
        <v>316</v>
      </c>
      <c r="C55" s="278">
        <v>491.45</v>
      </c>
      <c r="D55" s="279">
        <v>490.05</v>
      </c>
      <c r="E55" s="279">
        <v>481.8</v>
      </c>
      <c r="F55" s="279">
        <v>472.15</v>
      </c>
      <c r="G55" s="279">
        <v>463.9</v>
      </c>
      <c r="H55" s="279">
        <v>499.70000000000005</v>
      </c>
      <c r="I55" s="279">
        <v>507.95000000000005</v>
      </c>
      <c r="J55" s="279">
        <v>517.60000000000014</v>
      </c>
      <c r="K55" s="277">
        <v>498.3</v>
      </c>
      <c r="L55" s="277">
        <v>480.4</v>
      </c>
      <c r="M55" s="277">
        <v>1.72353</v>
      </c>
    </row>
    <row r="56" spans="1:13">
      <c r="A56" s="268">
        <v>46</v>
      </c>
      <c r="B56" s="277" t="s">
        <v>58</v>
      </c>
      <c r="C56" s="278">
        <v>5623.95</v>
      </c>
      <c r="D56" s="279">
        <v>5639.7166666666672</v>
      </c>
      <c r="E56" s="279">
        <v>5591.4333333333343</v>
      </c>
      <c r="F56" s="279">
        <v>5558.916666666667</v>
      </c>
      <c r="G56" s="279">
        <v>5510.6333333333341</v>
      </c>
      <c r="H56" s="279">
        <v>5672.2333333333345</v>
      </c>
      <c r="I56" s="279">
        <v>5720.5166666666673</v>
      </c>
      <c r="J56" s="279">
        <v>5753.0333333333347</v>
      </c>
      <c r="K56" s="277">
        <v>5688</v>
      </c>
      <c r="L56" s="277">
        <v>5607.2</v>
      </c>
      <c r="M56" s="277">
        <v>9.8084199999999999</v>
      </c>
    </row>
    <row r="57" spans="1:13">
      <c r="A57" s="268">
        <v>47</v>
      </c>
      <c r="B57" s="277" t="s">
        <v>232</v>
      </c>
      <c r="C57" s="278">
        <v>2269.1</v>
      </c>
      <c r="D57" s="279">
        <v>2259.4500000000003</v>
      </c>
      <c r="E57" s="279">
        <v>2238.0000000000005</v>
      </c>
      <c r="F57" s="279">
        <v>2206.9</v>
      </c>
      <c r="G57" s="279">
        <v>2185.4500000000003</v>
      </c>
      <c r="H57" s="279">
        <v>2290.5500000000006</v>
      </c>
      <c r="I57" s="279">
        <v>2312.0000000000005</v>
      </c>
      <c r="J57" s="279">
        <v>2343.1000000000008</v>
      </c>
      <c r="K57" s="277">
        <v>2280.9</v>
      </c>
      <c r="L57" s="277">
        <v>2228.35</v>
      </c>
      <c r="M57" s="277">
        <v>0.21362999999999999</v>
      </c>
    </row>
    <row r="58" spans="1:13">
      <c r="A58" s="268">
        <v>48</v>
      </c>
      <c r="B58" s="277" t="s">
        <v>59</v>
      </c>
      <c r="C58" s="278">
        <v>3380.05</v>
      </c>
      <c r="D58" s="279">
        <v>3381.9333333333329</v>
      </c>
      <c r="E58" s="279">
        <v>3331.8666666666659</v>
      </c>
      <c r="F58" s="279">
        <v>3283.6833333333329</v>
      </c>
      <c r="G58" s="279">
        <v>3233.6166666666659</v>
      </c>
      <c r="H58" s="279">
        <v>3430.1166666666659</v>
      </c>
      <c r="I58" s="279">
        <v>3480.1833333333325</v>
      </c>
      <c r="J58" s="279">
        <v>3528.3666666666659</v>
      </c>
      <c r="K58" s="277">
        <v>3432</v>
      </c>
      <c r="L58" s="277">
        <v>3333.75</v>
      </c>
      <c r="M58" s="277">
        <v>37.804519999999997</v>
      </c>
    </row>
    <row r="59" spans="1:13">
      <c r="A59" s="268">
        <v>49</v>
      </c>
      <c r="B59" s="277" t="s">
        <v>60</v>
      </c>
      <c r="C59" s="278">
        <v>1343.05</v>
      </c>
      <c r="D59" s="279">
        <v>1336.4833333333333</v>
      </c>
      <c r="E59" s="279">
        <v>1321.5666666666666</v>
      </c>
      <c r="F59" s="279">
        <v>1300.0833333333333</v>
      </c>
      <c r="G59" s="279">
        <v>1285.1666666666665</v>
      </c>
      <c r="H59" s="279">
        <v>1357.9666666666667</v>
      </c>
      <c r="I59" s="279">
        <v>1372.8833333333332</v>
      </c>
      <c r="J59" s="279">
        <v>1394.3666666666668</v>
      </c>
      <c r="K59" s="277">
        <v>1351.4</v>
      </c>
      <c r="L59" s="277">
        <v>1315</v>
      </c>
      <c r="M59" s="277">
        <v>5.7490500000000004</v>
      </c>
    </row>
    <row r="60" spans="1:13" ht="12" customHeight="1">
      <c r="A60" s="268">
        <v>50</v>
      </c>
      <c r="B60" s="277" t="s">
        <v>317</v>
      </c>
      <c r="C60" s="278">
        <v>101</v>
      </c>
      <c r="D60" s="279">
        <v>100.71666666666665</v>
      </c>
      <c r="E60" s="279">
        <v>99.333333333333314</v>
      </c>
      <c r="F60" s="279">
        <v>97.666666666666657</v>
      </c>
      <c r="G60" s="279">
        <v>96.283333333333317</v>
      </c>
      <c r="H60" s="279">
        <v>102.38333333333331</v>
      </c>
      <c r="I60" s="279">
        <v>103.76666666666667</v>
      </c>
      <c r="J60" s="279">
        <v>105.43333333333331</v>
      </c>
      <c r="K60" s="277">
        <v>102.1</v>
      </c>
      <c r="L60" s="277">
        <v>99.05</v>
      </c>
      <c r="M60" s="277">
        <v>0.89824999999999999</v>
      </c>
    </row>
    <row r="61" spans="1:13">
      <c r="A61" s="268">
        <v>51</v>
      </c>
      <c r="B61" s="277" t="s">
        <v>318</v>
      </c>
      <c r="C61" s="278">
        <v>164.45</v>
      </c>
      <c r="D61" s="279">
        <v>162.85</v>
      </c>
      <c r="E61" s="279">
        <v>158.69999999999999</v>
      </c>
      <c r="F61" s="279">
        <v>152.94999999999999</v>
      </c>
      <c r="G61" s="279">
        <v>148.79999999999998</v>
      </c>
      <c r="H61" s="279">
        <v>168.6</v>
      </c>
      <c r="I61" s="279">
        <v>172.75000000000003</v>
      </c>
      <c r="J61" s="279">
        <v>178.5</v>
      </c>
      <c r="K61" s="277">
        <v>167</v>
      </c>
      <c r="L61" s="277">
        <v>157.1</v>
      </c>
      <c r="M61" s="277">
        <v>16.93225</v>
      </c>
    </row>
    <row r="62" spans="1:13">
      <c r="A62" s="268">
        <v>52</v>
      </c>
      <c r="B62" s="277" t="s">
        <v>233</v>
      </c>
      <c r="C62" s="278">
        <v>293.25</v>
      </c>
      <c r="D62" s="279">
        <v>288.90000000000003</v>
      </c>
      <c r="E62" s="279">
        <v>283.35000000000008</v>
      </c>
      <c r="F62" s="279">
        <v>273.45000000000005</v>
      </c>
      <c r="G62" s="279">
        <v>267.90000000000009</v>
      </c>
      <c r="H62" s="279">
        <v>298.80000000000007</v>
      </c>
      <c r="I62" s="279">
        <v>304.35000000000002</v>
      </c>
      <c r="J62" s="279">
        <v>314.25000000000006</v>
      </c>
      <c r="K62" s="277">
        <v>294.45</v>
      </c>
      <c r="L62" s="277">
        <v>279</v>
      </c>
      <c r="M62" s="277">
        <v>103.59438</v>
      </c>
    </row>
    <row r="63" spans="1:13">
      <c r="A63" s="268">
        <v>53</v>
      </c>
      <c r="B63" s="277" t="s">
        <v>61</v>
      </c>
      <c r="C63" s="278">
        <v>42.95</v>
      </c>
      <c r="D63" s="279">
        <v>42.483333333333334</v>
      </c>
      <c r="E63" s="279">
        <v>41.516666666666666</v>
      </c>
      <c r="F63" s="279">
        <v>40.083333333333329</v>
      </c>
      <c r="G63" s="279">
        <v>39.11666666666666</v>
      </c>
      <c r="H63" s="279">
        <v>43.916666666666671</v>
      </c>
      <c r="I63" s="279">
        <v>44.88333333333334</v>
      </c>
      <c r="J63" s="279">
        <v>46.316666666666677</v>
      </c>
      <c r="K63" s="277">
        <v>43.45</v>
      </c>
      <c r="L63" s="277">
        <v>41.05</v>
      </c>
      <c r="M63" s="277">
        <v>371.39035999999999</v>
      </c>
    </row>
    <row r="64" spans="1:13">
      <c r="A64" s="268">
        <v>54</v>
      </c>
      <c r="B64" s="277" t="s">
        <v>62</v>
      </c>
      <c r="C64" s="278">
        <v>38.950000000000003</v>
      </c>
      <c r="D64" s="279">
        <v>39.033333333333331</v>
      </c>
      <c r="E64" s="279">
        <v>38.666666666666664</v>
      </c>
      <c r="F64" s="279">
        <v>38.383333333333333</v>
      </c>
      <c r="G64" s="279">
        <v>38.016666666666666</v>
      </c>
      <c r="H64" s="279">
        <v>39.316666666666663</v>
      </c>
      <c r="I64" s="279">
        <v>39.683333333333337</v>
      </c>
      <c r="J64" s="279">
        <v>39.966666666666661</v>
      </c>
      <c r="K64" s="277">
        <v>39.4</v>
      </c>
      <c r="L64" s="277">
        <v>38.75</v>
      </c>
      <c r="M64" s="277">
        <v>9.0211500000000004</v>
      </c>
    </row>
    <row r="65" spans="1:13">
      <c r="A65" s="268">
        <v>55</v>
      </c>
      <c r="B65" s="277" t="s">
        <v>312</v>
      </c>
      <c r="C65" s="278">
        <v>1358.75</v>
      </c>
      <c r="D65" s="279">
        <v>1364.5166666666667</v>
      </c>
      <c r="E65" s="279">
        <v>1330.0333333333333</v>
      </c>
      <c r="F65" s="279">
        <v>1301.3166666666666</v>
      </c>
      <c r="G65" s="279">
        <v>1266.8333333333333</v>
      </c>
      <c r="H65" s="279">
        <v>1393.2333333333333</v>
      </c>
      <c r="I65" s="279">
        <v>1427.7166666666665</v>
      </c>
      <c r="J65" s="279">
        <v>1456.4333333333334</v>
      </c>
      <c r="K65" s="277">
        <v>1399</v>
      </c>
      <c r="L65" s="277">
        <v>1335.8</v>
      </c>
      <c r="M65" s="277">
        <v>0.20430000000000001</v>
      </c>
    </row>
    <row r="66" spans="1:13">
      <c r="A66" s="268">
        <v>56</v>
      </c>
      <c r="B66" s="277" t="s">
        <v>63</v>
      </c>
      <c r="C66" s="278">
        <v>1303.45</v>
      </c>
      <c r="D66" s="279">
        <v>1305.2166666666667</v>
      </c>
      <c r="E66" s="279">
        <v>1290.5833333333335</v>
      </c>
      <c r="F66" s="279">
        <v>1277.7166666666667</v>
      </c>
      <c r="G66" s="279">
        <v>1263.0833333333335</v>
      </c>
      <c r="H66" s="279">
        <v>1318.0833333333335</v>
      </c>
      <c r="I66" s="279">
        <v>1332.7166666666667</v>
      </c>
      <c r="J66" s="279">
        <v>1345.5833333333335</v>
      </c>
      <c r="K66" s="277">
        <v>1319.85</v>
      </c>
      <c r="L66" s="277">
        <v>1292.3499999999999</v>
      </c>
      <c r="M66" s="277">
        <v>4.6415199999999999</v>
      </c>
    </row>
    <row r="67" spans="1:13">
      <c r="A67" s="268">
        <v>57</v>
      </c>
      <c r="B67" s="277" t="s">
        <v>320</v>
      </c>
      <c r="C67" s="278">
        <v>5368.6</v>
      </c>
      <c r="D67" s="279">
        <v>5347.2166666666662</v>
      </c>
      <c r="E67" s="279">
        <v>5311.4833333333327</v>
      </c>
      <c r="F67" s="279">
        <v>5254.3666666666668</v>
      </c>
      <c r="G67" s="279">
        <v>5218.6333333333332</v>
      </c>
      <c r="H67" s="279">
        <v>5404.3333333333321</v>
      </c>
      <c r="I67" s="279">
        <v>5440.0666666666657</v>
      </c>
      <c r="J67" s="279">
        <v>5497.1833333333316</v>
      </c>
      <c r="K67" s="277">
        <v>5382.95</v>
      </c>
      <c r="L67" s="277">
        <v>5290.1</v>
      </c>
      <c r="M67" s="277">
        <v>0.11388</v>
      </c>
    </row>
    <row r="68" spans="1:13">
      <c r="A68" s="268">
        <v>58</v>
      </c>
      <c r="B68" s="277" t="s">
        <v>234</v>
      </c>
      <c r="C68" s="278">
        <v>1199.05</v>
      </c>
      <c r="D68" s="279">
        <v>1201.5166666666667</v>
      </c>
      <c r="E68" s="279">
        <v>1183.2333333333333</v>
      </c>
      <c r="F68" s="279">
        <v>1167.4166666666667</v>
      </c>
      <c r="G68" s="279">
        <v>1149.1333333333334</v>
      </c>
      <c r="H68" s="279">
        <v>1217.3333333333333</v>
      </c>
      <c r="I68" s="279">
        <v>1235.6166666666666</v>
      </c>
      <c r="J68" s="279">
        <v>1251.4333333333332</v>
      </c>
      <c r="K68" s="277">
        <v>1219.8</v>
      </c>
      <c r="L68" s="277">
        <v>1185.7</v>
      </c>
      <c r="M68" s="277">
        <v>0.24152999999999999</v>
      </c>
    </row>
    <row r="69" spans="1:13">
      <c r="A69" s="268">
        <v>59</v>
      </c>
      <c r="B69" s="277" t="s">
        <v>321</v>
      </c>
      <c r="C69" s="278">
        <v>291.95</v>
      </c>
      <c r="D69" s="279">
        <v>291.38333333333333</v>
      </c>
      <c r="E69" s="279">
        <v>288.81666666666666</v>
      </c>
      <c r="F69" s="279">
        <v>285.68333333333334</v>
      </c>
      <c r="G69" s="279">
        <v>283.11666666666667</v>
      </c>
      <c r="H69" s="279">
        <v>294.51666666666665</v>
      </c>
      <c r="I69" s="279">
        <v>297.08333333333326</v>
      </c>
      <c r="J69" s="279">
        <v>300.21666666666664</v>
      </c>
      <c r="K69" s="277">
        <v>293.95</v>
      </c>
      <c r="L69" s="277">
        <v>288.25</v>
      </c>
      <c r="M69" s="277">
        <v>0.86661999999999995</v>
      </c>
    </row>
    <row r="70" spans="1:13">
      <c r="A70" s="268">
        <v>60</v>
      </c>
      <c r="B70" s="277" t="s">
        <v>65</v>
      </c>
      <c r="C70" s="278">
        <v>86.65</v>
      </c>
      <c r="D70" s="279">
        <v>87.3</v>
      </c>
      <c r="E70" s="279">
        <v>85.699999999999989</v>
      </c>
      <c r="F70" s="279">
        <v>84.749999999999986</v>
      </c>
      <c r="G70" s="279">
        <v>83.149999999999977</v>
      </c>
      <c r="H70" s="279">
        <v>88.25</v>
      </c>
      <c r="I70" s="279">
        <v>89.85</v>
      </c>
      <c r="J70" s="279">
        <v>90.800000000000011</v>
      </c>
      <c r="K70" s="277">
        <v>88.9</v>
      </c>
      <c r="L70" s="277">
        <v>86.35</v>
      </c>
      <c r="M70" s="277">
        <v>56.05585</v>
      </c>
    </row>
    <row r="71" spans="1:13">
      <c r="A71" s="268">
        <v>61</v>
      </c>
      <c r="B71" s="277" t="s">
        <v>313</v>
      </c>
      <c r="C71" s="278">
        <v>615.6</v>
      </c>
      <c r="D71" s="279">
        <v>614.5</v>
      </c>
      <c r="E71" s="279">
        <v>609.1</v>
      </c>
      <c r="F71" s="279">
        <v>602.6</v>
      </c>
      <c r="G71" s="279">
        <v>597.20000000000005</v>
      </c>
      <c r="H71" s="279">
        <v>621</v>
      </c>
      <c r="I71" s="279">
        <v>626.40000000000009</v>
      </c>
      <c r="J71" s="279">
        <v>632.9</v>
      </c>
      <c r="K71" s="277">
        <v>619.9</v>
      </c>
      <c r="L71" s="277">
        <v>608</v>
      </c>
      <c r="M71" s="277">
        <v>0.90273999999999999</v>
      </c>
    </row>
    <row r="72" spans="1:13">
      <c r="A72" s="268">
        <v>62</v>
      </c>
      <c r="B72" s="277" t="s">
        <v>66</v>
      </c>
      <c r="C72" s="278">
        <v>630</v>
      </c>
      <c r="D72" s="279">
        <v>622.15</v>
      </c>
      <c r="E72" s="279">
        <v>608.84999999999991</v>
      </c>
      <c r="F72" s="279">
        <v>587.69999999999993</v>
      </c>
      <c r="G72" s="279">
        <v>574.39999999999986</v>
      </c>
      <c r="H72" s="279">
        <v>643.29999999999995</v>
      </c>
      <c r="I72" s="279">
        <v>656.59999999999991</v>
      </c>
      <c r="J72" s="279">
        <v>677.75</v>
      </c>
      <c r="K72" s="277">
        <v>635.45000000000005</v>
      </c>
      <c r="L72" s="277">
        <v>601</v>
      </c>
      <c r="M72" s="277">
        <v>34.816479999999999</v>
      </c>
    </row>
    <row r="73" spans="1:13">
      <c r="A73" s="268">
        <v>63</v>
      </c>
      <c r="B73" s="277" t="s">
        <v>67</v>
      </c>
      <c r="C73" s="278">
        <v>454.95</v>
      </c>
      <c r="D73" s="279">
        <v>453.68333333333334</v>
      </c>
      <c r="E73" s="279">
        <v>448.51666666666665</v>
      </c>
      <c r="F73" s="279">
        <v>442.08333333333331</v>
      </c>
      <c r="G73" s="279">
        <v>436.91666666666663</v>
      </c>
      <c r="H73" s="279">
        <v>460.11666666666667</v>
      </c>
      <c r="I73" s="279">
        <v>465.2833333333333</v>
      </c>
      <c r="J73" s="279">
        <v>471.7166666666667</v>
      </c>
      <c r="K73" s="277">
        <v>458.85</v>
      </c>
      <c r="L73" s="277">
        <v>447.25</v>
      </c>
      <c r="M73" s="277">
        <v>15.87359</v>
      </c>
    </row>
    <row r="74" spans="1:13">
      <c r="A74" s="268">
        <v>64</v>
      </c>
      <c r="B74" s="277" t="s">
        <v>1045</v>
      </c>
      <c r="C74" s="278">
        <v>8623.4500000000007</v>
      </c>
      <c r="D74" s="279">
        <v>8638.9</v>
      </c>
      <c r="E74" s="279">
        <v>8564</v>
      </c>
      <c r="F74" s="279">
        <v>8504.5500000000011</v>
      </c>
      <c r="G74" s="279">
        <v>8429.6500000000015</v>
      </c>
      <c r="H74" s="279">
        <v>8698.3499999999985</v>
      </c>
      <c r="I74" s="279">
        <v>8773.2499999999964</v>
      </c>
      <c r="J74" s="279">
        <v>8832.6999999999971</v>
      </c>
      <c r="K74" s="277">
        <v>8713.7999999999993</v>
      </c>
      <c r="L74" s="277">
        <v>8579.4500000000007</v>
      </c>
      <c r="M74" s="277">
        <v>1.3809999999999999E-2</v>
      </c>
    </row>
    <row r="75" spans="1:13">
      <c r="A75" s="268">
        <v>65</v>
      </c>
      <c r="B75" s="277" t="s">
        <v>69</v>
      </c>
      <c r="C75" s="278">
        <v>450.8</v>
      </c>
      <c r="D75" s="279">
        <v>450.9666666666667</v>
      </c>
      <c r="E75" s="279">
        <v>444.83333333333337</v>
      </c>
      <c r="F75" s="279">
        <v>438.86666666666667</v>
      </c>
      <c r="G75" s="279">
        <v>432.73333333333335</v>
      </c>
      <c r="H75" s="279">
        <v>456.93333333333339</v>
      </c>
      <c r="I75" s="279">
        <v>463.06666666666672</v>
      </c>
      <c r="J75" s="279">
        <v>469.03333333333342</v>
      </c>
      <c r="K75" s="277">
        <v>457.1</v>
      </c>
      <c r="L75" s="277">
        <v>445</v>
      </c>
      <c r="M75" s="277">
        <v>250.66938999999999</v>
      </c>
    </row>
    <row r="76" spans="1:13" s="16" customFormat="1">
      <c r="A76" s="268">
        <v>66</v>
      </c>
      <c r="B76" s="277" t="s">
        <v>70</v>
      </c>
      <c r="C76" s="278">
        <v>27.8</v>
      </c>
      <c r="D76" s="279">
        <v>27.883333333333336</v>
      </c>
      <c r="E76" s="279">
        <v>27.366666666666674</v>
      </c>
      <c r="F76" s="279">
        <v>26.933333333333337</v>
      </c>
      <c r="G76" s="279">
        <v>26.416666666666675</v>
      </c>
      <c r="H76" s="279">
        <v>28.316666666666674</v>
      </c>
      <c r="I76" s="279">
        <v>28.833333333333332</v>
      </c>
      <c r="J76" s="279">
        <v>29.266666666666673</v>
      </c>
      <c r="K76" s="277">
        <v>28.4</v>
      </c>
      <c r="L76" s="277">
        <v>27.45</v>
      </c>
      <c r="M76" s="277">
        <v>207.95497</v>
      </c>
    </row>
    <row r="77" spans="1:13" s="16" customFormat="1">
      <c r="A77" s="268">
        <v>67</v>
      </c>
      <c r="B77" s="277" t="s">
        <v>71</v>
      </c>
      <c r="C77" s="278">
        <v>403.2</v>
      </c>
      <c r="D77" s="279">
        <v>403.68333333333334</v>
      </c>
      <c r="E77" s="279">
        <v>398.51666666666665</v>
      </c>
      <c r="F77" s="279">
        <v>393.83333333333331</v>
      </c>
      <c r="G77" s="279">
        <v>388.66666666666663</v>
      </c>
      <c r="H77" s="279">
        <v>408.36666666666667</v>
      </c>
      <c r="I77" s="279">
        <v>413.5333333333333</v>
      </c>
      <c r="J77" s="279">
        <v>418.2166666666667</v>
      </c>
      <c r="K77" s="277">
        <v>408.85</v>
      </c>
      <c r="L77" s="277">
        <v>399</v>
      </c>
      <c r="M77" s="277">
        <v>23.53631</v>
      </c>
    </row>
    <row r="78" spans="1:13" s="16" customFormat="1">
      <c r="A78" s="268">
        <v>68</v>
      </c>
      <c r="B78" s="277" t="s">
        <v>322</v>
      </c>
      <c r="C78" s="278">
        <v>633.35</v>
      </c>
      <c r="D78" s="279">
        <v>631.56666666666661</v>
      </c>
      <c r="E78" s="279">
        <v>625.63333333333321</v>
      </c>
      <c r="F78" s="279">
        <v>617.91666666666663</v>
      </c>
      <c r="G78" s="279">
        <v>611.98333333333323</v>
      </c>
      <c r="H78" s="279">
        <v>639.28333333333319</v>
      </c>
      <c r="I78" s="279">
        <v>645.21666666666658</v>
      </c>
      <c r="J78" s="279">
        <v>652.93333333333317</v>
      </c>
      <c r="K78" s="277">
        <v>637.5</v>
      </c>
      <c r="L78" s="277">
        <v>623.85</v>
      </c>
      <c r="M78" s="277">
        <v>1.4533100000000001</v>
      </c>
    </row>
    <row r="79" spans="1:13" s="16" customFormat="1">
      <c r="A79" s="268">
        <v>69</v>
      </c>
      <c r="B79" s="277" t="s">
        <v>324</v>
      </c>
      <c r="C79" s="278">
        <v>170.8</v>
      </c>
      <c r="D79" s="279">
        <v>170.75</v>
      </c>
      <c r="E79" s="279">
        <v>169.05</v>
      </c>
      <c r="F79" s="279">
        <v>167.3</v>
      </c>
      <c r="G79" s="279">
        <v>165.60000000000002</v>
      </c>
      <c r="H79" s="279">
        <v>172.5</v>
      </c>
      <c r="I79" s="279">
        <v>174.2</v>
      </c>
      <c r="J79" s="279">
        <v>175.95</v>
      </c>
      <c r="K79" s="277">
        <v>172.45</v>
      </c>
      <c r="L79" s="277">
        <v>169</v>
      </c>
      <c r="M79" s="277">
        <v>5.4468800000000002</v>
      </c>
    </row>
    <row r="80" spans="1:13" s="16" customFormat="1">
      <c r="A80" s="268">
        <v>70</v>
      </c>
      <c r="B80" s="277" t="s">
        <v>325</v>
      </c>
      <c r="C80" s="278">
        <v>3247.55</v>
      </c>
      <c r="D80" s="279">
        <v>3241.75</v>
      </c>
      <c r="E80" s="279">
        <v>3205.8</v>
      </c>
      <c r="F80" s="279">
        <v>3164.05</v>
      </c>
      <c r="G80" s="279">
        <v>3128.1000000000004</v>
      </c>
      <c r="H80" s="279">
        <v>3283.5</v>
      </c>
      <c r="I80" s="279">
        <v>3319.45</v>
      </c>
      <c r="J80" s="279">
        <v>3361.2</v>
      </c>
      <c r="K80" s="277">
        <v>3277.7</v>
      </c>
      <c r="L80" s="277">
        <v>3200</v>
      </c>
      <c r="M80" s="277">
        <v>0.25123000000000001</v>
      </c>
    </row>
    <row r="81" spans="1:13" s="16" customFormat="1">
      <c r="A81" s="268">
        <v>71</v>
      </c>
      <c r="B81" s="277" t="s">
        <v>326</v>
      </c>
      <c r="C81" s="278">
        <v>630.79999999999995</v>
      </c>
      <c r="D81" s="279">
        <v>627.9</v>
      </c>
      <c r="E81" s="279">
        <v>609.5</v>
      </c>
      <c r="F81" s="279">
        <v>588.20000000000005</v>
      </c>
      <c r="G81" s="279">
        <v>569.80000000000007</v>
      </c>
      <c r="H81" s="279">
        <v>649.19999999999993</v>
      </c>
      <c r="I81" s="279">
        <v>667.5999999999998</v>
      </c>
      <c r="J81" s="279">
        <v>688.89999999999986</v>
      </c>
      <c r="K81" s="277">
        <v>646.29999999999995</v>
      </c>
      <c r="L81" s="277">
        <v>606.6</v>
      </c>
      <c r="M81" s="277">
        <v>1.0115499999999999</v>
      </c>
    </row>
    <row r="82" spans="1:13" s="16" customFormat="1">
      <c r="A82" s="268">
        <v>72</v>
      </c>
      <c r="B82" s="277" t="s">
        <v>327</v>
      </c>
      <c r="C82" s="278">
        <v>62.05</v>
      </c>
      <c r="D82" s="279">
        <v>62.15</v>
      </c>
      <c r="E82" s="279">
        <v>61.699999999999996</v>
      </c>
      <c r="F82" s="279">
        <v>61.349999999999994</v>
      </c>
      <c r="G82" s="279">
        <v>60.899999999999991</v>
      </c>
      <c r="H82" s="279">
        <v>62.5</v>
      </c>
      <c r="I82" s="279">
        <v>62.95</v>
      </c>
      <c r="J82" s="279">
        <v>63.300000000000004</v>
      </c>
      <c r="K82" s="277">
        <v>62.6</v>
      </c>
      <c r="L82" s="277">
        <v>61.8</v>
      </c>
      <c r="M82" s="277">
        <v>5.50875</v>
      </c>
    </row>
    <row r="83" spans="1:13" s="16" customFormat="1">
      <c r="A83" s="268">
        <v>73</v>
      </c>
      <c r="B83" s="277" t="s">
        <v>72</v>
      </c>
      <c r="C83" s="278">
        <v>11776.7</v>
      </c>
      <c r="D83" s="279">
        <v>11764.550000000001</v>
      </c>
      <c r="E83" s="279">
        <v>11643.150000000001</v>
      </c>
      <c r="F83" s="279">
        <v>11509.6</v>
      </c>
      <c r="G83" s="279">
        <v>11388.2</v>
      </c>
      <c r="H83" s="279">
        <v>11898.100000000002</v>
      </c>
      <c r="I83" s="279">
        <v>12019.5</v>
      </c>
      <c r="J83" s="279">
        <v>12153.050000000003</v>
      </c>
      <c r="K83" s="277">
        <v>11885.95</v>
      </c>
      <c r="L83" s="277">
        <v>11631</v>
      </c>
      <c r="M83" s="277">
        <v>0.33533000000000002</v>
      </c>
    </row>
    <row r="84" spans="1:13" s="16" customFormat="1">
      <c r="A84" s="268">
        <v>74</v>
      </c>
      <c r="B84" s="277" t="s">
        <v>74</v>
      </c>
      <c r="C84" s="278">
        <v>341.8</v>
      </c>
      <c r="D84" s="279">
        <v>342.5</v>
      </c>
      <c r="E84" s="279">
        <v>337.5</v>
      </c>
      <c r="F84" s="279">
        <v>333.2</v>
      </c>
      <c r="G84" s="279">
        <v>328.2</v>
      </c>
      <c r="H84" s="279">
        <v>346.8</v>
      </c>
      <c r="I84" s="279">
        <v>351.8</v>
      </c>
      <c r="J84" s="279">
        <v>356.1</v>
      </c>
      <c r="K84" s="277">
        <v>347.5</v>
      </c>
      <c r="L84" s="277">
        <v>338.2</v>
      </c>
      <c r="M84" s="277">
        <v>73.621179999999995</v>
      </c>
    </row>
    <row r="85" spans="1:13" s="16" customFormat="1">
      <c r="A85" s="268">
        <v>75</v>
      </c>
      <c r="B85" s="277" t="s">
        <v>328</v>
      </c>
      <c r="C85" s="278">
        <v>175.35</v>
      </c>
      <c r="D85" s="279">
        <v>177.04999999999998</v>
      </c>
      <c r="E85" s="279">
        <v>169.24999999999997</v>
      </c>
      <c r="F85" s="279">
        <v>163.14999999999998</v>
      </c>
      <c r="G85" s="279">
        <v>155.34999999999997</v>
      </c>
      <c r="H85" s="279">
        <v>183.14999999999998</v>
      </c>
      <c r="I85" s="279">
        <v>190.95</v>
      </c>
      <c r="J85" s="279">
        <v>197.04999999999998</v>
      </c>
      <c r="K85" s="277">
        <v>184.85</v>
      </c>
      <c r="L85" s="277">
        <v>170.95</v>
      </c>
      <c r="M85" s="277">
        <v>1.03573</v>
      </c>
    </row>
    <row r="86" spans="1:13" s="16" customFormat="1">
      <c r="A86" s="268">
        <v>76</v>
      </c>
      <c r="B86" s="277" t="s">
        <v>75</v>
      </c>
      <c r="C86" s="278">
        <v>3532.65</v>
      </c>
      <c r="D86" s="279">
        <v>3528.8833333333332</v>
      </c>
      <c r="E86" s="279">
        <v>3501.7666666666664</v>
      </c>
      <c r="F86" s="279">
        <v>3470.8833333333332</v>
      </c>
      <c r="G86" s="279">
        <v>3443.7666666666664</v>
      </c>
      <c r="H86" s="279">
        <v>3559.7666666666664</v>
      </c>
      <c r="I86" s="279">
        <v>3586.8833333333332</v>
      </c>
      <c r="J86" s="279">
        <v>3617.7666666666664</v>
      </c>
      <c r="K86" s="277">
        <v>3556</v>
      </c>
      <c r="L86" s="277">
        <v>3498</v>
      </c>
      <c r="M86" s="277">
        <v>6.5425300000000002</v>
      </c>
    </row>
    <row r="87" spans="1:13" s="16" customFormat="1">
      <c r="A87" s="268">
        <v>77</v>
      </c>
      <c r="B87" s="277" t="s">
        <v>314</v>
      </c>
      <c r="C87" s="278">
        <v>501.4</v>
      </c>
      <c r="D87" s="279">
        <v>502.06666666666666</v>
      </c>
      <c r="E87" s="279">
        <v>496.88333333333333</v>
      </c>
      <c r="F87" s="279">
        <v>492.36666666666667</v>
      </c>
      <c r="G87" s="279">
        <v>487.18333333333334</v>
      </c>
      <c r="H87" s="279">
        <v>506.58333333333331</v>
      </c>
      <c r="I87" s="279">
        <v>511.76666666666659</v>
      </c>
      <c r="J87" s="279">
        <v>516.2833333333333</v>
      </c>
      <c r="K87" s="277">
        <v>507.25</v>
      </c>
      <c r="L87" s="277">
        <v>497.55</v>
      </c>
      <c r="M87" s="277">
        <v>1.4162300000000001</v>
      </c>
    </row>
    <row r="88" spans="1:13" s="16" customFormat="1">
      <c r="A88" s="268">
        <v>78</v>
      </c>
      <c r="B88" s="277" t="s">
        <v>323</v>
      </c>
      <c r="C88" s="278">
        <v>174.65</v>
      </c>
      <c r="D88" s="279">
        <v>176.6</v>
      </c>
      <c r="E88" s="279">
        <v>171.04999999999998</v>
      </c>
      <c r="F88" s="279">
        <v>167.45</v>
      </c>
      <c r="G88" s="279">
        <v>161.89999999999998</v>
      </c>
      <c r="H88" s="279">
        <v>180.2</v>
      </c>
      <c r="I88" s="279">
        <v>185.75</v>
      </c>
      <c r="J88" s="279">
        <v>189.35</v>
      </c>
      <c r="K88" s="277">
        <v>182.15</v>
      </c>
      <c r="L88" s="277">
        <v>173</v>
      </c>
      <c r="M88" s="277">
        <v>12.51182</v>
      </c>
    </row>
    <row r="89" spans="1:13" s="16" customFormat="1">
      <c r="A89" s="268">
        <v>79</v>
      </c>
      <c r="B89" s="277" t="s">
        <v>76</v>
      </c>
      <c r="C89" s="278">
        <v>411.15</v>
      </c>
      <c r="D89" s="279">
        <v>412.88333333333338</v>
      </c>
      <c r="E89" s="279">
        <v>405.76666666666677</v>
      </c>
      <c r="F89" s="279">
        <v>400.38333333333338</v>
      </c>
      <c r="G89" s="279">
        <v>393.26666666666677</v>
      </c>
      <c r="H89" s="279">
        <v>418.26666666666677</v>
      </c>
      <c r="I89" s="279">
        <v>425.38333333333344</v>
      </c>
      <c r="J89" s="279">
        <v>430.76666666666677</v>
      </c>
      <c r="K89" s="277">
        <v>420</v>
      </c>
      <c r="L89" s="277">
        <v>407.5</v>
      </c>
      <c r="M89" s="277">
        <v>24.295919999999999</v>
      </c>
    </row>
    <row r="90" spans="1:13" s="16" customFormat="1">
      <c r="A90" s="268">
        <v>80</v>
      </c>
      <c r="B90" s="277" t="s">
        <v>77</v>
      </c>
      <c r="C90" s="278">
        <v>85.7</v>
      </c>
      <c r="D90" s="279">
        <v>85.766666666666652</v>
      </c>
      <c r="E90" s="279">
        <v>84.283333333333303</v>
      </c>
      <c r="F90" s="279">
        <v>82.866666666666646</v>
      </c>
      <c r="G90" s="279">
        <v>81.383333333333297</v>
      </c>
      <c r="H90" s="279">
        <v>87.183333333333309</v>
      </c>
      <c r="I90" s="279">
        <v>88.666666666666657</v>
      </c>
      <c r="J90" s="279">
        <v>90.083333333333314</v>
      </c>
      <c r="K90" s="277">
        <v>87.25</v>
      </c>
      <c r="L90" s="277">
        <v>84.35</v>
      </c>
      <c r="M90" s="277">
        <v>78.701340000000002</v>
      </c>
    </row>
    <row r="91" spans="1:13" s="16" customFormat="1">
      <c r="A91" s="268">
        <v>81</v>
      </c>
      <c r="B91" s="277" t="s">
        <v>332</v>
      </c>
      <c r="C91" s="278">
        <v>463.25</v>
      </c>
      <c r="D91" s="279">
        <v>460.08333333333331</v>
      </c>
      <c r="E91" s="279">
        <v>455.16666666666663</v>
      </c>
      <c r="F91" s="279">
        <v>447.08333333333331</v>
      </c>
      <c r="G91" s="279">
        <v>442.16666666666663</v>
      </c>
      <c r="H91" s="279">
        <v>468.16666666666663</v>
      </c>
      <c r="I91" s="279">
        <v>473.08333333333326</v>
      </c>
      <c r="J91" s="279">
        <v>481.16666666666663</v>
      </c>
      <c r="K91" s="277">
        <v>465</v>
      </c>
      <c r="L91" s="277">
        <v>452</v>
      </c>
      <c r="M91" s="277">
        <v>3.3196300000000001</v>
      </c>
    </row>
    <row r="92" spans="1:13" s="16" customFormat="1">
      <c r="A92" s="268">
        <v>82</v>
      </c>
      <c r="B92" s="277" t="s">
        <v>333</v>
      </c>
      <c r="C92" s="278">
        <v>508.8</v>
      </c>
      <c r="D92" s="279">
        <v>507.83333333333331</v>
      </c>
      <c r="E92" s="279">
        <v>500.96666666666658</v>
      </c>
      <c r="F92" s="279">
        <v>493.13333333333327</v>
      </c>
      <c r="G92" s="279">
        <v>486.26666666666654</v>
      </c>
      <c r="H92" s="279">
        <v>515.66666666666663</v>
      </c>
      <c r="I92" s="279">
        <v>522.5333333333333</v>
      </c>
      <c r="J92" s="279">
        <v>530.36666666666667</v>
      </c>
      <c r="K92" s="277">
        <v>514.70000000000005</v>
      </c>
      <c r="L92" s="277">
        <v>500</v>
      </c>
      <c r="M92" s="277">
        <v>0.88322000000000001</v>
      </c>
    </row>
    <row r="93" spans="1:13" s="16" customFormat="1">
      <c r="A93" s="268">
        <v>83</v>
      </c>
      <c r="B93" s="277" t="s">
        <v>335</v>
      </c>
      <c r="C93" s="278">
        <v>268.14999999999998</v>
      </c>
      <c r="D93" s="279">
        <v>263.91666666666663</v>
      </c>
      <c r="E93" s="279">
        <v>256.63333333333327</v>
      </c>
      <c r="F93" s="279">
        <v>245.11666666666665</v>
      </c>
      <c r="G93" s="279">
        <v>237.83333333333329</v>
      </c>
      <c r="H93" s="279">
        <v>275.43333333333328</v>
      </c>
      <c r="I93" s="279">
        <v>282.71666666666658</v>
      </c>
      <c r="J93" s="279">
        <v>294.23333333333323</v>
      </c>
      <c r="K93" s="277">
        <v>271.2</v>
      </c>
      <c r="L93" s="277">
        <v>252.4</v>
      </c>
      <c r="M93" s="277">
        <v>6.5132300000000001</v>
      </c>
    </row>
    <row r="94" spans="1:13" s="16" customFormat="1">
      <c r="A94" s="268">
        <v>84</v>
      </c>
      <c r="B94" s="277" t="s">
        <v>329</v>
      </c>
      <c r="C94" s="278">
        <v>300.2</v>
      </c>
      <c r="D94" s="279">
        <v>301.51666666666671</v>
      </c>
      <c r="E94" s="279">
        <v>297.78333333333342</v>
      </c>
      <c r="F94" s="279">
        <v>295.36666666666673</v>
      </c>
      <c r="G94" s="279">
        <v>291.63333333333344</v>
      </c>
      <c r="H94" s="279">
        <v>303.93333333333339</v>
      </c>
      <c r="I94" s="279">
        <v>307.66666666666663</v>
      </c>
      <c r="J94" s="279">
        <v>310.08333333333337</v>
      </c>
      <c r="K94" s="277">
        <v>305.25</v>
      </c>
      <c r="L94" s="277">
        <v>299.10000000000002</v>
      </c>
      <c r="M94" s="277">
        <v>1.36877</v>
      </c>
    </row>
    <row r="95" spans="1:13" s="16" customFormat="1">
      <c r="A95" s="268">
        <v>85</v>
      </c>
      <c r="B95" s="277" t="s">
        <v>78</v>
      </c>
      <c r="C95" s="278">
        <v>114.75</v>
      </c>
      <c r="D95" s="279">
        <v>114.73333333333333</v>
      </c>
      <c r="E95" s="279">
        <v>113.46666666666667</v>
      </c>
      <c r="F95" s="279">
        <v>112.18333333333334</v>
      </c>
      <c r="G95" s="279">
        <v>110.91666666666667</v>
      </c>
      <c r="H95" s="279">
        <v>116.01666666666667</v>
      </c>
      <c r="I95" s="279">
        <v>117.28333333333335</v>
      </c>
      <c r="J95" s="279">
        <v>118.56666666666666</v>
      </c>
      <c r="K95" s="277">
        <v>116</v>
      </c>
      <c r="L95" s="277">
        <v>113.45</v>
      </c>
      <c r="M95" s="277">
        <v>10.512879999999999</v>
      </c>
    </row>
    <row r="96" spans="1:13" s="16" customFormat="1">
      <c r="A96" s="268">
        <v>86</v>
      </c>
      <c r="B96" s="277" t="s">
        <v>330</v>
      </c>
      <c r="C96" s="278">
        <v>245.4</v>
      </c>
      <c r="D96" s="279">
        <v>245.76666666666665</v>
      </c>
      <c r="E96" s="279">
        <v>241.68333333333331</v>
      </c>
      <c r="F96" s="279">
        <v>237.96666666666667</v>
      </c>
      <c r="G96" s="279">
        <v>233.88333333333333</v>
      </c>
      <c r="H96" s="279">
        <v>249.48333333333329</v>
      </c>
      <c r="I96" s="279">
        <v>253.56666666666666</v>
      </c>
      <c r="J96" s="279">
        <v>257.2833333333333</v>
      </c>
      <c r="K96" s="277">
        <v>249.85</v>
      </c>
      <c r="L96" s="277">
        <v>242.05</v>
      </c>
      <c r="M96" s="277">
        <v>0.60587999999999997</v>
      </c>
    </row>
    <row r="97" spans="1:13" s="16" customFormat="1">
      <c r="A97" s="268">
        <v>87</v>
      </c>
      <c r="B97" s="277" t="s">
        <v>338</v>
      </c>
      <c r="C97" s="278">
        <v>464.4</v>
      </c>
      <c r="D97" s="279">
        <v>462.5</v>
      </c>
      <c r="E97" s="279">
        <v>458</v>
      </c>
      <c r="F97" s="279">
        <v>451.6</v>
      </c>
      <c r="G97" s="279">
        <v>447.1</v>
      </c>
      <c r="H97" s="279">
        <v>468.9</v>
      </c>
      <c r="I97" s="279">
        <v>473.4</v>
      </c>
      <c r="J97" s="279">
        <v>479.79999999999995</v>
      </c>
      <c r="K97" s="277">
        <v>467</v>
      </c>
      <c r="L97" s="277">
        <v>456.1</v>
      </c>
      <c r="M97" s="277">
        <v>5.4450799999999999</v>
      </c>
    </row>
    <row r="98" spans="1:13" s="16" customFormat="1">
      <c r="A98" s="268">
        <v>88</v>
      </c>
      <c r="B98" s="277" t="s">
        <v>336</v>
      </c>
      <c r="C98" s="278">
        <v>1115.1500000000001</v>
      </c>
      <c r="D98" s="279">
        <v>1122.4333333333334</v>
      </c>
      <c r="E98" s="279">
        <v>1093.8666666666668</v>
      </c>
      <c r="F98" s="279">
        <v>1072.5833333333335</v>
      </c>
      <c r="G98" s="279">
        <v>1044.0166666666669</v>
      </c>
      <c r="H98" s="279">
        <v>1143.7166666666667</v>
      </c>
      <c r="I98" s="279">
        <v>1172.2833333333333</v>
      </c>
      <c r="J98" s="279">
        <v>1193.5666666666666</v>
      </c>
      <c r="K98" s="277">
        <v>1151</v>
      </c>
      <c r="L98" s="277">
        <v>1101.1500000000001</v>
      </c>
      <c r="M98" s="277">
        <v>1.43024</v>
      </c>
    </row>
    <row r="99" spans="1:13" s="16" customFormat="1">
      <c r="A99" s="268">
        <v>89</v>
      </c>
      <c r="B99" s="277" t="s">
        <v>337</v>
      </c>
      <c r="C99" s="278">
        <v>11</v>
      </c>
      <c r="D99" s="279">
        <v>10.916666666666666</v>
      </c>
      <c r="E99" s="279">
        <v>10.783333333333331</v>
      </c>
      <c r="F99" s="279">
        <v>10.566666666666665</v>
      </c>
      <c r="G99" s="279">
        <v>10.43333333333333</v>
      </c>
      <c r="H99" s="279">
        <v>11.133333333333333</v>
      </c>
      <c r="I99" s="279">
        <v>11.266666666666669</v>
      </c>
      <c r="J99" s="279">
        <v>11.483333333333334</v>
      </c>
      <c r="K99" s="277">
        <v>11.05</v>
      </c>
      <c r="L99" s="277">
        <v>10.7</v>
      </c>
      <c r="M99" s="277">
        <v>17.345189999999999</v>
      </c>
    </row>
    <row r="100" spans="1:13" s="16" customFormat="1">
      <c r="A100" s="268">
        <v>90</v>
      </c>
      <c r="B100" s="277" t="s">
        <v>339</v>
      </c>
      <c r="C100" s="278">
        <v>175.1</v>
      </c>
      <c r="D100" s="279">
        <v>175.85</v>
      </c>
      <c r="E100" s="279">
        <v>173.29999999999998</v>
      </c>
      <c r="F100" s="279">
        <v>171.5</v>
      </c>
      <c r="G100" s="279">
        <v>168.95</v>
      </c>
      <c r="H100" s="279">
        <v>177.64999999999998</v>
      </c>
      <c r="I100" s="279">
        <v>180.2</v>
      </c>
      <c r="J100" s="279">
        <v>181.99999999999997</v>
      </c>
      <c r="K100" s="277">
        <v>178.4</v>
      </c>
      <c r="L100" s="277">
        <v>174.05</v>
      </c>
      <c r="M100" s="277">
        <v>0.77739000000000003</v>
      </c>
    </row>
    <row r="101" spans="1:13">
      <c r="A101" s="268">
        <v>91</v>
      </c>
      <c r="B101" s="277" t="s">
        <v>80</v>
      </c>
      <c r="C101" s="278">
        <v>306.95</v>
      </c>
      <c r="D101" s="279">
        <v>306.68333333333334</v>
      </c>
      <c r="E101" s="279">
        <v>302.56666666666666</v>
      </c>
      <c r="F101" s="279">
        <v>298.18333333333334</v>
      </c>
      <c r="G101" s="279">
        <v>294.06666666666666</v>
      </c>
      <c r="H101" s="279">
        <v>311.06666666666666</v>
      </c>
      <c r="I101" s="279">
        <v>315.18333333333334</v>
      </c>
      <c r="J101" s="279">
        <v>319.56666666666666</v>
      </c>
      <c r="K101" s="277">
        <v>310.8</v>
      </c>
      <c r="L101" s="277">
        <v>302.3</v>
      </c>
      <c r="M101" s="277">
        <v>4.8503499999999997</v>
      </c>
    </row>
    <row r="102" spans="1:13">
      <c r="A102" s="268">
        <v>92</v>
      </c>
      <c r="B102" s="277" t="s">
        <v>340</v>
      </c>
      <c r="C102" s="278">
        <v>2641.4</v>
      </c>
      <c r="D102" s="279">
        <v>2655.4666666666667</v>
      </c>
      <c r="E102" s="279">
        <v>2610.9333333333334</v>
      </c>
      <c r="F102" s="279">
        <v>2580.4666666666667</v>
      </c>
      <c r="G102" s="279">
        <v>2535.9333333333334</v>
      </c>
      <c r="H102" s="279">
        <v>2685.9333333333334</v>
      </c>
      <c r="I102" s="279">
        <v>2730.4666666666672</v>
      </c>
      <c r="J102" s="279">
        <v>2760.9333333333334</v>
      </c>
      <c r="K102" s="277">
        <v>2700</v>
      </c>
      <c r="L102" s="277">
        <v>2625</v>
      </c>
      <c r="M102" s="277">
        <v>2.9610000000000001E-2</v>
      </c>
    </row>
    <row r="103" spans="1:13">
      <c r="A103" s="268">
        <v>93</v>
      </c>
      <c r="B103" s="277" t="s">
        <v>81</v>
      </c>
      <c r="C103" s="278">
        <v>569.4</v>
      </c>
      <c r="D103" s="279">
        <v>570.23333333333323</v>
      </c>
      <c r="E103" s="279">
        <v>564.16666666666652</v>
      </c>
      <c r="F103" s="279">
        <v>558.93333333333328</v>
      </c>
      <c r="G103" s="279">
        <v>552.86666666666656</v>
      </c>
      <c r="H103" s="279">
        <v>575.46666666666647</v>
      </c>
      <c r="I103" s="279">
        <v>581.5333333333333</v>
      </c>
      <c r="J103" s="279">
        <v>586.76666666666642</v>
      </c>
      <c r="K103" s="277">
        <v>576.29999999999995</v>
      </c>
      <c r="L103" s="277">
        <v>565</v>
      </c>
      <c r="M103" s="277">
        <v>0.86841999999999997</v>
      </c>
    </row>
    <row r="104" spans="1:13">
      <c r="A104" s="268">
        <v>94</v>
      </c>
      <c r="B104" s="277" t="s">
        <v>334</v>
      </c>
      <c r="C104" s="278">
        <v>247</v>
      </c>
      <c r="D104" s="279">
        <v>245.65</v>
      </c>
      <c r="E104" s="279">
        <v>243.35000000000002</v>
      </c>
      <c r="F104" s="279">
        <v>239.70000000000002</v>
      </c>
      <c r="G104" s="279">
        <v>237.40000000000003</v>
      </c>
      <c r="H104" s="279">
        <v>249.3</v>
      </c>
      <c r="I104" s="279">
        <v>251.60000000000002</v>
      </c>
      <c r="J104" s="279">
        <v>255.25</v>
      </c>
      <c r="K104" s="277">
        <v>247.95</v>
      </c>
      <c r="L104" s="277">
        <v>242</v>
      </c>
      <c r="M104" s="277">
        <v>0.82420000000000004</v>
      </c>
    </row>
    <row r="105" spans="1:13">
      <c r="A105" s="268">
        <v>95</v>
      </c>
      <c r="B105" s="277" t="s">
        <v>342</v>
      </c>
      <c r="C105" s="278">
        <v>162.1</v>
      </c>
      <c r="D105" s="279">
        <v>163.11666666666667</v>
      </c>
      <c r="E105" s="279">
        <v>160.23333333333335</v>
      </c>
      <c r="F105" s="279">
        <v>158.36666666666667</v>
      </c>
      <c r="G105" s="279">
        <v>155.48333333333335</v>
      </c>
      <c r="H105" s="279">
        <v>164.98333333333335</v>
      </c>
      <c r="I105" s="279">
        <v>167.86666666666667</v>
      </c>
      <c r="J105" s="279">
        <v>169.73333333333335</v>
      </c>
      <c r="K105" s="277">
        <v>166</v>
      </c>
      <c r="L105" s="277">
        <v>161.25</v>
      </c>
      <c r="M105" s="277">
        <v>4.9579800000000001</v>
      </c>
    </row>
    <row r="106" spans="1:13">
      <c r="A106" s="268">
        <v>96</v>
      </c>
      <c r="B106" s="277" t="s">
        <v>343</v>
      </c>
      <c r="C106" s="278">
        <v>73.75</v>
      </c>
      <c r="D106" s="279">
        <v>73.533333333333331</v>
      </c>
      <c r="E106" s="279">
        <v>72.86666666666666</v>
      </c>
      <c r="F106" s="279">
        <v>71.983333333333334</v>
      </c>
      <c r="G106" s="279">
        <v>71.316666666666663</v>
      </c>
      <c r="H106" s="279">
        <v>74.416666666666657</v>
      </c>
      <c r="I106" s="279">
        <v>75.083333333333343</v>
      </c>
      <c r="J106" s="279">
        <v>75.966666666666654</v>
      </c>
      <c r="K106" s="277">
        <v>74.2</v>
      </c>
      <c r="L106" s="277">
        <v>72.650000000000006</v>
      </c>
      <c r="M106" s="277">
        <v>4.8309899999999999</v>
      </c>
    </row>
    <row r="107" spans="1:13">
      <c r="A107" s="268">
        <v>97</v>
      </c>
      <c r="B107" s="277" t="s">
        <v>82</v>
      </c>
      <c r="C107" s="278">
        <v>250.1</v>
      </c>
      <c r="D107" s="279">
        <v>245.35</v>
      </c>
      <c r="E107" s="279">
        <v>239.25</v>
      </c>
      <c r="F107" s="279">
        <v>228.4</v>
      </c>
      <c r="G107" s="279">
        <v>222.3</v>
      </c>
      <c r="H107" s="279">
        <v>256.2</v>
      </c>
      <c r="I107" s="279">
        <v>262.29999999999995</v>
      </c>
      <c r="J107" s="279">
        <v>273.14999999999998</v>
      </c>
      <c r="K107" s="277">
        <v>251.45</v>
      </c>
      <c r="L107" s="277">
        <v>234.5</v>
      </c>
      <c r="M107" s="277">
        <v>37.97428</v>
      </c>
    </row>
    <row r="108" spans="1:13">
      <c r="A108" s="268">
        <v>98</v>
      </c>
      <c r="B108" s="285" t="s">
        <v>344</v>
      </c>
      <c r="C108" s="278">
        <v>379.85</v>
      </c>
      <c r="D108" s="279">
        <v>379.3</v>
      </c>
      <c r="E108" s="279">
        <v>372.6</v>
      </c>
      <c r="F108" s="279">
        <v>365.35</v>
      </c>
      <c r="G108" s="279">
        <v>358.65000000000003</v>
      </c>
      <c r="H108" s="279">
        <v>386.55</v>
      </c>
      <c r="I108" s="279">
        <v>393.24999999999994</v>
      </c>
      <c r="J108" s="279">
        <v>400.5</v>
      </c>
      <c r="K108" s="277">
        <v>386</v>
      </c>
      <c r="L108" s="277">
        <v>372.05</v>
      </c>
      <c r="M108" s="277">
        <v>0.30641000000000002</v>
      </c>
    </row>
    <row r="109" spans="1:13">
      <c r="A109" s="268">
        <v>99</v>
      </c>
      <c r="B109" s="277" t="s">
        <v>83</v>
      </c>
      <c r="C109" s="278">
        <v>762.3</v>
      </c>
      <c r="D109" s="279">
        <v>764.65</v>
      </c>
      <c r="E109" s="279">
        <v>754.65</v>
      </c>
      <c r="F109" s="279">
        <v>747</v>
      </c>
      <c r="G109" s="279">
        <v>737</v>
      </c>
      <c r="H109" s="279">
        <v>772.3</v>
      </c>
      <c r="I109" s="279">
        <v>782.3</v>
      </c>
      <c r="J109" s="279">
        <v>789.94999999999993</v>
      </c>
      <c r="K109" s="277">
        <v>774.65</v>
      </c>
      <c r="L109" s="277">
        <v>757</v>
      </c>
      <c r="M109" s="277">
        <v>60.840209999999999</v>
      </c>
    </row>
    <row r="110" spans="1:13">
      <c r="A110" s="268">
        <v>100</v>
      </c>
      <c r="B110" s="277" t="s">
        <v>84</v>
      </c>
      <c r="C110" s="278">
        <v>110.85</v>
      </c>
      <c r="D110" s="279">
        <v>111.28333333333335</v>
      </c>
      <c r="E110" s="279">
        <v>110.11666666666669</v>
      </c>
      <c r="F110" s="279">
        <v>109.38333333333334</v>
      </c>
      <c r="G110" s="279">
        <v>108.21666666666668</v>
      </c>
      <c r="H110" s="279">
        <v>112.01666666666669</v>
      </c>
      <c r="I110" s="279">
        <v>113.18333333333335</v>
      </c>
      <c r="J110" s="279">
        <v>113.9166666666667</v>
      </c>
      <c r="K110" s="277">
        <v>112.45</v>
      </c>
      <c r="L110" s="277">
        <v>110.55</v>
      </c>
      <c r="M110" s="277">
        <v>114.15157000000001</v>
      </c>
    </row>
    <row r="111" spans="1:13">
      <c r="A111" s="268">
        <v>101</v>
      </c>
      <c r="B111" s="277" t="s">
        <v>345</v>
      </c>
      <c r="C111" s="278">
        <v>339.05</v>
      </c>
      <c r="D111" s="279">
        <v>340.76666666666665</v>
      </c>
      <c r="E111" s="279">
        <v>335.5333333333333</v>
      </c>
      <c r="F111" s="279">
        <v>332.01666666666665</v>
      </c>
      <c r="G111" s="279">
        <v>326.7833333333333</v>
      </c>
      <c r="H111" s="279">
        <v>344.2833333333333</v>
      </c>
      <c r="I111" s="279">
        <v>349.51666666666665</v>
      </c>
      <c r="J111" s="279">
        <v>353.0333333333333</v>
      </c>
      <c r="K111" s="277">
        <v>346</v>
      </c>
      <c r="L111" s="277">
        <v>337.25</v>
      </c>
      <c r="M111" s="277">
        <v>1.5308999999999999</v>
      </c>
    </row>
    <row r="112" spans="1:13">
      <c r="A112" s="268">
        <v>102</v>
      </c>
      <c r="B112" s="277" t="s">
        <v>3634</v>
      </c>
      <c r="C112" s="278">
        <v>2200.6999999999998</v>
      </c>
      <c r="D112" s="279">
        <v>2208.8333333333335</v>
      </c>
      <c r="E112" s="279">
        <v>2161.8666666666668</v>
      </c>
      <c r="F112" s="279">
        <v>2123.0333333333333</v>
      </c>
      <c r="G112" s="279">
        <v>2076.0666666666666</v>
      </c>
      <c r="H112" s="279">
        <v>2247.666666666667</v>
      </c>
      <c r="I112" s="279">
        <v>2294.6333333333332</v>
      </c>
      <c r="J112" s="279">
        <v>2333.4666666666672</v>
      </c>
      <c r="K112" s="277">
        <v>2255.8000000000002</v>
      </c>
      <c r="L112" s="277">
        <v>2170</v>
      </c>
      <c r="M112" s="277">
        <v>6.3582400000000003</v>
      </c>
    </row>
    <row r="113" spans="1:13">
      <c r="A113" s="268">
        <v>103</v>
      </c>
      <c r="B113" s="277" t="s">
        <v>85</v>
      </c>
      <c r="C113" s="278">
        <v>1524.95</v>
      </c>
      <c r="D113" s="279">
        <v>1527.25</v>
      </c>
      <c r="E113" s="279">
        <v>1509.5</v>
      </c>
      <c r="F113" s="279">
        <v>1494.05</v>
      </c>
      <c r="G113" s="279">
        <v>1476.3</v>
      </c>
      <c r="H113" s="279">
        <v>1542.7</v>
      </c>
      <c r="I113" s="279">
        <v>1560.45</v>
      </c>
      <c r="J113" s="279">
        <v>1575.9</v>
      </c>
      <c r="K113" s="277">
        <v>1545</v>
      </c>
      <c r="L113" s="277">
        <v>1511.8</v>
      </c>
      <c r="M113" s="277">
        <v>7.6930699999999996</v>
      </c>
    </row>
    <row r="114" spans="1:13">
      <c r="A114" s="268">
        <v>104</v>
      </c>
      <c r="B114" s="277" t="s">
        <v>86</v>
      </c>
      <c r="C114" s="278">
        <v>383.9</v>
      </c>
      <c r="D114" s="279">
        <v>384.31666666666661</v>
      </c>
      <c r="E114" s="279">
        <v>378.23333333333323</v>
      </c>
      <c r="F114" s="279">
        <v>372.56666666666661</v>
      </c>
      <c r="G114" s="279">
        <v>366.48333333333323</v>
      </c>
      <c r="H114" s="279">
        <v>389.98333333333323</v>
      </c>
      <c r="I114" s="279">
        <v>396.06666666666661</v>
      </c>
      <c r="J114" s="279">
        <v>401.73333333333323</v>
      </c>
      <c r="K114" s="277">
        <v>390.4</v>
      </c>
      <c r="L114" s="277">
        <v>378.65</v>
      </c>
      <c r="M114" s="277">
        <v>9.1502199999999991</v>
      </c>
    </row>
    <row r="115" spans="1:13">
      <c r="A115" s="268">
        <v>105</v>
      </c>
      <c r="B115" s="277" t="s">
        <v>236</v>
      </c>
      <c r="C115" s="278">
        <v>712.35</v>
      </c>
      <c r="D115" s="279">
        <v>717.4</v>
      </c>
      <c r="E115" s="279">
        <v>702</v>
      </c>
      <c r="F115" s="279">
        <v>691.65</v>
      </c>
      <c r="G115" s="279">
        <v>676.25</v>
      </c>
      <c r="H115" s="279">
        <v>727.75</v>
      </c>
      <c r="I115" s="279">
        <v>743.14999999999986</v>
      </c>
      <c r="J115" s="279">
        <v>753.5</v>
      </c>
      <c r="K115" s="277">
        <v>732.8</v>
      </c>
      <c r="L115" s="277">
        <v>707.05</v>
      </c>
      <c r="M115" s="277">
        <v>2.8351899999999999</v>
      </c>
    </row>
    <row r="116" spans="1:13">
      <c r="A116" s="268">
        <v>106</v>
      </c>
      <c r="B116" s="277" t="s">
        <v>346</v>
      </c>
      <c r="C116" s="278">
        <v>643.75</v>
      </c>
      <c r="D116" s="279">
        <v>636.23333333333335</v>
      </c>
      <c r="E116" s="279">
        <v>619.4666666666667</v>
      </c>
      <c r="F116" s="279">
        <v>595.18333333333339</v>
      </c>
      <c r="G116" s="279">
        <v>578.41666666666674</v>
      </c>
      <c r="H116" s="279">
        <v>660.51666666666665</v>
      </c>
      <c r="I116" s="279">
        <v>677.2833333333333</v>
      </c>
      <c r="J116" s="279">
        <v>701.56666666666661</v>
      </c>
      <c r="K116" s="277">
        <v>653</v>
      </c>
      <c r="L116" s="277">
        <v>611.95000000000005</v>
      </c>
      <c r="M116" s="277">
        <v>0.98740000000000006</v>
      </c>
    </row>
    <row r="117" spans="1:13">
      <c r="A117" s="268">
        <v>107</v>
      </c>
      <c r="B117" s="277" t="s">
        <v>331</v>
      </c>
      <c r="C117" s="278">
        <v>2062.0500000000002</v>
      </c>
      <c r="D117" s="279">
        <v>2020.95</v>
      </c>
      <c r="E117" s="279">
        <v>1972.9</v>
      </c>
      <c r="F117" s="279">
        <v>1883.75</v>
      </c>
      <c r="G117" s="279">
        <v>1835.7</v>
      </c>
      <c r="H117" s="279">
        <v>2110.1000000000004</v>
      </c>
      <c r="I117" s="279">
        <v>2158.1499999999996</v>
      </c>
      <c r="J117" s="279">
        <v>2247.3000000000002</v>
      </c>
      <c r="K117" s="277">
        <v>2069</v>
      </c>
      <c r="L117" s="277">
        <v>1931.8</v>
      </c>
      <c r="M117" s="277">
        <v>1.9737100000000001</v>
      </c>
    </row>
    <row r="118" spans="1:13">
      <c r="A118" s="268">
        <v>108</v>
      </c>
      <c r="B118" s="277" t="s">
        <v>237</v>
      </c>
      <c r="C118" s="278">
        <v>294.2</v>
      </c>
      <c r="D118" s="279">
        <v>295.41666666666669</v>
      </c>
      <c r="E118" s="279">
        <v>288.98333333333335</v>
      </c>
      <c r="F118" s="279">
        <v>283.76666666666665</v>
      </c>
      <c r="G118" s="279">
        <v>277.33333333333331</v>
      </c>
      <c r="H118" s="279">
        <v>300.63333333333338</v>
      </c>
      <c r="I118" s="279">
        <v>307.06666666666666</v>
      </c>
      <c r="J118" s="279">
        <v>312.28333333333342</v>
      </c>
      <c r="K118" s="277">
        <v>301.85000000000002</v>
      </c>
      <c r="L118" s="277">
        <v>290.2</v>
      </c>
      <c r="M118" s="277">
        <v>19.682020000000001</v>
      </c>
    </row>
    <row r="119" spans="1:13">
      <c r="A119" s="268">
        <v>109</v>
      </c>
      <c r="B119" s="277" t="s">
        <v>2995</v>
      </c>
      <c r="C119" s="278">
        <v>225.1</v>
      </c>
      <c r="D119" s="279">
        <v>224.71666666666667</v>
      </c>
      <c r="E119" s="279">
        <v>222.03333333333333</v>
      </c>
      <c r="F119" s="279">
        <v>218.96666666666667</v>
      </c>
      <c r="G119" s="279">
        <v>216.28333333333333</v>
      </c>
      <c r="H119" s="279">
        <v>227.78333333333333</v>
      </c>
      <c r="I119" s="279">
        <v>230.46666666666667</v>
      </c>
      <c r="J119" s="279">
        <v>233.53333333333333</v>
      </c>
      <c r="K119" s="277">
        <v>227.4</v>
      </c>
      <c r="L119" s="277">
        <v>221.65</v>
      </c>
      <c r="M119" s="277">
        <v>0.44507999999999998</v>
      </c>
    </row>
    <row r="120" spans="1:13">
      <c r="A120" s="268">
        <v>110</v>
      </c>
      <c r="B120" s="277" t="s">
        <v>235</v>
      </c>
      <c r="C120" s="278">
        <v>149</v>
      </c>
      <c r="D120" s="279">
        <v>149.76666666666668</v>
      </c>
      <c r="E120" s="279">
        <v>147.73333333333335</v>
      </c>
      <c r="F120" s="279">
        <v>146.46666666666667</v>
      </c>
      <c r="G120" s="279">
        <v>144.43333333333334</v>
      </c>
      <c r="H120" s="279">
        <v>151.03333333333336</v>
      </c>
      <c r="I120" s="279">
        <v>153.06666666666672</v>
      </c>
      <c r="J120" s="279">
        <v>154.33333333333337</v>
      </c>
      <c r="K120" s="277">
        <v>151.80000000000001</v>
      </c>
      <c r="L120" s="277">
        <v>148.5</v>
      </c>
      <c r="M120" s="277">
        <v>12.37115</v>
      </c>
    </row>
    <row r="121" spans="1:13">
      <c r="A121" s="268">
        <v>111</v>
      </c>
      <c r="B121" s="277" t="s">
        <v>87</v>
      </c>
      <c r="C121" s="278">
        <v>441.65</v>
      </c>
      <c r="D121" s="279">
        <v>442.06666666666666</v>
      </c>
      <c r="E121" s="279">
        <v>433.13333333333333</v>
      </c>
      <c r="F121" s="279">
        <v>424.61666666666667</v>
      </c>
      <c r="G121" s="279">
        <v>415.68333333333334</v>
      </c>
      <c r="H121" s="279">
        <v>450.58333333333331</v>
      </c>
      <c r="I121" s="279">
        <v>459.51666666666659</v>
      </c>
      <c r="J121" s="279">
        <v>468.0333333333333</v>
      </c>
      <c r="K121" s="277">
        <v>451</v>
      </c>
      <c r="L121" s="277">
        <v>433.55</v>
      </c>
      <c r="M121" s="277">
        <v>13.206519999999999</v>
      </c>
    </row>
    <row r="122" spans="1:13">
      <c r="A122" s="268">
        <v>112</v>
      </c>
      <c r="B122" s="277" t="s">
        <v>347</v>
      </c>
      <c r="C122" s="278">
        <v>404.45</v>
      </c>
      <c r="D122" s="279">
        <v>407.25</v>
      </c>
      <c r="E122" s="279">
        <v>400.2</v>
      </c>
      <c r="F122" s="279">
        <v>395.95</v>
      </c>
      <c r="G122" s="279">
        <v>388.9</v>
      </c>
      <c r="H122" s="279">
        <v>411.5</v>
      </c>
      <c r="I122" s="279">
        <v>418.54999999999995</v>
      </c>
      <c r="J122" s="279">
        <v>422.8</v>
      </c>
      <c r="K122" s="277">
        <v>414.3</v>
      </c>
      <c r="L122" s="277">
        <v>403</v>
      </c>
      <c r="M122" s="277">
        <v>4.1494299999999997</v>
      </c>
    </row>
    <row r="123" spans="1:13">
      <c r="A123" s="268">
        <v>113</v>
      </c>
      <c r="B123" s="277" t="s">
        <v>88</v>
      </c>
      <c r="C123" s="278">
        <v>519.75</v>
      </c>
      <c r="D123" s="279">
        <v>517.13333333333333</v>
      </c>
      <c r="E123" s="279">
        <v>511.81666666666661</v>
      </c>
      <c r="F123" s="279">
        <v>503.88333333333327</v>
      </c>
      <c r="G123" s="279">
        <v>498.56666666666655</v>
      </c>
      <c r="H123" s="279">
        <v>525.06666666666661</v>
      </c>
      <c r="I123" s="279">
        <v>530.38333333333344</v>
      </c>
      <c r="J123" s="279">
        <v>538.31666666666672</v>
      </c>
      <c r="K123" s="277">
        <v>522.45000000000005</v>
      </c>
      <c r="L123" s="277">
        <v>509.2</v>
      </c>
      <c r="M123" s="277">
        <v>29.669149999999998</v>
      </c>
    </row>
    <row r="124" spans="1:13">
      <c r="A124" s="268">
        <v>114</v>
      </c>
      <c r="B124" s="277" t="s">
        <v>238</v>
      </c>
      <c r="C124" s="278">
        <v>839.85</v>
      </c>
      <c r="D124" s="279">
        <v>830.13333333333321</v>
      </c>
      <c r="E124" s="279">
        <v>815.26666666666642</v>
      </c>
      <c r="F124" s="279">
        <v>790.68333333333317</v>
      </c>
      <c r="G124" s="279">
        <v>775.81666666666638</v>
      </c>
      <c r="H124" s="279">
        <v>854.71666666666647</v>
      </c>
      <c r="I124" s="279">
        <v>869.58333333333326</v>
      </c>
      <c r="J124" s="279">
        <v>894.16666666666652</v>
      </c>
      <c r="K124" s="277">
        <v>845</v>
      </c>
      <c r="L124" s="277">
        <v>805.55</v>
      </c>
      <c r="M124" s="277">
        <v>0.79964999999999997</v>
      </c>
    </row>
    <row r="125" spans="1:13">
      <c r="A125" s="268">
        <v>115</v>
      </c>
      <c r="B125" s="277" t="s">
        <v>348</v>
      </c>
      <c r="C125" s="278">
        <v>73.900000000000006</v>
      </c>
      <c r="D125" s="279">
        <v>74</v>
      </c>
      <c r="E125" s="279">
        <v>72.900000000000006</v>
      </c>
      <c r="F125" s="279">
        <v>71.900000000000006</v>
      </c>
      <c r="G125" s="279">
        <v>70.800000000000011</v>
      </c>
      <c r="H125" s="279">
        <v>75</v>
      </c>
      <c r="I125" s="279">
        <v>76.099999999999994</v>
      </c>
      <c r="J125" s="279">
        <v>77.099999999999994</v>
      </c>
      <c r="K125" s="277">
        <v>75.099999999999994</v>
      </c>
      <c r="L125" s="277">
        <v>73</v>
      </c>
      <c r="M125" s="277">
        <v>0.83011999999999997</v>
      </c>
    </row>
    <row r="126" spans="1:13">
      <c r="A126" s="268">
        <v>116</v>
      </c>
      <c r="B126" s="277" t="s">
        <v>355</v>
      </c>
      <c r="C126" s="278">
        <v>323.55</v>
      </c>
      <c r="D126" s="279">
        <v>324.73333333333335</v>
      </c>
      <c r="E126" s="279">
        <v>321.16666666666669</v>
      </c>
      <c r="F126" s="279">
        <v>318.78333333333336</v>
      </c>
      <c r="G126" s="279">
        <v>315.2166666666667</v>
      </c>
      <c r="H126" s="279">
        <v>327.11666666666667</v>
      </c>
      <c r="I126" s="279">
        <v>330.68333333333328</v>
      </c>
      <c r="J126" s="279">
        <v>333.06666666666666</v>
      </c>
      <c r="K126" s="277">
        <v>328.3</v>
      </c>
      <c r="L126" s="277">
        <v>322.35000000000002</v>
      </c>
      <c r="M126" s="277">
        <v>0.40845999999999999</v>
      </c>
    </row>
    <row r="127" spans="1:13">
      <c r="A127" s="268">
        <v>117</v>
      </c>
      <c r="B127" s="277" t="s">
        <v>356</v>
      </c>
      <c r="C127" s="278">
        <v>156.15</v>
      </c>
      <c r="D127" s="279">
        <v>155.31666666666669</v>
      </c>
      <c r="E127" s="279">
        <v>152.43333333333339</v>
      </c>
      <c r="F127" s="279">
        <v>148.7166666666667</v>
      </c>
      <c r="G127" s="279">
        <v>145.8333333333334</v>
      </c>
      <c r="H127" s="279">
        <v>159.03333333333339</v>
      </c>
      <c r="I127" s="279">
        <v>161.91666666666666</v>
      </c>
      <c r="J127" s="279">
        <v>165.63333333333338</v>
      </c>
      <c r="K127" s="277">
        <v>158.19999999999999</v>
      </c>
      <c r="L127" s="277">
        <v>151.6</v>
      </c>
      <c r="M127" s="277">
        <v>1.8222499999999999</v>
      </c>
    </row>
    <row r="128" spans="1:13">
      <c r="A128" s="268">
        <v>118</v>
      </c>
      <c r="B128" s="277" t="s">
        <v>349</v>
      </c>
      <c r="C128" s="278">
        <v>77</v>
      </c>
      <c r="D128" s="279">
        <v>77.316666666666663</v>
      </c>
      <c r="E128" s="279">
        <v>76.133333333333326</v>
      </c>
      <c r="F128" s="279">
        <v>75.266666666666666</v>
      </c>
      <c r="G128" s="279">
        <v>74.083333333333329</v>
      </c>
      <c r="H128" s="279">
        <v>78.183333333333323</v>
      </c>
      <c r="I128" s="279">
        <v>79.36666666666666</v>
      </c>
      <c r="J128" s="279">
        <v>80.23333333333332</v>
      </c>
      <c r="K128" s="277">
        <v>78.5</v>
      </c>
      <c r="L128" s="277">
        <v>76.45</v>
      </c>
      <c r="M128" s="277">
        <v>7.1152199999999999</v>
      </c>
    </row>
    <row r="129" spans="1:13">
      <c r="A129" s="268">
        <v>119</v>
      </c>
      <c r="B129" s="277" t="s">
        <v>350</v>
      </c>
      <c r="C129" s="278">
        <v>337.55</v>
      </c>
      <c r="D129" s="279">
        <v>338.95</v>
      </c>
      <c r="E129" s="279">
        <v>331.75</v>
      </c>
      <c r="F129" s="279">
        <v>325.95</v>
      </c>
      <c r="G129" s="279">
        <v>318.75</v>
      </c>
      <c r="H129" s="279">
        <v>344.75</v>
      </c>
      <c r="I129" s="279">
        <v>351.94999999999993</v>
      </c>
      <c r="J129" s="279">
        <v>357.75</v>
      </c>
      <c r="K129" s="277">
        <v>346.15</v>
      </c>
      <c r="L129" s="277">
        <v>333.15</v>
      </c>
      <c r="M129" s="277">
        <v>0.32340000000000002</v>
      </c>
    </row>
    <row r="130" spans="1:13">
      <c r="A130" s="268">
        <v>120</v>
      </c>
      <c r="B130" s="277" t="s">
        <v>351</v>
      </c>
      <c r="C130" s="278">
        <v>739.6</v>
      </c>
      <c r="D130" s="279">
        <v>744.6</v>
      </c>
      <c r="E130" s="279">
        <v>731.2</v>
      </c>
      <c r="F130" s="279">
        <v>722.80000000000007</v>
      </c>
      <c r="G130" s="279">
        <v>709.40000000000009</v>
      </c>
      <c r="H130" s="279">
        <v>753</v>
      </c>
      <c r="I130" s="279">
        <v>766.39999999999986</v>
      </c>
      <c r="J130" s="279">
        <v>774.8</v>
      </c>
      <c r="K130" s="277">
        <v>758</v>
      </c>
      <c r="L130" s="277">
        <v>736.2</v>
      </c>
      <c r="M130" s="277">
        <v>7.8275699999999997</v>
      </c>
    </row>
    <row r="131" spans="1:13">
      <c r="A131" s="268">
        <v>121</v>
      </c>
      <c r="B131" s="277" t="s">
        <v>352</v>
      </c>
      <c r="C131" s="278">
        <v>116.15</v>
      </c>
      <c r="D131" s="279">
        <v>116.26666666666665</v>
      </c>
      <c r="E131" s="279">
        <v>112.98333333333331</v>
      </c>
      <c r="F131" s="279">
        <v>109.81666666666665</v>
      </c>
      <c r="G131" s="279">
        <v>106.5333333333333</v>
      </c>
      <c r="H131" s="279">
        <v>119.43333333333331</v>
      </c>
      <c r="I131" s="279">
        <v>122.71666666666667</v>
      </c>
      <c r="J131" s="279">
        <v>125.88333333333331</v>
      </c>
      <c r="K131" s="277">
        <v>119.55</v>
      </c>
      <c r="L131" s="277">
        <v>113.1</v>
      </c>
      <c r="M131" s="277">
        <v>47.857480000000002</v>
      </c>
    </row>
    <row r="132" spans="1:13">
      <c r="A132" s="268">
        <v>122</v>
      </c>
      <c r="B132" s="277" t="s">
        <v>1220</v>
      </c>
      <c r="C132" s="278">
        <v>714.15</v>
      </c>
      <c r="D132" s="279">
        <v>711.05000000000007</v>
      </c>
      <c r="E132" s="279">
        <v>701.10000000000014</v>
      </c>
      <c r="F132" s="279">
        <v>688.05000000000007</v>
      </c>
      <c r="G132" s="279">
        <v>678.10000000000014</v>
      </c>
      <c r="H132" s="279">
        <v>724.10000000000014</v>
      </c>
      <c r="I132" s="279">
        <v>734.05000000000018</v>
      </c>
      <c r="J132" s="279">
        <v>747.10000000000014</v>
      </c>
      <c r="K132" s="277">
        <v>721</v>
      </c>
      <c r="L132" s="277">
        <v>698</v>
      </c>
      <c r="M132" s="277">
        <v>0.30973000000000001</v>
      </c>
    </row>
    <row r="133" spans="1:13">
      <c r="A133" s="268">
        <v>123</v>
      </c>
      <c r="B133" s="277" t="s">
        <v>90</v>
      </c>
      <c r="C133" s="278">
        <v>10.95</v>
      </c>
      <c r="D133" s="279">
        <v>11.233333333333333</v>
      </c>
      <c r="E133" s="279">
        <v>10.616666666666665</v>
      </c>
      <c r="F133" s="279">
        <v>10.283333333333333</v>
      </c>
      <c r="G133" s="279">
        <v>9.6666666666666661</v>
      </c>
      <c r="H133" s="279">
        <v>11.566666666666665</v>
      </c>
      <c r="I133" s="279">
        <v>12.183333333333332</v>
      </c>
      <c r="J133" s="279">
        <v>12.516666666666664</v>
      </c>
      <c r="K133" s="277">
        <v>11.85</v>
      </c>
      <c r="L133" s="277">
        <v>10.9</v>
      </c>
      <c r="M133" s="277">
        <v>42.040399999999998</v>
      </c>
    </row>
    <row r="134" spans="1:13">
      <c r="A134" s="268">
        <v>124</v>
      </c>
      <c r="B134" s="277" t="s">
        <v>91</v>
      </c>
      <c r="C134" s="278">
        <v>3107.6</v>
      </c>
      <c r="D134" s="279">
        <v>3119.6166666666668</v>
      </c>
      <c r="E134" s="279">
        <v>3079.5833333333335</v>
      </c>
      <c r="F134" s="279">
        <v>3051.5666666666666</v>
      </c>
      <c r="G134" s="279">
        <v>3011.5333333333333</v>
      </c>
      <c r="H134" s="279">
        <v>3147.6333333333337</v>
      </c>
      <c r="I134" s="279">
        <v>3187.6666666666665</v>
      </c>
      <c r="J134" s="279">
        <v>3215.6833333333338</v>
      </c>
      <c r="K134" s="277">
        <v>3159.65</v>
      </c>
      <c r="L134" s="277">
        <v>3091.6</v>
      </c>
      <c r="M134" s="277">
        <v>7.2976099999999997</v>
      </c>
    </row>
    <row r="135" spans="1:13">
      <c r="A135" s="268">
        <v>125</v>
      </c>
      <c r="B135" s="277" t="s">
        <v>357</v>
      </c>
      <c r="C135" s="278">
        <v>9048.6</v>
      </c>
      <c r="D135" s="279">
        <v>9097.5333333333328</v>
      </c>
      <c r="E135" s="279">
        <v>8951.0666666666657</v>
      </c>
      <c r="F135" s="279">
        <v>8853.5333333333328</v>
      </c>
      <c r="G135" s="279">
        <v>8707.0666666666657</v>
      </c>
      <c r="H135" s="279">
        <v>9195.0666666666657</v>
      </c>
      <c r="I135" s="279">
        <v>9341.5333333333328</v>
      </c>
      <c r="J135" s="279">
        <v>9439.0666666666657</v>
      </c>
      <c r="K135" s="277">
        <v>9244</v>
      </c>
      <c r="L135" s="277">
        <v>9000</v>
      </c>
      <c r="M135" s="277">
        <v>0.29415999999999998</v>
      </c>
    </row>
    <row r="136" spans="1:13">
      <c r="A136" s="268">
        <v>126</v>
      </c>
      <c r="B136" s="277" t="s">
        <v>93</v>
      </c>
      <c r="C136" s="278">
        <v>153.1</v>
      </c>
      <c r="D136" s="279">
        <v>153.29999999999998</v>
      </c>
      <c r="E136" s="279">
        <v>150.39999999999998</v>
      </c>
      <c r="F136" s="279">
        <v>147.69999999999999</v>
      </c>
      <c r="G136" s="279">
        <v>144.79999999999998</v>
      </c>
      <c r="H136" s="279">
        <v>155.99999999999997</v>
      </c>
      <c r="I136" s="279">
        <v>158.9</v>
      </c>
      <c r="J136" s="279">
        <v>161.59999999999997</v>
      </c>
      <c r="K136" s="277">
        <v>156.19999999999999</v>
      </c>
      <c r="L136" s="277">
        <v>150.6</v>
      </c>
      <c r="M136" s="277">
        <v>142.80082999999999</v>
      </c>
    </row>
    <row r="137" spans="1:13">
      <c r="A137" s="268">
        <v>127</v>
      </c>
      <c r="B137" s="277" t="s">
        <v>231</v>
      </c>
      <c r="C137" s="278">
        <v>2267.1</v>
      </c>
      <c r="D137" s="279">
        <v>2243.2333333333331</v>
      </c>
      <c r="E137" s="279">
        <v>2208.8666666666663</v>
      </c>
      <c r="F137" s="279">
        <v>2150.6333333333332</v>
      </c>
      <c r="G137" s="279">
        <v>2116.2666666666664</v>
      </c>
      <c r="H137" s="279">
        <v>2301.4666666666662</v>
      </c>
      <c r="I137" s="279">
        <v>2335.833333333333</v>
      </c>
      <c r="J137" s="279">
        <v>2394.0666666666662</v>
      </c>
      <c r="K137" s="277">
        <v>2277.6</v>
      </c>
      <c r="L137" s="277">
        <v>2185</v>
      </c>
      <c r="M137" s="277">
        <v>6.2408000000000001</v>
      </c>
    </row>
    <row r="138" spans="1:13">
      <c r="A138" s="268">
        <v>128</v>
      </c>
      <c r="B138" s="277" t="s">
        <v>94</v>
      </c>
      <c r="C138" s="278">
        <v>4941.95</v>
      </c>
      <c r="D138" s="279">
        <v>4958.9666666666672</v>
      </c>
      <c r="E138" s="279">
        <v>4877.9333333333343</v>
      </c>
      <c r="F138" s="279">
        <v>4813.916666666667</v>
      </c>
      <c r="G138" s="279">
        <v>4732.8833333333341</v>
      </c>
      <c r="H138" s="279">
        <v>5022.9833333333345</v>
      </c>
      <c r="I138" s="279">
        <v>5104.0166666666673</v>
      </c>
      <c r="J138" s="279">
        <v>5168.0333333333347</v>
      </c>
      <c r="K138" s="277">
        <v>5040</v>
      </c>
      <c r="L138" s="277">
        <v>4894.95</v>
      </c>
      <c r="M138" s="277">
        <v>23.102869999999999</v>
      </c>
    </row>
    <row r="139" spans="1:13">
      <c r="A139" s="268">
        <v>129</v>
      </c>
      <c r="B139" s="277" t="s">
        <v>1263</v>
      </c>
      <c r="C139" s="278">
        <v>672.2</v>
      </c>
      <c r="D139" s="279">
        <v>679.08333333333337</v>
      </c>
      <c r="E139" s="279">
        <v>663.16666666666674</v>
      </c>
      <c r="F139" s="279">
        <v>654.13333333333333</v>
      </c>
      <c r="G139" s="279">
        <v>638.2166666666667</v>
      </c>
      <c r="H139" s="279">
        <v>688.11666666666679</v>
      </c>
      <c r="I139" s="279">
        <v>704.03333333333353</v>
      </c>
      <c r="J139" s="279">
        <v>713.06666666666683</v>
      </c>
      <c r="K139" s="277">
        <v>695</v>
      </c>
      <c r="L139" s="277">
        <v>670.05</v>
      </c>
      <c r="M139" s="277">
        <v>0.29549999999999998</v>
      </c>
    </row>
    <row r="140" spans="1:13">
      <c r="A140" s="268">
        <v>130</v>
      </c>
      <c r="B140" s="277" t="s">
        <v>239</v>
      </c>
      <c r="C140" s="278">
        <v>55.9</v>
      </c>
      <c r="D140" s="279">
        <v>56</v>
      </c>
      <c r="E140" s="279">
        <v>55</v>
      </c>
      <c r="F140" s="279">
        <v>54.1</v>
      </c>
      <c r="G140" s="279">
        <v>53.1</v>
      </c>
      <c r="H140" s="279">
        <v>56.9</v>
      </c>
      <c r="I140" s="279">
        <v>57.9</v>
      </c>
      <c r="J140" s="279">
        <v>58.8</v>
      </c>
      <c r="K140" s="277">
        <v>57</v>
      </c>
      <c r="L140" s="277">
        <v>55.1</v>
      </c>
      <c r="M140" s="277">
        <v>3.65259</v>
      </c>
    </row>
    <row r="141" spans="1:13">
      <c r="A141" s="268">
        <v>131</v>
      </c>
      <c r="B141" s="277" t="s">
        <v>95</v>
      </c>
      <c r="C141" s="278">
        <v>2136.85</v>
      </c>
      <c r="D141" s="279">
        <v>2127.3000000000002</v>
      </c>
      <c r="E141" s="279">
        <v>2109.6000000000004</v>
      </c>
      <c r="F141" s="279">
        <v>2082.3500000000004</v>
      </c>
      <c r="G141" s="279">
        <v>2064.6500000000005</v>
      </c>
      <c r="H141" s="279">
        <v>2154.5500000000002</v>
      </c>
      <c r="I141" s="279">
        <v>2172.25</v>
      </c>
      <c r="J141" s="279">
        <v>2199.5</v>
      </c>
      <c r="K141" s="277">
        <v>2145</v>
      </c>
      <c r="L141" s="277">
        <v>2100.0500000000002</v>
      </c>
      <c r="M141" s="277">
        <v>8.3412500000000005</v>
      </c>
    </row>
    <row r="142" spans="1:13">
      <c r="A142" s="268">
        <v>132</v>
      </c>
      <c r="B142" s="277" t="s">
        <v>359</v>
      </c>
      <c r="C142" s="278">
        <v>275.60000000000002</v>
      </c>
      <c r="D142" s="279">
        <v>276.68333333333334</v>
      </c>
      <c r="E142" s="279">
        <v>272.01666666666665</v>
      </c>
      <c r="F142" s="279">
        <v>268.43333333333334</v>
      </c>
      <c r="G142" s="279">
        <v>263.76666666666665</v>
      </c>
      <c r="H142" s="279">
        <v>280.26666666666665</v>
      </c>
      <c r="I142" s="279">
        <v>284.93333333333328</v>
      </c>
      <c r="J142" s="279">
        <v>288.51666666666665</v>
      </c>
      <c r="K142" s="277">
        <v>281.35000000000002</v>
      </c>
      <c r="L142" s="277">
        <v>273.10000000000002</v>
      </c>
      <c r="M142" s="277">
        <v>1.4957499999999999</v>
      </c>
    </row>
    <row r="143" spans="1:13">
      <c r="A143" s="268">
        <v>133</v>
      </c>
      <c r="B143" s="277" t="s">
        <v>360</v>
      </c>
      <c r="C143" s="278">
        <v>75.05</v>
      </c>
      <c r="D143" s="279">
        <v>75.166666666666671</v>
      </c>
      <c r="E143" s="279">
        <v>74.433333333333337</v>
      </c>
      <c r="F143" s="279">
        <v>73.816666666666663</v>
      </c>
      <c r="G143" s="279">
        <v>73.083333333333329</v>
      </c>
      <c r="H143" s="279">
        <v>75.783333333333346</v>
      </c>
      <c r="I143" s="279">
        <v>76.516666666666666</v>
      </c>
      <c r="J143" s="279">
        <v>77.133333333333354</v>
      </c>
      <c r="K143" s="277">
        <v>75.900000000000006</v>
      </c>
      <c r="L143" s="277">
        <v>74.55</v>
      </c>
      <c r="M143" s="277">
        <v>2.4899300000000002</v>
      </c>
    </row>
    <row r="144" spans="1:13">
      <c r="A144" s="268">
        <v>134</v>
      </c>
      <c r="B144" s="277" t="s">
        <v>361</v>
      </c>
      <c r="C144" s="278">
        <v>104.25</v>
      </c>
      <c r="D144" s="279">
        <v>104.98333333333333</v>
      </c>
      <c r="E144" s="279">
        <v>103.26666666666667</v>
      </c>
      <c r="F144" s="279">
        <v>102.28333333333333</v>
      </c>
      <c r="G144" s="279">
        <v>100.56666666666666</v>
      </c>
      <c r="H144" s="279">
        <v>105.96666666666667</v>
      </c>
      <c r="I144" s="279">
        <v>107.68333333333334</v>
      </c>
      <c r="J144" s="279">
        <v>108.66666666666667</v>
      </c>
      <c r="K144" s="277">
        <v>106.7</v>
      </c>
      <c r="L144" s="277">
        <v>104</v>
      </c>
      <c r="M144" s="277">
        <v>0.19194</v>
      </c>
    </row>
    <row r="145" spans="1:13">
      <c r="A145" s="268">
        <v>135</v>
      </c>
      <c r="B145" s="277" t="s">
        <v>240</v>
      </c>
      <c r="C145" s="278">
        <v>362.95</v>
      </c>
      <c r="D145" s="279">
        <v>360.41666666666669</v>
      </c>
      <c r="E145" s="279">
        <v>355.63333333333338</v>
      </c>
      <c r="F145" s="279">
        <v>348.31666666666672</v>
      </c>
      <c r="G145" s="279">
        <v>343.53333333333342</v>
      </c>
      <c r="H145" s="279">
        <v>367.73333333333335</v>
      </c>
      <c r="I145" s="279">
        <v>372.51666666666665</v>
      </c>
      <c r="J145" s="279">
        <v>379.83333333333331</v>
      </c>
      <c r="K145" s="277">
        <v>365.2</v>
      </c>
      <c r="L145" s="277">
        <v>353.1</v>
      </c>
      <c r="M145" s="277">
        <v>1.3056399999999999</v>
      </c>
    </row>
    <row r="146" spans="1:13">
      <c r="A146" s="268">
        <v>136</v>
      </c>
      <c r="B146" s="277" t="s">
        <v>241</v>
      </c>
      <c r="C146" s="278">
        <v>1026.2</v>
      </c>
      <c r="D146" s="279">
        <v>1018.8666666666668</v>
      </c>
      <c r="E146" s="279">
        <v>1003.3333333333335</v>
      </c>
      <c r="F146" s="279">
        <v>980.4666666666667</v>
      </c>
      <c r="G146" s="279">
        <v>964.93333333333339</v>
      </c>
      <c r="H146" s="279">
        <v>1041.7333333333336</v>
      </c>
      <c r="I146" s="279">
        <v>1057.2666666666669</v>
      </c>
      <c r="J146" s="279">
        <v>1080.1333333333337</v>
      </c>
      <c r="K146" s="277">
        <v>1034.4000000000001</v>
      </c>
      <c r="L146" s="277">
        <v>996</v>
      </c>
      <c r="M146" s="277">
        <v>0.48157</v>
      </c>
    </row>
    <row r="147" spans="1:13">
      <c r="A147" s="268">
        <v>137</v>
      </c>
      <c r="B147" s="277" t="s">
        <v>242</v>
      </c>
      <c r="C147" s="278">
        <v>64.2</v>
      </c>
      <c r="D147" s="279">
        <v>64.233333333333334</v>
      </c>
      <c r="E147" s="279">
        <v>63.716666666666669</v>
      </c>
      <c r="F147" s="279">
        <v>63.233333333333334</v>
      </c>
      <c r="G147" s="279">
        <v>62.716666666666669</v>
      </c>
      <c r="H147" s="279">
        <v>64.716666666666669</v>
      </c>
      <c r="I147" s="279">
        <v>65.233333333333348</v>
      </c>
      <c r="J147" s="279">
        <v>65.716666666666669</v>
      </c>
      <c r="K147" s="277">
        <v>64.75</v>
      </c>
      <c r="L147" s="277">
        <v>63.75</v>
      </c>
      <c r="M147" s="277">
        <v>19.796669999999999</v>
      </c>
    </row>
    <row r="148" spans="1:13">
      <c r="A148" s="268">
        <v>138</v>
      </c>
      <c r="B148" s="277" t="s">
        <v>96</v>
      </c>
      <c r="C148" s="278">
        <v>47.55</v>
      </c>
      <c r="D148" s="279">
        <v>47.516666666666673</v>
      </c>
      <c r="E148" s="279">
        <v>47.233333333333348</v>
      </c>
      <c r="F148" s="279">
        <v>46.916666666666679</v>
      </c>
      <c r="G148" s="279">
        <v>46.633333333333354</v>
      </c>
      <c r="H148" s="279">
        <v>47.833333333333343</v>
      </c>
      <c r="I148" s="279">
        <v>48.11666666666666</v>
      </c>
      <c r="J148" s="279">
        <v>48.433333333333337</v>
      </c>
      <c r="K148" s="277">
        <v>47.8</v>
      </c>
      <c r="L148" s="277">
        <v>47.2</v>
      </c>
      <c r="M148" s="277">
        <v>7.1448999999999998</v>
      </c>
    </row>
    <row r="149" spans="1:13">
      <c r="A149" s="268">
        <v>139</v>
      </c>
      <c r="B149" s="277" t="s">
        <v>362</v>
      </c>
      <c r="C149" s="278">
        <v>497.25</v>
      </c>
      <c r="D149" s="279">
        <v>497.40000000000003</v>
      </c>
      <c r="E149" s="279">
        <v>494.85000000000008</v>
      </c>
      <c r="F149" s="279">
        <v>492.45000000000005</v>
      </c>
      <c r="G149" s="279">
        <v>489.90000000000009</v>
      </c>
      <c r="H149" s="279">
        <v>499.80000000000007</v>
      </c>
      <c r="I149" s="279">
        <v>502.35</v>
      </c>
      <c r="J149" s="279">
        <v>504.75000000000006</v>
      </c>
      <c r="K149" s="277">
        <v>499.95</v>
      </c>
      <c r="L149" s="277">
        <v>495</v>
      </c>
      <c r="M149" s="277">
        <v>0.20977999999999999</v>
      </c>
    </row>
    <row r="150" spans="1:13">
      <c r="A150" s="268">
        <v>140</v>
      </c>
      <c r="B150" s="277" t="s">
        <v>1297</v>
      </c>
      <c r="C150" s="278">
        <v>1316.65</v>
      </c>
      <c r="D150" s="279">
        <v>1319.5333333333333</v>
      </c>
      <c r="E150" s="279">
        <v>1308.5166666666667</v>
      </c>
      <c r="F150" s="279">
        <v>1300.3833333333334</v>
      </c>
      <c r="G150" s="279">
        <v>1289.3666666666668</v>
      </c>
      <c r="H150" s="279">
        <v>1327.6666666666665</v>
      </c>
      <c r="I150" s="279">
        <v>1338.6833333333329</v>
      </c>
      <c r="J150" s="279">
        <v>1346.8166666666664</v>
      </c>
      <c r="K150" s="277">
        <v>1330.55</v>
      </c>
      <c r="L150" s="277">
        <v>1311.4</v>
      </c>
      <c r="M150" s="277">
        <v>5.8700000000000002E-3</v>
      </c>
    </row>
    <row r="151" spans="1:13">
      <c r="A151" s="268">
        <v>141</v>
      </c>
      <c r="B151" s="277" t="s">
        <v>97</v>
      </c>
      <c r="C151" s="278">
        <v>1187.5999999999999</v>
      </c>
      <c r="D151" s="279">
        <v>1194.1166666666666</v>
      </c>
      <c r="E151" s="279">
        <v>1171.9833333333331</v>
      </c>
      <c r="F151" s="279">
        <v>1156.3666666666666</v>
      </c>
      <c r="G151" s="279">
        <v>1134.2333333333331</v>
      </c>
      <c r="H151" s="279">
        <v>1209.7333333333331</v>
      </c>
      <c r="I151" s="279">
        <v>1231.8666666666668</v>
      </c>
      <c r="J151" s="279">
        <v>1247.4833333333331</v>
      </c>
      <c r="K151" s="277">
        <v>1216.25</v>
      </c>
      <c r="L151" s="277">
        <v>1178.5</v>
      </c>
      <c r="M151" s="277">
        <v>14.10107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157.05000000000001</v>
      </c>
      <c r="D153" s="279">
        <v>157.08333333333334</v>
      </c>
      <c r="E153" s="279">
        <v>154.9666666666667</v>
      </c>
      <c r="F153" s="279">
        <v>152.88333333333335</v>
      </c>
      <c r="G153" s="279">
        <v>150.76666666666671</v>
      </c>
      <c r="H153" s="279">
        <v>159.16666666666669</v>
      </c>
      <c r="I153" s="279">
        <v>161.2833333333333</v>
      </c>
      <c r="J153" s="279">
        <v>163.36666666666667</v>
      </c>
      <c r="K153" s="277">
        <v>159.19999999999999</v>
      </c>
      <c r="L153" s="277">
        <v>155</v>
      </c>
      <c r="M153" s="277">
        <v>21.727070000000001</v>
      </c>
    </row>
    <row r="154" spans="1:13">
      <c r="A154" s="268">
        <v>144</v>
      </c>
      <c r="B154" s="277" t="s">
        <v>243</v>
      </c>
      <c r="C154" s="278">
        <v>7.2</v>
      </c>
      <c r="D154" s="279">
        <v>7.05</v>
      </c>
      <c r="E154" s="279">
        <v>6.85</v>
      </c>
      <c r="F154" s="279">
        <v>6.5</v>
      </c>
      <c r="G154" s="279">
        <v>6.3</v>
      </c>
      <c r="H154" s="279">
        <v>7.3999999999999995</v>
      </c>
      <c r="I154" s="279">
        <v>7.6000000000000005</v>
      </c>
      <c r="J154" s="279">
        <v>7.9499999999999993</v>
      </c>
      <c r="K154" s="277">
        <v>7.25</v>
      </c>
      <c r="L154" s="277">
        <v>6.7</v>
      </c>
      <c r="M154" s="277">
        <v>88.29374</v>
      </c>
    </row>
    <row r="155" spans="1:13">
      <c r="A155" s="268">
        <v>145</v>
      </c>
      <c r="B155" s="277" t="s">
        <v>364</v>
      </c>
      <c r="C155" s="278">
        <v>341.05</v>
      </c>
      <c r="D155" s="279">
        <v>342.23333333333335</v>
      </c>
      <c r="E155" s="279">
        <v>338.81666666666672</v>
      </c>
      <c r="F155" s="279">
        <v>336.58333333333337</v>
      </c>
      <c r="G155" s="279">
        <v>333.16666666666674</v>
      </c>
      <c r="H155" s="279">
        <v>344.4666666666667</v>
      </c>
      <c r="I155" s="279">
        <v>347.88333333333333</v>
      </c>
      <c r="J155" s="279">
        <v>350.11666666666667</v>
      </c>
      <c r="K155" s="277">
        <v>345.65</v>
      </c>
      <c r="L155" s="277">
        <v>340</v>
      </c>
      <c r="M155" s="277">
        <v>0.80832999999999999</v>
      </c>
    </row>
    <row r="156" spans="1:13">
      <c r="A156" s="268">
        <v>146</v>
      </c>
      <c r="B156" s="277" t="s">
        <v>99</v>
      </c>
      <c r="C156" s="278">
        <v>51</v>
      </c>
      <c r="D156" s="279">
        <v>51.050000000000004</v>
      </c>
      <c r="E156" s="279">
        <v>50.20000000000001</v>
      </c>
      <c r="F156" s="279">
        <v>49.400000000000006</v>
      </c>
      <c r="G156" s="279">
        <v>48.550000000000011</v>
      </c>
      <c r="H156" s="279">
        <v>51.850000000000009</v>
      </c>
      <c r="I156" s="279">
        <v>52.7</v>
      </c>
      <c r="J156" s="279">
        <v>53.500000000000007</v>
      </c>
      <c r="K156" s="277">
        <v>51.9</v>
      </c>
      <c r="L156" s="277">
        <v>50.25</v>
      </c>
      <c r="M156" s="277">
        <v>390.40125</v>
      </c>
    </row>
    <row r="157" spans="1:13">
      <c r="A157" s="268">
        <v>147</v>
      </c>
      <c r="B157" s="277" t="s">
        <v>367</v>
      </c>
      <c r="C157" s="278">
        <v>271</v>
      </c>
      <c r="D157" s="279">
        <v>272.84999999999997</v>
      </c>
      <c r="E157" s="279">
        <v>267.84999999999991</v>
      </c>
      <c r="F157" s="279">
        <v>264.69999999999993</v>
      </c>
      <c r="G157" s="279">
        <v>259.69999999999987</v>
      </c>
      <c r="H157" s="279">
        <v>275.99999999999994</v>
      </c>
      <c r="I157" s="279">
        <v>281.00000000000006</v>
      </c>
      <c r="J157" s="279">
        <v>284.14999999999998</v>
      </c>
      <c r="K157" s="277">
        <v>277.85000000000002</v>
      </c>
      <c r="L157" s="277">
        <v>269.7</v>
      </c>
      <c r="M157" s="277">
        <v>0.84633000000000003</v>
      </c>
    </row>
    <row r="158" spans="1:13">
      <c r="A158" s="268">
        <v>148</v>
      </c>
      <c r="B158" s="277" t="s">
        <v>366</v>
      </c>
      <c r="C158" s="278">
        <v>2609.3000000000002</v>
      </c>
      <c r="D158" s="279">
        <v>2619.5500000000002</v>
      </c>
      <c r="E158" s="279">
        <v>2564.4500000000003</v>
      </c>
      <c r="F158" s="279">
        <v>2519.6</v>
      </c>
      <c r="G158" s="279">
        <v>2464.5</v>
      </c>
      <c r="H158" s="279">
        <v>2664.4000000000005</v>
      </c>
      <c r="I158" s="279">
        <v>2719.5000000000009</v>
      </c>
      <c r="J158" s="279">
        <v>2764.3500000000008</v>
      </c>
      <c r="K158" s="277">
        <v>2674.65</v>
      </c>
      <c r="L158" s="277">
        <v>2574.6999999999998</v>
      </c>
      <c r="M158" s="277">
        <v>0.4294</v>
      </c>
    </row>
    <row r="159" spans="1:13">
      <c r="A159" s="268">
        <v>149</v>
      </c>
      <c r="B159" s="277" t="s">
        <v>368</v>
      </c>
      <c r="C159" s="278">
        <v>537.95000000000005</v>
      </c>
      <c r="D159" s="279">
        <v>536.16666666666663</v>
      </c>
      <c r="E159" s="279">
        <v>526.83333333333326</v>
      </c>
      <c r="F159" s="279">
        <v>515.71666666666658</v>
      </c>
      <c r="G159" s="279">
        <v>506.38333333333321</v>
      </c>
      <c r="H159" s="279">
        <v>547.2833333333333</v>
      </c>
      <c r="I159" s="279">
        <v>556.61666666666656</v>
      </c>
      <c r="J159" s="279">
        <v>567.73333333333335</v>
      </c>
      <c r="K159" s="277">
        <v>545.5</v>
      </c>
      <c r="L159" s="277">
        <v>525.04999999999995</v>
      </c>
      <c r="M159" s="277">
        <v>0.28432000000000002</v>
      </c>
    </row>
    <row r="160" spans="1:13">
      <c r="A160" s="268">
        <v>150</v>
      </c>
      <c r="B160" s="277" t="s">
        <v>2940</v>
      </c>
      <c r="C160" s="278">
        <v>471.8</v>
      </c>
      <c r="D160" s="279">
        <v>470.38333333333338</v>
      </c>
      <c r="E160" s="279">
        <v>465.76666666666677</v>
      </c>
      <c r="F160" s="279">
        <v>459.73333333333341</v>
      </c>
      <c r="G160" s="279">
        <v>455.11666666666679</v>
      </c>
      <c r="H160" s="279">
        <v>476.41666666666674</v>
      </c>
      <c r="I160" s="279">
        <v>481.03333333333342</v>
      </c>
      <c r="J160" s="279">
        <v>487.06666666666672</v>
      </c>
      <c r="K160" s="277">
        <v>475</v>
      </c>
      <c r="L160" s="277">
        <v>464.35</v>
      </c>
      <c r="M160" s="277">
        <v>7.2779999999999997E-2</v>
      </c>
    </row>
    <row r="161" spans="1:13">
      <c r="A161" s="268">
        <v>151</v>
      </c>
      <c r="B161" s="277" t="s">
        <v>370</v>
      </c>
      <c r="C161" s="278">
        <v>126.85</v>
      </c>
      <c r="D161" s="279">
        <v>126.38333333333333</v>
      </c>
      <c r="E161" s="279">
        <v>125.66666666666666</v>
      </c>
      <c r="F161" s="279">
        <v>124.48333333333333</v>
      </c>
      <c r="G161" s="279">
        <v>123.76666666666667</v>
      </c>
      <c r="H161" s="279">
        <v>127.56666666666665</v>
      </c>
      <c r="I161" s="279">
        <v>128.2833333333333</v>
      </c>
      <c r="J161" s="279">
        <v>129.46666666666664</v>
      </c>
      <c r="K161" s="277">
        <v>127.1</v>
      </c>
      <c r="L161" s="277">
        <v>125.2</v>
      </c>
      <c r="M161" s="277">
        <v>7.0794699999999997</v>
      </c>
    </row>
    <row r="162" spans="1:13">
      <c r="A162" s="268">
        <v>152</v>
      </c>
      <c r="B162" s="277" t="s">
        <v>244</v>
      </c>
      <c r="C162" s="278">
        <v>71.2</v>
      </c>
      <c r="D162" s="279">
        <v>69.966666666666654</v>
      </c>
      <c r="E162" s="279">
        <v>67.433333333333309</v>
      </c>
      <c r="F162" s="279">
        <v>63.666666666666657</v>
      </c>
      <c r="G162" s="279">
        <v>61.133333333333312</v>
      </c>
      <c r="H162" s="279">
        <v>73.733333333333306</v>
      </c>
      <c r="I162" s="279">
        <v>76.266666666666637</v>
      </c>
      <c r="J162" s="279">
        <v>80.033333333333303</v>
      </c>
      <c r="K162" s="277">
        <v>72.5</v>
      </c>
      <c r="L162" s="277">
        <v>66.2</v>
      </c>
      <c r="M162" s="277">
        <v>41.157730000000001</v>
      </c>
    </row>
    <row r="163" spans="1:13">
      <c r="A163" s="268">
        <v>153</v>
      </c>
      <c r="B163" s="277" t="s">
        <v>369</v>
      </c>
      <c r="C163" s="278">
        <v>71.099999999999994</v>
      </c>
      <c r="D163" s="279">
        <v>71.683333333333337</v>
      </c>
      <c r="E163" s="279">
        <v>69.966666666666669</v>
      </c>
      <c r="F163" s="279">
        <v>68.833333333333329</v>
      </c>
      <c r="G163" s="279">
        <v>67.11666666666666</v>
      </c>
      <c r="H163" s="279">
        <v>72.816666666666677</v>
      </c>
      <c r="I163" s="279">
        <v>74.533333333333346</v>
      </c>
      <c r="J163" s="279">
        <v>75.666666666666686</v>
      </c>
      <c r="K163" s="277">
        <v>73.400000000000006</v>
      </c>
      <c r="L163" s="277">
        <v>70.55</v>
      </c>
      <c r="M163" s="277">
        <v>27.595040000000001</v>
      </c>
    </row>
    <row r="164" spans="1:13">
      <c r="A164" s="268">
        <v>154</v>
      </c>
      <c r="B164" s="277" t="s">
        <v>100</v>
      </c>
      <c r="C164" s="278">
        <v>83.45</v>
      </c>
      <c r="D164" s="279">
        <v>83.250000000000014</v>
      </c>
      <c r="E164" s="279">
        <v>82.350000000000023</v>
      </c>
      <c r="F164" s="279">
        <v>81.250000000000014</v>
      </c>
      <c r="G164" s="279">
        <v>80.350000000000023</v>
      </c>
      <c r="H164" s="279">
        <v>84.350000000000023</v>
      </c>
      <c r="I164" s="279">
        <v>85.250000000000028</v>
      </c>
      <c r="J164" s="279">
        <v>86.350000000000023</v>
      </c>
      <c r="K164" s="277">
        <v>84.15</v>
      </c>
      <c r="L164" s="277">
        <v>82.15</v>
      </c>
      <c r="M164" s="277">
        <v>92.455259999999996</v>
      </c>
    </row>
    <row r="165" spans="1:13">
      <c r="A165" s="268">
        <v>155</v>
      </c>
      <c r="B165" s="277" t="s">
        <v>375</v>
      </c>
      <c r="C165" s="278">
        <v>1636.1</v>
      </c>
      <c r="D165" s="279">
        <v>1639.8833333333332</v>
      </c>
      <c r="E165" s="279">
        <v>1602.7666666666664</v>
      </c>
      <c r="F165" s="279">
        <v>1569.4333333333332</v>
      </c>
      <c r="G165" s="279">
        <v>1532.3166666666664</v>
      </c>
      <c r="H165" s="279">
        <v>1673.2166666666665</v>
      </c>
      <c r="I165" s="279">
        <v>1710.3333333333333</v>
      </c>
      <c r="J165" s="279">
        <v>1743.6666666666665</v>
      </c>
      <c r="K165" s="277">
        <v>1677</v>
      </c>
      <c r="L165" s="277">
        <v>1606.55</v>
      </c>
      <c r="M165" s="277">
        <v>0.13829</v>
      </c>
    </row>
    <row r="166" spans="1:13">
      <c r="A166" s="268">
        <v>156</v>
      </c>
      <c r="B166" s="277" t="s">
        <v>376</v>
      </c>
      <c r="C166" s="278">
        <v>1857.45</v>
      </c>
      <c r="D166" s="279">
        <v>1876.6166666666668</v>
      </c>
      <c r="E166" s="279">
        <v>1815.8333333333335</v>
      </c>
      <c r="F166" s="279">
        <v>1774.2166666666667</v>
      </c>
      <c r="G166" s="279">
        <v>1713.4333333333334</v>
      </c>
      <c r="H166" s="279">
        <v>1918.2333333333336</v>
      </c>
      <c r="I166" s="279">
        <v>1979.0166666666669</v>
      </c>
      <c r="J166" s="279">
        <v>2020.6333333333337</v>
      </c>
      <c r="K166" s="277">
        <v>1937.4</v>
      </c>
      <c r="L166" s="277">
        <v>1835</v>
      </c>
      <c r="M166" s="277">
        <v>0.33613999999999999</v>
      </c>
    </row>
    <row r="167" spans="1:13">
      <c r="A167" s="268">
        <v>157</v>
      </c>
      <c r="B167" s="277" t="s">
        <v>372</v>
      </c>
      <c r="C167" s="278">
        <v>227.7</v>
      </c>
      <c r="D167" s="279">
        <v>239.51666666666665</v>
      </c>
      <c r="E167" s="279">
        <v>213.5333333333333</v>
      </c>
      <c r="F167" s="279">
        <v>199.36666666666665</v>
      </c>
      <c r="G167" s="279">
        <v>173.3833333333333</v>
      </c>
      <c r="H167" s="279">
        <v>253.68333333333331</v>
      </c>
      <c r="I167" s="279">
        <v>279.66666666666663</v>
      </c>
      <c r="J167" s="279">
        <v>293.83333333333331</v>
      </c>
      <c r="K167" s="277">
        <v>265.5</v>
      </c>
      <c r="L167" s="277">
        <v>225.35</v>
      </c>
      <c r="M167" s="277">
        <v>19.373819999999998</v>
      </c>
    </row>
    <row r="168" spans="1:13">
      <c r="A168" s="268">
        <v>158</v>
      </c>
      <c r="B168" s="277" t="s">
        <v>382</v>
      </c>
      <c r="C168" s="278">
        <v>226.4</v>
      </c>
      <c r="D168" s="279">
        <v>229.4</v>
      </c>
      <c r="E168" s="279">
        <v>222.10000000000002</v>
      </c>
      <c r="F168" s="279">
        <v>217.8</v>
      </c>
      <c r="G168" s="279">
        <v>210.50000000000003</v>
      </c>
      <c r="H168" s="279">
        <v>233.70000000000002</v>
      </c>
      <c r="I168" s="279">
        <v>241.00000000000003</v>
      </c>
      <c r="J168" s="279">
        <v>245.3</v>
      </c>
      <c r="K168" s="277">
        <v>236.7</v>
      </c>
      <c r="L168" s="277">
        <v>225.1</v>
      </c>
      <c r="M168" s="277">
        <v>5.1636699999999998</v>
      </c>
    </row>
    <row r="169" spans="1:13">
      <c r="A169" s="268">
        <v>159</v>
      </c>
      <c r="B169" s="277" t="s">
        <v>373</v>
      </c>
      <c r="C169" s="278">
        <v>82.35</v>
      </c>
      <c r="D169" s="279">
        <v>82.416666666666671</v>
      </c>
      <c r="E169" s="279">
        <v>80.13333333333334</v>
      </c>
      <c r="F169" s="279">
        <v>77.916666666666671</v>
      </c>
      <c r="G169" s="279">
        <v>75.63333333333334</v>
      </c>
      <c r="H169" s="279">
        <v>84.63333333333334</v>
      </c>
      <c r="I169" s="279">
        <v>86.916666666666671</v>
      </c>
      <c r="J169" s="279">
        <v>89.13333333333334</v>
      </c>
      <c r="K169" s="277">
        <v>84.7</v>
      </c>
      <c r="L169" s="277">
        <v>80.2</v>
      </c>
      <c r="M169" s="277">
        <v>0.27350000000000002</v>
      </c>
    </row>
    <row r="170" spans="1:13">
      <c r="A170" s="268">
        <v>160</v>
      </c>
      <c r="B170" s="277" t="s">
        <v>374</v>
      </c>
      <c r="C170" s="278">
        <v>156.5</v>
      </c>
      <c r="D170" s="279">
        <v>156.04999999999998</v>
      </c>
      <c r="E170" s="279">
        <v>154.39999999999998</v>
      </c>
      <c r="F170" s="279">
        <v>152.29999999999998</v>
      </c>
      <c r="G170" s="279">
        <v>150.64999999999998</v>
      </c>
      <c r="H170" s="279">
        <v>158.14999999999998</v>
      </c>
      <c r="I170" s="279">
        <v>159.80000000000001</v>
      </c>
      <c r="J170" s="279">
        <v>161.89999999999998</v>
      </c>
      <c r="K170" s="277">
        <v>157.69999999999999</v>
      </c>
      <c r="L170" s="277">
        <v>153.94999999999999</v>
      </c>
      <c r="M170" s="277">
        <v>0.85106999999999999</v>
      </c>
    </row>
    <row r="171" spans="1:13">
      <c r="A171" s="268">
        <v>161</v>
      </c>
      <c r="B171" s="277" t="s">
        <v>245</v>
      </c>
      <c r="C171" s="278">
        <v>118.15</v>
      </c>
      <c r="D171" s="279">
        <v>117.21666666666665</v>
      </c>
      <c r="E171" s="279">
        <v>115.93333333333331</v>
      </c>
      <c r="F171" s="279">
        <v>113.71666666666665</v>
      </c>
      <c r="G171" s="279">
        <v>112.43333333333331</v>
      </c>
      <c r="H171" s="279">
        <v>119.43333333333331</v>
      </c>
      <c r="I171" s="279">
        <v>120.71666666666664</v>
      </c>
      <c r="J171" s="279">
        <v>122.93333333333331</v>
      </c>
      <c r="K171" s="277">
        <v>118.5</v>
      </c>
      <c r="L171" s="277">
        <v>115</v>
      </c>
      <c r="M171" s="277">
        <v>0.97057000000000004</v>
      </c>
    </row>
    <row r="172" spans="1:13">
      <c r="A172" s="268">
        <v>162</v>
      </c>
      <c r="B172" s="277" t="s">
        <v>378</v>
      </c>
      <c r="C172" s="278">
        <v>5261.9</v>
      </c>
      <c r="D172" s="279">
        <v>5259.9666666666662</v>
      </c>
      <c r="E172" s="279">
        <v>5219.9333333333325</v>
      </c>
      <c r="F172" s="279">
        <v>5177.9666666666662</v>
      </c>
      <c r="G172" s="279">
        <v>5137.9333333333325</v>
      </c>
      <c r="H172" s="279">
        <v>5301.9333333333325</v>
      </c>
      <c r="I172" s="279">
        <v>5341.9666666666672</v>
      </c>
      <c r="J172" s="279">
        <v>5383.9333333333325</v>
      </c>
      <c r="K172" s="277">
        <v>5300</v>
      </c>
      <c r="L172" s="277">
        <v>5218</v>
      </c>
      <c r="M172" s="277">
        <v>3.0620000000000001E-2</v>
      </c>
    </row>
    <row r="173" spans="1:13">
      <c r="A173" s="268">
        <v>163</v>
      </c>
      <c r="B173" s="277" t="s">
        <v>379</v>
      </c>
      <c r="C173" s="278">
        <v>1480.35</v>
      </c>
      <c r="D173" s="279">
        <v>1479.45</v>
      </c>
      <c r="E173" s="279">
        <v>1468.95</v>
      </c>
      <c r="F173" s="279">
        <v>1457.55</v>
      </c>
      <c r="G173" s="279">
        <v>1447.05</v>
      </c>
      <c r="H173" s="279">
        <v>1490.8500000000001</v>
      </c>
      <c r="I173" s="279">
        <v>1501.3500000000001</v>
      </c>
      <c r="J173" s="279">
        <v>1512.7500000000002</v>
      </c>
      <c r="K173" s="277">
        <v>1489.95</v>
      </c>
      <c r="L173" s="277">
        <v>1468.05</v>
      </c>
      <c r="M173" s="277">
        <v>0.26168000000000002</v>
      </c>
    </row>
    <row r="174" spans="1:13">
      <c r="A174" s="268">
        <v>164</v>
      </c>
      <c r="B174" s="277" t="s">
        <v>101</v>
      </c>
      <c r="C174" s="278">
        <v>469.8</v>
      </c>
      <c r="D174" s="279">
        <v>471.09999999999997</v>
      </c>
      <c r="E174" s="279">
        <v>465.74999999999994</v>
      </c>
      <c r="F174" s="279">
        <v>461.7</v>
      </c>
      <c r="G174" s="279">
        <v>456.34999999999997</v>
      </c>
      <c r="H174" s="279">
        <v>475.14999999999992</v>
      </c>
      <c r="I174" s="279">
        <v>480.49999999999994</v>
      </c>
      <c r="J174" s="279">
        <v>484.5499999999999</v>
      </c>
      <c r="K174" s="277">
        <v>476.45</v>
      </c>
      <c r="L174" s="277">
        <v>467.05</v>
      </c>
      <c r="M174" s="277">
        <v>22.289069999999999</v>
      </c>
    </row>
    <row r="175" spans="1:13">
      <c r="A175" s="268">
        <v>165</v>
      </c>
      <c r="B175" s="277" t="s">
        <v>387</v>
      </c>
      <c r="C175" s="278">
        <v>42.45</v>
      </c>
      <c r="D175" s="279">
        <v>42.583333333333336</v>
      </c>
      <c r="E175" s="279">
        <v>41.866666666666674</v>
      </c>
      <c r="F175" s="279">
        <v>41.283333333333339</v>
      </c>
      <c r="G175" s="279">
        <v>40.566666666666677</v>
      </c>
      <c r="H175" s="279">
        <v>43.166666666666671</v>
      </c>
      <c r="I175" s="279">
        <v>43.883333333333326</v>
      </c>
      <c r="J175" s="279">
        <v>44.466666666666669</v>
      </c>
      <c r="K175" s="277">
        <v>43.3</v>
      </c>
      <c r="L175" s="277">
        <v>42</v>
      </c>
      <c r="M175" s="277">
        <v>3.5682100000000001</v>
      </c>
    </row>
    <row r="176" spans="1:13">
      <c r="A176" s="268">
        <v>166</v>
      </c>
      <c r="B176" s="277" t="s">
        <v>1396</v>
      </c>
      <c r="C176" s="278">
        <v>3588.2</v>
      </c>
      <c r="D176" s="279">
        <v>3579.5</v>
      </c>
      <c r="E176" s="279">
        <v>3510.15</v>
      </c>
      <c r="F176" s="279">
        <v>3432.1</v>
      </c>
      <c r="G176" s="279">
        <v>3362.75</v>
      </c>
      <c r="H176" s="279">
        <v>3657.55</v>
      </c>
      <c r="I176" s="279">
        <v>3726.9000000000005</v>
      </c>
      <c r="J176" s="279">
        <v>3804.9500000000003</v>
      </c>
      <c r="K176" s="277">
        <v>3648.85</v>
      </c>
      <c r="L176" s="277">
        <v>3501.45</v>
      </c>
      <c r="M176" s="277">
        <v>0.35896</v>
      </c>
    </row>
    <row r="177" spans="1:13">
      <c r="A177" s="268">
        <v>167</v>
      </c>
      <c r="B177" s="277" t="s">
        <v>103</v>
      </c>
      <c r="C177" s="278">
        <v>23.3</v>
      </c>
      <c r="D177" s="279">
        <v>23.650000000000002</v>
      </c>
      <c r="E177" s="279">
        <v>22.750000000000004</v>
      </c>
      <c r="F177" s="279">
        <v>22.200000000000003</v>
      </c>
      <c r="G177" s="279">
        <v>21.300000000000004</v>
      </c>
      <c r="H177" s="279">
        <v>24.200000000000003</v>
      </c>
      <c r="I177" s="279">
        <v>25.1</v>
      </c>
      <c r="J177" s="279">
        <v>25.650000000000002</v>
      </c>
      <c r="K177" s="277">
        <v>24.55</v>
      </c>
      <c r="L177" s="277">
        <v>23.1</v>
      </c>
      <c r="M177" s="277">
        <v>200.24268000000001</v>
      </c>
    </row>
    <row r="178" spans="1:13">
      <c r="A178" s="268">
        <v>168</v>
      </c>
      <c r="B178" s="277" t="s">
        <v>388</v>
      </c>
      <c r="C178" s="278">
        <v>207.75</v>
      </c>
      <c r="D178" s="279">
        <v>208.96666666666667</v>
      </c>
      <c r="E178" s="279">
        <v>204.68333333333334</v>
      </c>
      <c r="F178" s="279">
        <v>201.61666666666667</v>
      </c>
      <c r="G178" s="279">
        <v>197.33333333333334</v>
      </c>
      <c r="H178" s="279">
        <v>212.03333333333333</v>
      </c>
      <c r="I178" s="279">
        <v>216.31666666666669</v>
      </c>
      <c r="J178" s="279">
        <v>219.38333333333333</v>
      </c>
      <c r="K178" s="277">
        <v>213.25</v>
      </c>
      <c r="L178" s="277">
        <v>205.9</v>
      </c>
      <c r="M178" s="277">
        <v>3.8975300000000002</v>
      </c>
    </row>
    <row r="179" spans="1:13">
      <c r="A179" s="268">
        <v>169</v>
      </c>
      <c r="B179" s="277" t="s">
        <v>380</v>
      </c>
      <c r="C179" s="278">
        <v>894.95</v>
      </c>
      <c r="D179" s="279">
        <v>894.73333333333323</v>
      </c>
      <c r="E179" s="279">
        <v>885.31666666666649</v>
      </c>
      <c r="F179" s="279">
        <v>875.68333333333328</v>
      </c>
      <c r="G179" s="279">
        <v>866.26666666666654</v>
      </c>
      <c r="H179" s="279">
        <v>904.36666666666645</v>
      </c>
      <c r="I179" s="279">
        <v>913.78333333333319</v>
      </c>
      <c r="J179" s="279">
        <v>923.4166666666664</v>
      </c>
      <c r="K179" s="277">
        <v>904.15</v>
      </c>
      <c r="L179" s="277">
        <v>885.1</v>
      </c>
      <c r="M179" s="277">
        <v>0.17968000000000001</v>
      </c>
    </row>
    <row r="180" spans="1:13">
      <c r="A180" s="268">
        <v>170</v>
      </c>
      <c r="B180" s="277" t="s">
        <v>246</v>
      </c>
      <c r="C180" s="278">
        <v>522.20000000000005</v>
      </c>
      <c r="D180" s="279">
        <v>520.5</v>
      </c>
      <c r="E180" s="279">
        <v>516</v>
      </c>
      <c r="F180" s="279">
        <v>509.79999999999995</v>
      </c>
      <c r="G180" s="279">
        <v>505.29999999999995</v>
      </c>
      <c r="H180" s="279">
        <v>526.70000000000005</v>
      </c>
      <c r="I180" s="279">
        <v>531.20000000000005</v>
      </c>
      <c r="J180" s="279">
        <v>537.40000000000009</v>
      </c>
      <c r="K180" s="277">
        <v>525</v>
      </c>
      <c r="L180" s="277">
        <v>514.29999999999995</v>
      </c>
      <c r="M180" s="277">
        <v>0.33178000000000002</v>
      </c>
    </row>
    <row r="181" spans="1:13">
      <c r="A181" s="268">
        <v>171</v>
      </c>
      <c r="B181" s="277" t="s">
        <v>104</v>
      </c>
      <c r="C181" s="278">
        <v>684.8</v>
      </c>
      <c r="D181" s="279">
        <v>681.1</v>
      </c>
      <c r="E181" s="279">
        <v>674.75</v>
      </c>
      <c r="F181" s="279">
        <v>664.69999999999993</v>
      </c>
      <c r="G181" s="279">
        <v>658.34999999999991</v>
      </c>
      <c r="H181" s="279">
        <v>691.15000000000009</v>
      </c>
      <c r="I181" s="279">
        <v>697.50000000000023</v>
      </c>
      <c r="J181" s="279">
        <v>707.55000000000018</v>
      </c>
      <c r="K181" s="277">
        <v>687.45</v>
      </c>
      <c r="L181" s="277">
        <v>671.05</v>
      </c>
      <c r="M181" s="277">
        <v>5.7706</v>
      </c>
    </row>
    <row r="182" spans="1:13">
      <c r="A182" s="268">
        <v>172</v>
      </c>
      <c r="B182" s="277" t="s">
        <v>247</v>
      </c>
      <c r="C182" s="278">
        <v>367.7</v>
      </c>
      <c r="D182" s="279">
        <v>368.15000000000003</v>
      </c>
      <c r="E182" s="279">
        <v>365.55000000000007</v>
      </c>
      <c r="F182" s="279">
        <v>363.40000000000003</v>
      </c>
      <c r="G182" s="279">
        <v>360.80000000000007</v>
      </c>
      <c r="H182" s="279">
        <v>370.30000000000007</v>
      </c>
      <c r="I182" s="279">
        <v>372.90000000000009</v>
      </c>
      <c r="J182" s="279">
        <v>375.05000000000007</v>
      </c>
      <c r="K182" s="277">
        <v>370.75</v>
      </c>
      <c r="L182" s="277">
        <v>366</v>
      </c>
      <c r="M182" s="277">
        <v>0.34355999999999998</v>
      </c>
    </row>
    <row r="183" spans="1:13">
      <c r="A183" s="268">
        <v>173</v>
      </c>
      <c r="B183" s="277" t="s">
        <v>248</v>
      </c>
      <c r="C183" s="278">
        <v>991.55</v>
      </c>
      <c r="D183" s="279">
        <v>990.81666666666661</v>
      </c>
      <c r="E183" s="279">
        <v>977.23333333333323</v>
      </c>
      <c r="F183" s="279">
        <v>962.91666666666663</v>
      </c>
      <c r="G183" s="279">
        <v>949.33333333333326</v>
      </c>
      <c r="H183" s="279">
        <v>1005.1333333333332</v>
      </c>
      <c r="I183" s="279">
        <v>1018.7166666666667</v>
      </c>
      <c r="J183" s="279">
        <v>1033.0333333333333</v>
      </c>
      <c r="K183" s="277">
        <v>1004.4</v>
      </c>
      <c r="L183" s="277">
        <v>976.5</v>
      </c>
      <c r="M183" s="277">
        <v>6.8514099999999996</v>
      </c>
    </row>
    <row r="184" spans="1:13">
      <c r="A184" s="268">
        <v>174</v>
      </c>
      <c r="B184" s="277" t="s">
        <v>389</v>
      </c>
      <c r="C184" s="278">
        <v>86.55</v>
      </c>
      <c r="D184" s="279">
        <v>85.883333333333326</v>
      </c>
      <c r="E184" s="279">
        <v>84.766666666666652</v>
      </c>
      <c r="F184" s="279">
        <v>82.98333333333332</v>
      </c>
      <c r="G184" s="279">
        <v>81.866666666666646</v>
      </c>
      <c r="H184" s="279">
        <v>87.666666666666657</v>
      </c>
      <c r="I184" s="279">
        <v>88.783333333333331</v>
      </c>
      <c r="J184" s="279">
        <v>90.566666666666663</v>
      </c>
      <c r="K184" s="277">
        <v>87</v>
      </c>
      <c r="L184" s="277">
        <v>84.1</v>
      </c>
      <c r="M184" s="277">
        <v>1.5899399999999999</v>
      </c>
    </row>
    <row r="185" spans="1:13">
      <c r="A185" s="268">
        <v>175</v>
      </c>
      <c r="B185" s="277" t="s">
        <v>381</v>
      </c>
      <c r="C185" s="278">
        <v>381.85</v>
      </c>
      <c r="D185" s="279">
        <v>379.68333333333334</v>
      </c>
      <c r="E185" s="279">
        <v>373.36666666666667</v>
      </c>
      <c r="F185" s="279">
        <v>364.88333333333333</v>
      </c>
      <c r="G185" s="279">
        <v>358.56666666666666</v>
      </c>
      <c r="H185" s="279">
        <v>388.16666666666669</v>
      </c>
      <c r="I185" s="279">
        <v>394.48333333333341</v>
      </c>
      <c r="J185" s="279">
        <v>402.9666666666667</v>
      </c>
      <c r="K185" s="277">
        <v>386</v>
      </c>
      <c r="L185" s="277">
        <v>371.2</v>
      </c>
      <c r="M185" s="277">
        <v>10.060090000000001</v>
      </c>
    </row>
    <row r="186" spans="1:13">
      <c r="A186" s="268">
        <v>176</v>
      </c>
      <c r="B186" s="277" t="s">
        <v>249</v>
      </c>
      <c r="C186" s="278">
        <v>175.9</v>
      </c>
      <c r="D186" s="279">
        <v>175.35</v>
      </c>
      <c r="E186" s="279">
        <v>173.6</v>
      </c>
      <c r="F186" s="279">
        <v>171.3</v>
      </c>
      <c r="G186" s="279">
        <v>169.55</v>
      </c>
      <c r="H186" s="279">
        <v>177.64999999999998</v>
      </c>
      <c r="I186" s="279">
        <v>179.39999999999998</v>
      </c>
      <c r="J186" s="279">
        <v>181.69999999999996</v>
      </c>
      <c r="K186" s="277">
        <v>177.1</v>
      </c>
      <c r="L186" s="277">
        <v>173.05</v>
      </c>
      <c r="M186" s="277">
        <v>2.8948700000000001</v>
      </c>
    </row>
    <row r="187" spans="1:13">
      <c r="A187" s="268">
        <v>177</v>
      </c>
      <c r="B187" s="277" t="s">
        <v>105</v>
      </c>
      <c r="C187" s="278">
        <v>770.2</v>
      </c>
      <c r="D187" s="279">
        <v>771.18333333333339</v>
      </c>
      <c r="E187" s="279">
        <v>765.01666666666677</v>
      </c>
      <c r="F187" s="279">
        <v>759.83333333333337</v>
      </c>
      <c r="G187" s="279">
        <v>753.66666666666674</v>
      </c>
      <c r="H187" s="279">
        <v>776.36666666666679</v>
      </c>
      <c r="I187" s="279">
        <v>782.5333333333333</v>
      </c>
      <c r="J187" s="279">
        <v>787.71666666666681</v>
      </c>
      <c r="K187" s="277">
        <v>777.35</v>
      </c>
      <c r="L187" s="277">
        <v>766</v>
      </c>
      <c r="M187" s="277">
        <v>10.6195</v>
      </c>
    </row>
    <row r="188" spans="1:13">
      <c r="A188" s="268">
        <v>178</v>
      </c>
      <c r="B188" s="277" t="s">
        <v>383</v>
      </c>
      <c r="C188" s="278">
        <v>69.75</v>
      </c>
      <c r="D188" s="279">
        <v>69.966666666666669</v>
      </c>
      <c r="E188" s="279">
        <v>69.38333333333334</v>
      </c>
      <c r="F188" s="279">
        <v>69.016666666666666</v>
      </c>
      <c r="G188" s="279">
        <v>68.433333333333337</v>
      </c>
      <c r="H188" s="279">
        <v>70.333333333333343</v>
      </c>
      <c r="I188" s="279">
        <v>70.916666666666657</v>
      </c>
      <c r="J188" s="279">
        <v>71.283333333333346</v>
      </c>
      <c r="K188" s="277">
        <v>70.55</v>
      </c>
      <c r="L188" s="277">
        <v>69.599999999999994</v>
      </c>
      <c r="M188" s="277">
        <v>1.98356</v>
      </c>
    </row>
    <row r="189" spans="1:13">
      <c r="A189" s="268">
        <v>179</v>
      </c>
      <c r="B189" s="277" t="s">
        <v>384</v>
      </c>
      <c r="C189" s="278">
        <v>550.54999999999995</v>
      </c>
      <c r="D189" s="279">
        <v>551.33333333333337</v>
      </c>
      <c r="E189" s="279">
        <v>540.16666666666674</v>
      </c>
      <c r="F189" s="279">
        <v>529.78333333333342</v>
      </c>
      <c r="G189" s="279">
        <v>518.61666666666679</v>
      </c>
      <c r="H189" s="279">
        <v>561.7166666666667</v>
      </c>
      <c r="I189" s="279">
        <v>572.88333333333344</v>
      </c>
      <c r="J189" s="279">
        <v>583.26666666666665</v>
      </c>
      <c r="K189" s="277">
        <v>562.5</v>
      </c>
      <c r="L189" s="277">
        <v>540.95000000000005</v>
      </c>
      <c r="M189" s="277">
        <v>0.26746999999999999</v>
      </c>
    </row>
    <row r="190" spans="1:13">
      <c r="A190" s="268">
        <v>180</v>
      </c>
      <c r="B190" s="277" t="s">
        <v>1439</v>
      </c>
      <c r="C190" s="278">
        <v>193.65</v>
      </c>
      <c r="D190" s="279">
        <v>193.75</v>
      </c>
      <c r="E190" s="279">
        <v>192.1</v>
      </c>
      <c r="F190" s="279">
        <v>190.54999999999998</v>
      </c>
      <c r="G190" s="279">
        <v>188.89999999999998</v>
      </c>
      <c r="H190" s="279">
        <v>195.3</v>
      </c>
      <c r="I190" s="279">
        <v>196.95</v>
      </c>
      <c r="J190" s="279">
        <v>198.50000000000003</v>
      </c>
      <c r="K190" s="277">
        <v>195.4</v>
      </c>
      <c r="L190" s="277">
        <v>192.2</v>
      </c>
      <c r="M190" s="277">
        <v>0.27661999999999998</v>
      </c>
    </row>
    <row r="191" spans="1:13">
      <c r="A191" s="268">
        <v>181</v>
      </c>
      <c r="B191" s="277" t="s">
        <v>390</v>
      </c>
      <c r="C191" s="278">
        <v>66.8</v>
      </c>
      <c r="D191" s="279">
        <v>66.233333333333334</v>
      </c>
      <c r="E191" s="279">
        <v>64.666666666666671</v>
      </c>
      <c r="F191" s="279">
        <v>62.533333333333331</v>
      </c>
      <c r="G191" s="279">
        <v>60.966666666666669</v>
      </c>
      <c r="H191" s="279">
        <v>68.366666666666674</v>
      </c>
      <c r="I191" s="279">
        <v>69.933333333333337</v>
      </c>
      <c r="J191" s="279">
        <v>72.066666666666677</v>
      </c>
      <c r="K191" s="277">
        <v>67.8</v>
      </c>
      <c r="L191" s="277">
        <v>64.099999999999994</v>
      </c>
      <c r="M191" s="277">
        <v>20.631450000000001</v>
      </c>
    </row>
    <row r="192" spans="1:13">
      <c r="A192" s="268">
        <v>182</v>
      </c>
      <c r="B192" s="277" t="s">
        <v>250</v>
      </c>
      <c r="C192" s="278">
        <v>196.65</v>
      </c>
      <c r="D192" s="279">
        <v>195.91666666666666</v>
      </c>
      <c r="E192" s="279">
        <v>194.38333333333333</v>
      </c>
      <c r="F192" s="279">
        <v>192.11666666666667</v>
      </c>
      <c r="G192" s="279">
        <v>190.58333333333334</v>
      </c>
      <c r="H192" s="279">
        <v>198.18333333333331</v>
      </c>
      <c r="I192" s="279">
        <v>199.71666666666667</v>
      </c>
      <c r="J192" s="279">
        <v>201.98333333333329</v>
      </c>
      <c r="K192" s="277">
        <v>197.45</v>
      </c>
      <c r="L192" s="277">
        <v>193.65</v>
      </c>
      <c r="M192" s="277">
        <v>1.48444</v>
      </c>
    </row>
    <row r="193" spans="1:13">
      <c r="A193" s="268">
        <v>183</v>
      </c>
      <c r="B193" s="277" t="s">
        <v>385</v>
      </c>
      <c r="C193" s="278">
        <v>312.89999999999998</v>
      </c>
      <c r="D193" s="279">
        <v>314.06666666666666</v>
      </c>
      <c r="E193" s="279">
        <v>309.13333333333333</v>
      </c>
      <c r="F193" s="279">
        <v>305.36666666666667</v>
      </c>
      <c r="G193" s="279">
        <v>300.43333333333334</v>
      </c>
      <c r="H193" s="279">
        <v>317.83333333333331</v>
      </c>
      <c r="I193" s="279">
        <v>322.76666666666659</v>
      </c>
      <c r="J193" s="279">
        <v>326.5333333333333</v>
      </c>
      <c r="K193" s="277">
        <v>319</v>
      </c>
      <c r="L193" s="277">
        <v>310.3</v>
      </c>
      <c r="M193" s="277">
        <v>0.49919000000000002</v>
      </c>
    </row>
    <row r="194" spans="1:13">
      <c r="A194" s="268">
        <v>184</v>
      </c>
      <c r="B194" s="277" t="s">
        <v>386</v>
      </c>
      <c r="C194" s="278">
        <v>295.39999999999998</v>
      </c>
      <c r="D194" s="279">
        <v>294.45</v>
      </c>
      <c r="E194" s="279">
        <v>292</v>
      </c>
      <c r="F194" s="279">
        <v>288.60000000000002</v>
      </c>
      <c r="G194" s="279">
        <v>286.15000000000003</v>
      </c>
      <c r="H194" s="279">
        <v>297.84999999999997</v>
      </c>
      <c r="I194" s="279">
        <v>300.2999999999999</v>
      </c>
      <c r="J194" s="279">
        <v>303.69999999999993</v>
      </c>
      <c r="K194" s="277">
        <v>296.89999999999998</v>
      </c>
      <c r="L194" s="277">
        <v>291.05</v>
      </c>
      <c r="M194" s="277">
        <v>2.16744</v>
      </c>
    </row>
    <row r="195" spans="1:13">
      <c r="A195" s="268">
        <v>185</v>
      </c>
      <c r="B195" s="277" t="s">
        <v>391</v>
      </c>
      <c r="C195" s="278">
        <v>670.65</v>
      </c>
      <c r="D195" s="279">
        <v>664.2166666666667</v>
      </c>
      <c r="E195" s="279">
        <v>653.43333333333339</v>
      </c>
      <c r="F195" s="279">
        <v>636.2166666666667</v>
      </c>
      <c r="G195" s="279">
        <v>625.43333333333339</v>
      </c>
      <c r="H195" s="279">
        <v>681.43333333333339</v>
      </c>
      <c r="I195" s="279">
        <v>692.2166666666667</v>
      </c>
      <c r="J195" s="279">
        <v>709.43333333333339</v>
      </c>
      <c r="K195" s="277">
        <v>675</v>
      </c>
      <c r="L195" s="277">
        <v>647</v>
      </c>
      <c r="M195" s="277">
        <v>0.10125000000000001</v>
      </c>
    </row>
    <row r="196" spans="1:13">
      <c r="A196" s="268">
        <v>186</v>
      </c>
      <c r="B196" s="277" t="s">
        <v>399</v>
      </c>
      <c r="C196" s="278">
        <v>695.2</v>
      </c>
      <c r="D196" s="279">
        <v>697.88333333333333</v>
      </c>
      <c r="E196" s="279">
        <v>688.31666666666661</v>
      </c>
      <c r="F196" s="279">
        <v>681.43333333333328</v>
      </c>
      <c r="G196" s="279">
        <v>671.86666666666656</v>
      </c>
      <c r="H196" s="279">
        <v>704.76666666666665</v>
      </c>
      <c r="I196" s="279">
        <v>714.33333333333348</v>
      </c>
      <c r="J196" s="279">
        <v>721.2166666666667</v>
      </c>
      <c r="K196" s="277">
        <v>707.45</v>
      </c>
      <c r="L196" s="277">
        <v>691</v>
      </c>
      <c r="M196" s="277">
        <v>3.0069699999999999</v>
      </c>
    </row>
    <row r="197" spans="1:13">
      <c r="A197" s="268">
        <v>187</v>
      </c>
      <c r="B197" s="277" t="s">
        <v>392</v>
      </c>
      <c r="C197" s="278">
        <v>28.4</v>
      </c>
      <c r="D197" s="279">
        <v>28.349999999999998</v>
      </c>
      <c r="E197" s="279">
        <v>27.999999999999996</v>
      </c>
      <c r="F197" s="279">
        <v>27.599999999999998</v>
      </c>
      <c r="G197" s="279">
        <v>27.249999999999996</v>
      </c>
      <c r="H197" s="279">
        <v>28.749999999999996</v>
      </c>
      <c r="I197" s="279">
        <v>29.099999999999998</v>
      </c>
      <c r="J197" s="279">
        <v>29.499999999999996</v>
      </c>
      <c r="K197" s="277">
        <v>28.7</v>
      </c>
      <c r="L197" s="277">
        <v>27.95</v>
      </c>
      <c r="M197" s="277">
        <v>1.3698699999999999</v>
      </c>
    </row>
    <row r="198" spans="1:13">
      <c r="A198" s="268">
        <v>188</v>
      </c>
      <c r="B198" s="277" t="s">
        <v>393</v>
      </c>
      <c r="C198" s="278">
        <v>803.85</v>
      </c>
      <c r="D198" s="279">
        <v>823.2833333333333</v>
      </c>
      <c r="E198" s="279">
        <v>776.56666666666661</v>
      </c>
      <c r="F198" s="279">
        <v>749.2833333333333</v>
      </c>
      <c r="G198" s="279">
        <v>702.56666666666661</v>
      </c>
      <c r="H198" s="279">
        <v>850.56666666666661</v>
      </c>
      <c r="I198" s="279">
        <v>897.2833333333333</v>
      </c>
      <c r="J198" s="279">
        <v>924.56666666666661</v>
      </c>
      <c r="K198" s="277">
        <v>870</v>
      </c>
      <c r="L198" s="277">
        <v>796</v>
      </c>
      <c r="M198" s="277">
        <v>0.21853</v>
      </c>
    </row>
    <row r="199" spans="1:13">
      <c r="A199" s="268">
        <v>189</v>
      </c>
      <c r="B199" s="277" t="s">
        <v>106</v>
      </c>
      <c r="C199" s="278">
        <v>725.15</v>
      </c>
      <c r="D199" s="279">
        <v>725.75</v>
      </c>
      <c r="E199" s="279">
        <v>715.5</v>
      </c>
      <c r="F199" s="279">
        <v>705.85</v>
      </c>
      <c r="G199" s="279">
        <v>695.6</v>
      </c>
      <c r="H199" s="279">
        <v>735.4</v>
      </c>
      <c r="I199" s="279">
        <v>745.65</v>
      </c>
      <c r="J199" s="279">
        <v>755.3</v>
      </c>
      <c r="K199" s="277">
        <v>736</v>
      </c>
      <c r="L199" s="277">
        <v>716.1</v>
      </c>
      <c r="M199" s="277">
        <v>37.261960000000002</v>
      </c>
    </row>
    <row r="200" spans="1:13">
      <c r="A200" s="268">
        <v>190</v>
      </c>
      <c r="B200" s="277" t="s">
        <v>108</v>
      </c>
      <c r="C200" s="278">
        <v>840.05</v>
      </c>
      <c r="D200" s="279">
        <v>833.83333333333337</v>
      </c>
      <c r="E200" s="279">
        <v>825.16666666666674</v>
      </c>
      <c r="F200" s="279">
        <v>810.28333333333342</v>
      </c>
      <c r="G200" s="279">
        <v>801.61666666666679</v>
      </c>
      <c r="H200" s="279">
        <v>848.7166666666667</v>
      </c>
      <c r="I200" s="279">
        <v>857.38333333333344</v>
      </c>
      <c r="J200" s="279">
        <v>872.26666666666665</v>
      </c>
      <c r="K200" s="277">
        <v>842.5</v>
      </c>
      <c r="L200" s="277">
        <v>818.95</v>
      </c>
      <c r="M200" s="277">
        <v>66.910229999999999</v>
      </c>
    </row>
    <row r="201" spans="1:13">
      <c r="A201" s="268">
        <v>191</v>
      </c>
      <c r="B201" s="277" t="s">
        <v>109</v>
      </c>
      <c r="C201" s="278">
        <v>1934.3</v>
      </c>
      <c r="D201" s="279">
        <v>1943.8666666666668</v>
      </c>
      <c r="E201" s="279">
        <v>1917.7333333333336</v>
      </c>
      <c r="F201" s="279">
        <v>1901.1666666666667</v>
      </c>
      <c r="G201" s="279">
        <v>1875.0333333333335</v>
      </c>
      <c r="H201" s="279">
        <v>1960.4333333333336</v>
      </c>
      <c r="I201" s="279">
        <v>1986.5666666666668</v>
      </c>
      <c r="J201" s="279">
        <v>2003.1333333333337</v>
      </c>
      <c r="K201" s="277">
        <v>1970</v>
      </c>
      <c r="L201" s="277">
        <v>1927.3</v>
      </c>
      <c r="M201" s="277">
        <v>34.63664</v>
      </c>
    </row>
    <row r="202" spans="1:13">
      <c r="A202" s="268">
        <v>192</v>
      </c>
      <c r="B202" s="277" t="s">
        <v>252</v>
      </c>
      <c r="C202" s="278">
        <v>2262.35</v>
      </c>
      <c r="D202" s="279">
        <v>2258.4166666666665</v>
      </c>
      <c r="E202" s="279">
        <v>2240.9833333333331</v>
      </c>
      <c r="F202" s="279">
        <v>2219.6166666666668</v>
      </c>
      <c r="G202" s="279">
        <v>2202.1833333333334</v>
      </c>
      <c r="H202" s="279">
        <v>2279.7833333333328</v>
      </c>
      <c r="I202" s="279">
        <v>2297.2166666666662</v>
      </c>
      <c r="J202" s="279">
        <v>2318.5833333333326</v>
      </c>
      <c r="K202" s="277">
        <v>2275.85</v>
      </c>
      <c r="L202" s="277">
        <v>2237.0500000000002</v>
      </c>
      <c r="M202" s="277">
        <v>3.0374300000000001</v>
      </c>
    </row>
    <row r="203" spans="1:13">
      <c r="A203" s="268">
        <v>193</v>
      </c>
      <c r="B203" s="277" t="s">
        <v>110</v>
      </c>
      <c r="C203" s="278">
        <v>1187.2</v>
      </c>
      <c r="D203" s="279">
        <v>1190.05</v>
      </c>
      <c r="E203" s="279">
        <v>1175.6499999999999</v>
      </c>
      <c r="F203" s="279">
        <v>1164.0999999999999</v>
      </c>
      <c r="G203" s="279">
        <v>1149.6999999999998</v>
      </c>
      <c r="H203" s="279">
        <v>1201.5999999999999</v>
      </c>
      <c r="I203" s="279">
        <v>1216</v>
      </c>
      <c r="J203" s="279">
        <v>1227.55</v>
      </c>
      <c r="K203" s="277">
        <v>1204.45</v>
      </c>
      <c r="L203" s="277">
        <v>1178.5</v>
      </c>
      <c r="M203" s="277">
        <v>115.30152</v>
      </c>
    </row>
    <row r="204" spans="1:13">
      <c r="A204" s="268">
        <v>194</v>
      </c>
      <c r="B204" s="277" t="s">
        <v>253</v>
      </c>
      <c r="C204" s="278">
        <v>586.1</v>
      </c>
      <c r="D204" s="279">
        <v>584.81666666666661</v>
      </c>
      <c r="E204" s="279">
        <v>581.63333333333321</v>
      </c>
      <c r="F204" s="279">
        <v>577.16666666666663</v>
      </c>
      <c r="G204" s="279">
        <v>573.98333333333323</v>
      </c>
      <c r="H204" s="279">
        <v>589.28333333333319</v>
      </c>
      <c r="I204" s="279">
        <v>592.46666666666658</v>
      </c>
      <c r="J204" s="279">
        <v>596.93333333333317</v>
      </c>
      <c r="K204" s="277">
        <v>588</v>
      </c>
      <c r="L204" s="277">
        <v>580.35</v>
      </c>
      <c r="M204" s="277">
        <v>16.719830000000002</v>
      </c>
    </row>
    <row r="205" spans="1:13">
      <c r="A205" s="268">
        <v>195</v>
      </c>
      <c r="B205" s="277" t="s">
        <v>251</v>
      </c>
      <c r="C205" s="278">
        <v>673.1</v>
      </c>
      <c r="D205" s="279">
        <v>676.4</v>
      </c>
      <c r="E205" s="279">
        <v>663.69999999999993</v>
      </c>
      <c r="F205" s="279">
        <v>654.29999999999995</v>
      </c>
      <c r="G205" s="279">
        <v>641.59999999999991</v>
      </c>
      <c r="H205" s="279">
        <v>685.8</v>
      </c>
      <c r="I205" s="279">
        <v>698.5</v>
      </c>
      <c r="J205" s="279">
        <v>707.9</v>
      </c>
      <c r="K205" s="277">
        <v>689.1</v>
      </c>
      <c r="L205" s="277">
        <v>667</v>
      </c>
      <c r="M205" s="277">
        <v>1.8502700000000001</v>
      </c>
    </row>
    <row r="206" spans="1:13">
      <c r="A206" s="268">
        <v>196</v>
      </c>
      <c r="B206" s="277" t="s">
        <v>394</v>
      </c>
      <c r="C206" s="278">
        <v>184.3</v>
      </c>
      <c r="D206" s="279">
        <v>183.5</v>
      </c>
      <c r="E206" s="279">
        <v>182</v>
      </c>
      <c r="F206" s="279">
        <v>179.7</v>
      </c>
      <c r="G206" s="279">
        <v>178.2</v>
      </c>
      <c r="H206" s="279">
        <v>185.8</v>
      </c>
      <c r="I206" s="279">
        <v>187.3</v>
      </c>
      <c r="J206" s="279">
        <v>189.60000000000002</v>
      </c>
      <c r="K206" s="277">
        <v>185</v>
      </c>
      <c r="L206" s="277">
        <v>181.2</v>
      </c>
      <c r="M206" s="277">
        <v>2.5173700000000001</v>
      </c>
    </row>
    <row r="207" spans="1:13">
      <c r="A207" s="268">
        <v>197</v>
      </c>
      <c r="B207" s="277" t="s">
        <v>395</v>
      </c>
      <c r="C207" s="278">
        <v>305.95</v>
      </c>
      <c r="D207" s="279">
        <v>307.48333333333335</v>
      </c>
      <c r="E207" s="279">
        <v>301.4666666666667</v>
      </c>
      <c r="F207" s="279">
        <v>296.98333333333335</v>
      </c>
      <c r="G207" s="279">
        <v>290.9666666666667</v>
      </c>
      <c r="H207" s="279">
        <v>311.9666666666667</v>
      </c>
      <c r="I207" s="279">
        <v>317.98333333333335</v>
      </c>
      <c r="J207" s="279">
        <v>322.4666666666667</v>
      </c>
      <c r="K207" s="277">
        <v>313.5</v>
      </c>
      <c r="L207" s="277">
        <v>303</v>
      </c>
      <c r="M207" s="277">
        <v>1.21499</v>
      </c>
    </row>
    <row r="208" spans="1:13">
      <c r="A208" s="268">
        <v>198</v>
      </c>
      <c r="B208" s="277" t="s">
        <v>111</v>
      </c>
      <c r="C208" s="278">
        <v>2894</v>
      </c>
      <c r="D208" s="279">
        <v>2913.7833333333333</v>
      </c>
      <c r="E208" s="279">
        <v>2865.2166666666667</v>
      </c>
      <c r="F208" s="279">
        <v>2836.4333333333334</v>
      </c>
      <c r="G208" s="279">
        <v>2787.8666666666668</v>
      </c>
      <c r="H208" s="279">
        <v>2942.5666666666666</v>
      </c>
      <c r="I208" s="279">
        <v>2991.1333333333332</v>
      </c>
      <c r="J208" s="279">
        <v>3019.9166666666665</v>
      </c>
      <c r="K208" s="277">
        <v>2962.35</v>
      </c>
      <c r="L208" s="277">
        <v>2885</v>
      </c>
      <c r="M208" s="277">
        <v>23.455719999999999</v>
      </c>
    </row>
    <row r="209" spans="1:13">
      <c r="A209" s="268">
        <v>199</v>
      </c>
      <c r="B209" s="277" t="s">
        <v>112</v>
      </c>
      <c r="C209" s="278">
        <v>471</v>
      </c>
      <c r="D209" s="279">
        <v>470.9666666666667</v>
      </c>
      <c r="E209" s="279">
        <v>470.18333333333339</v>
      </c>
      <c r="F209" s="279">
        <v>469.36666666666667</v>
      </c>
      <c r="G209" s="279">
        <v>468.58333333333337</v>
      </c>
      <c r="H209" s="279">
        <v>471.78333333333342</v>
      </c>
      <c r="I209" s="279">
        <v>472.56666666666672</v>
      </c>
      <c r="J209" s="279">
        <v>473.38333333333344</v>
      </c>
      <c r="K209" s="277">
        <v>471.75</v>
      </c>
      <c r="L209" s="277">
        <v>470.15</v>
      </c>
      <c r="M209" s="277">
        <v>9.1917100000000005</v>
      </c>
    </row>
    <row r="210" spans="1:13">
      <c r="A210" s="268">
        <v>200</v>
      </c>
      <c r="B210" s="277" t="s">
        <v>396</v>
      </c>
      <c r="C210" s="278">
        <v>17</v>
      </c>
      <c r="D210" s="279">
        <v>16.816666666666666</v>
      </c>
      <c r="E210" s="279">
        <v>16.483333333333334</v>
      </c>
      <c r="F210" s="279">
        <v>15.966666666666669</v>
      </c>
      <c r="G210" s="279">
        <v>15.633333333333336</v>
      </c>
      <c r="H210" s="279">
        <v>17.333333333333332</v>
      </c>
      <c r="I210" s="279">
        <v>17.666666666666668</v>
      </c>
      <c r="J210" s="279">
        <v>18.18333333333333</v>
      </c>
      <c r="K210" s="277">
        <v>17.149999999999999</v>
      </c>
      <c r="L210" s="277">
        <v>16.3</v>
      </c>
      <c r="M210" s="277">
        <v>46.771990000000002</v>
      </c>
    </row>
    <row r="211" spans="1:13">
      <c r="A211" s="268">
        <v>201</v>
      </c>
      <c r="B211" s="277" t="s">
        <v>398</v>
      </c>
      <c r="C211" s="278">
        <v>121.95</v>
      </c>
      <c r="D211" s="279">
        <v>123.01666666666667</v>
      </c>
      <c r="E211" s="279">
        <v>119.43333333333334</v>
      </c>
      <c r="F211" s="279">
        <v>116.91666666666667</v>
      </c>
      <c r="G211" s="279">
        <v>113.33333333333334</v>
      </c>
      <c r="H211" s="279">
        <v>125.53333333333333</v>
      </c>
      <c r="I211" s="279">
        <v>129.11666666666667</v>
      </c>
      <c r="J211" s="279">
        <v>131.63333333333333</v>
      </c>
      <c r="K211" s="277">
        <v>126.6</v>
      </c>
      <c r="L211" s="277">
        <v>120.5</v>
      </c>
      <c r="M211" s="277">
        <v>3.0321799999999999</v>
      </c>
    </row>
    <row r="212" spans="1:13">
      <c r="A212" s="268">
        <v>202</v>
      </c>
      <c r="B212" s="277" t="s">
        <v>114</v>
      </c>
      <c r="C212" s="278">
        <v>167.9</v>
      </c>
      <c r="D212" s="279">
        <v>167.9</v>
      </c>
      <c r="E212" s="279">
        <v>165.3</v>
      </c>
      <c r="F212" s="279">
        <v>162.70000000000002</v>
      </c>
      <c r="G212" s="279">
        <v>160.10000000000002</v>
      </c>
      <c r="H212" s="279">
        <v>170.5</v>
      </c>
      <c r="I212" s="279">
        <v>173.09999999999997</v>
      </c>
      <c r="J212" s="279">
        <v>175.7</v>
      </c>
      <c r="K212" s="277">
        <v>170.5</v>
      </c>
      <c r="L212" s="277">
        <v>165.3</v>
      </c>
      <c r="M212" s="277">
        <v>122.67601000000001</v>
      </c>
    </row>
    <row r="213" spans="1:13">
      <c r="A213" s="268">
        <v>203</v>
      </c>
      <c r="B213" s="277" t="s">
        <v>400</v>
      </c>
      <c r="C213" s="278">
        <v>33</v>
      </c>
      <c r="D213" s="279">
        <v>33.083333333333336</v>
      </c>
      <c r="E213" s="279">
        <v>32.716666666666669</v>
      </c>
      <c r="F213" s="279">
        <v>32.43333333333333</v>
      </c>
      <c r="G213" s="279">
        <v>32.066666666666663</v>
      </c>
      <c r="H213" s="279">
        <v>33.366666666666674</v>
      </c>
      <c r="I213" s="279">
        <v>33.733333333333334</v>
      </c>
      <c r="J213" s="279">
        <v>34.01666666666668</v>
      </c>
      <c r="K213" s="277">
        <v>33.450000000000003</v>
      </c>
      <c r="L213" s="277">
        <v>32.799999999999997</v>
      </c>
      <c r="M213" s="277">
        <v>2.4288699999999999</v>
      </c>
    </row>
    <row r="214" spans="1:13">
      <c r="A214" s="268">
        <v>204</v>
      </c>
      <c r="B214" s="277" t="s">
        <v>115</v>
      </c>
      <c r="C214" s="278">
        <v>179.6</v>
      </c>
      <c r="D214" s="279">
        <v>176.95000000000002</v>
      </c>
      <c r="E214" s="279">
        <v>173.15000000000003</v>
      </c>
      <c r="F214" s="279">
        <v>166.70000000000002</v>
      </c>
      <c r="G214" s="279">
        <v>162.90000000000003</v>
      </c>
      <c r="H214" s="279">
        <v>183.40000000000003</v>
      </c>
      <c r="I214" s="279">
        <v>187.20000000000005</v>
      </c>
      <c r="J214" s="279">
        <v>193.65000000000003</v>
      </c>
      <c r="K214" s="277">
        <v>180.75</v>
      </c>
      <c r="L214" s="277">
        <v>170.5</v>
      </c>
      <c r="M214" s="277">
        <v>100.52858000000001</v>
      </c>
    </row>
    <row r="215" spans="1:13">
      <c r="A215" s="268">
        <v>205</v>
      </c>
      <c r="B215" s="277" t="s">
        <v>116</v>
      </c>
      <c r="C215" s="278">
        <v>2122.1</v>
      </c>
      <c r="D215" s="279">
        <v>2132.7000000000003</v>
      </c>
      <c r="E215" s="279">
        <v>2105.4000000000005</v>
      </c>
      <c r="F215" s="279">
        <v>2088.7000000000003</v>
      </c>
      <c r="G215" s="279">
        <v>2061.4000000000005</v>
      </c>
      <c r="H215" s="279">
        <v>2149.4000000000005</v>
      </c>
      <c r="I215" s="279">
        <v>2176.7000000000007</v>
      </c>
      <c r="J215" s="279">
        <v>2193.4000000000005</v>
      </c>
      <c r="K215" s="277">
        <v>2160</v>
      </c>
      <c r="L215" s="277">
        <v>2116</v>
      </c>
      <c r="M215" s="277">
        <v>19.34403</v>
      </c>
    </row>
    <row r="216" spans="1:13">
      <c r="A216" s="268">
        <v>206</v>
      </c>
      <c r="B216" s="277" t="s">
        <v>254</v>
      </c>
      <c r="C216" s="278">
        <v>204.5</v>
      </c>
      <c r="D216" s="279">
        <v>205.31666666666669</v>
      </c>
      <c r="E216" s="279">
        <v>202.68333333333339</v>
      </c>
      <c r="F216" s="279">
        <v>200.8666666666667</v>
      </c>
      <c r="G216" s="279">
        <v>198.23333333333341</v>
      </c>
      <c r="H216" s="279">
        <v>207.13333333333338</v>
      </c>
      <c r="I216" s="279">
        <v>209.76666666666665</v>
      </c>
      <c r="J216" s="279">
        <v>211.58333333333337</v>
      </c>
      <c r="K216" s="277">
        <v>207.95</v>
      </c>
      <c r="L216" s="277">
        <v>203.5</v>
      </c>
      <c r="M216" s="277">
        <v>12.409660000000001</v>
      </c>
    </row>
    <row r="217" spans="1:13">
      <c r="A217" s="268">
        <v>207</v>
      </c>
      <c r="B217" s="277" t="s">
        <v>401</v>
      </c>
      <c r="C217" s="278">
        <v>28498.15</v>
      </c>
      <c r="D217" s="279">
        <v>28489.200000000001</v>
      </c>
      <c r="E217" s="279">
        <v>28388.400000000001</v>
      </c>
      <c r="F217" s="279">
        <v>28278.65</v>
      </c>
      <c r="G217" s="279">
        <v>28177.850000000002</v>
      </c>
      <c r="H217" s="279">
        <v>28598.95</v>
      </c>
      <c r="I217" s="279">
        <v>28699.749999999996</v>
      </c>
      <c r="J217" s="279">
        <v>28809.5</v>
      </c>
      <c r="K217" s="277">
        <v>28590</v>
      </c>
      <c r="L217" s="277">
        <v>28379.45</v>
      </c>
      <c r="M217" s="277">
        <v>1.804E-2</v>
      </c>
    </row>
    <row r="218" spans="1:13">
      <c r="A218" s="268">
        <v>208</v>
      </c>
      <c r="B218" s="277" t="s">
        <v>397</v>
      </c>
      <c r="C218" s="278">
        <v>48.7</v>
      </c>
      <c r="D218" s="279">
        <v>48.983333333333327</v>
      </c>
      <c r="E218" s="279">
        <v>47.816666666666656</v>
      </c>
      <c r="F218" s="279">
        <v>46.93333333333333</v>
      </c>
      <c r="G218" s="279">
        <v>45.766666666666659</v>
      </c>
      <c r="H218" s="279">
        <v>49.866666666666653</v>
      </c>
      <c r="I218" s="279">
        <v>51.033333333333324</v>
      </c>
      <c r="J218" s="279">
        <v>51.91666666666665</v>
      </c>
      <c r="K218" s="277">
        <v>50.15</v>
      </c>
      <c r="L218" s="277">
        <v>48.1</v>
      </c>
      <c r="M218" s="277">
        <v>6.3946100000000001</v>
      </c>
    </row>
    <row r="219" spans="1:13">
      <c r="A219" s="268">
        <v>209</v>
      </c>
      <c r="B219" s="277" t="s">
        <v>255</v>
      </c>
      <c r="C219" s="278">
        <v>31.7</v>
      </c>
      <c r="D219" s="279">
        <v>31.816666666666666</v>
      </c>
      <c r="E219" s="279">
        <v>31.383333333333333</v>
      </c>
      <c r="F219" s="279">
        <v>31.066666666666666</v>
      </c>
      <c r="G219" s="279">
        <v>30.633333333333333</v>
      </c>
      <c r="H219" s="279">
        <v>32.133333333333333</v>
      </c>
      <c r="I219" s="279">
        <v>32.566666666666663</v>
      </c>
      <c r="J219" s="279">
        <v>32.883333333333333</v>
      </c>
      <c r="K219" s="277">
        <v>32.25</v>
      </c>
      <c r="L219" s="277">
        <v>31.5</v>
      </c>
      <c r="M219" s="277">
        <v>3.9911699999999999</v>
      </c>
    </row>
    <row r="220" spans="1:13">
      <c r="A220" s="268">
        <v>210</v>
      </c>
      <c r="B220" s="277" t="s">
        <v>415</v>
      </c>
      <c r="C220" s="278">
        <v>47.85</v>
      </c>
      <c r="D220" s="279">
        <v>47.783333333333331</v>
      </c>
      <c r="E220" s="279">
        <v>47.216666666666661</v>
      </c>
      <c r="F220" s="279">
        <v>46.583333333333329</v>
      </c>
      <c r="G220" s="279">
        <v>46.016666666666659</v>
      </c>
      <c r="H220" s="279">
        <v>48.416666666666664</v>
      </c>
      <c r="I220" s="279">
        <v>48.983333333333327</v>
      </c>
      <c r="J220" s="279">
        <v>49.616666666666667</v>
      </c>
      <c r="K220" s="277">
        <v>48.35</v>
      </c>
      <c r="L220" s="277">
        <v>47.15</v>
      </c>
      <c r="M220" s="277">
        <v>8.6318999999999999</v>
      </c>
    </row>
    <row r="221" spans="1:13">
      <c r="A221" s="268">
        <v>211</v>
      </c>
      <c r="B221" s="277" t="s">
        <v>117</v>
      </c>
      <c r="C221" s="278">
        <v>139.94999999999999</v>
      </c>
      <c r="D221" s="279">
        <v>139.75</v>
      </c>
      <c r="E221" s="279">
        <v>137.19999999999999</v>
      </c>
      <c r="F221" s="279">
        <v>134.44999999999999</v>
      </c>
      <c r="G221" s="279">
        <v>131.89999999999998</v>
      </c>
      <c r="H221" s="279">
        <v>142.5</v>
      </c>
      <c r="I221" s="279">
        <v>145.05000000000001</v>
      </c>
      <c r="J221" s="279">
        <v>147.80000000000001</v>
      </c>
      <c r="K221" s="277">
        <v>142.30000000000001</v>
      </c>
      <c r="L221" s="277">
        <v>137</v>
      </c>
      <c r="M221" s="277">
        <v>133.48426000000001</v>
      </c>
    </row>
    <row r="222" spans="1:13">
      <c r="A222" s="268">
        <v>212</v>
      </c>
      <c r="B222" s="277" t="s">
        <v>258</v>
      </c>
      <c r="C222" s="278" t="e">
        <v>#N/A</v>
      </c>
      <c r="D222" s="279" t="e">
        <v>#N/A</v>
      </c>
      <c r="E222" s="279" t="e">
        <v>#N/A</v>
      </c>
      <c r="F222" s="279" t="e">
        <v>#N/A</v>
      </c>
      <c r="G222" s="279" t="e">
        <v>#N/A</v>
      </c>
      <c r="H222" s="279" t="e">
        <v>#N/A</v>
      </c>
      <c r="I222" s="279" t="e">
        <v>#N/A</v>
      </c>
      <c r="J222" s="279" t="e">
        <v>#N/A</v>
      </c>
      <c r="K222" s="277" t="e">
        <v>#N/A</v>
      </c>
      <c r="L222" s="277" t="e">
        <v>#N/A</v>
      </c>
      <c r="M222" s="277" t="e">
        <v>#N/A</v>
      </c>
    </row>
    <row r="223" spans="1:13">
      <c r="A223" s="268">
        <v>213</v>
      </c>
      <c r="B223" s="277" t="s">
        <v>118</v>
      </c>
      <c r="C223" s="278">
        <v>399.9</v>
      </c>
      <c r="D223" s="279">
        <v>397.48333333333329</v>
      </c>
      <c r="E223" s="279">
        <v>392.06666666666661</v>
      </c>
      <c r="F223" s="279">
        <v>384.23333333333329</v>
      </c>
      <c r="G223" s="279">
        <v>378.81666666666661</v>
      </c>
      <c r="H223" s="279">
        <v>405.31666666666661</v>
      </c>
      <c r="I223" s="279">
        <v>410.73333333333323</v>
      </c>
      <c r="J223" s="279">
        <v>418.56666666666661</v>
      </c>
      <c r="K223" s="277">
        <v>402.9</v>
      </c>
      <c r="L223" s="277">
        <v>389.65</v>
      </c>
      <c r="M223" s="277">
        <v>326.15570000000002</v>
      </c>
    </row>
    <row r="224" spans="1:13">
      <c r="A224" s="268">
        <v>214</v>
      </c>
      <c r="B224" s="277" t="s">
        <v>256</v>
      </c>
      <c r="C224" s="278">
        <v>1242.7</v>
      </c>
      <c r="D224" s="279">
        <v>1239.5666666666666</v>
      </c>
      <c r="E224" s="279">
        <v>1227.1333333333332</v>
      </c>
      <c r="F224" s="279">
        <v>1211.5666666666666</v>
      </c>
      <c r="G224" s="279">
        <v>1199.1333333333332</v>
      </c>
      <c r="H224" s="279">
        <v>1255.1333333333332</v>
      </c>
      <c r="I224" s="279">
        <v>1267.5666666666666</v>
      </c>
      <c r="J224" s="279">
        <v>1283.1333333333332</v>
      </c>
      <c r="K224" s="277">
        <v>1252</v>
      </c>
      <c r="L224" s="277">
        <v>1224</v>
      </c>
      <c r="M224" s="277">
        <v>1.7488900000000001</v>
      </c>
    </row>
    <row r="225" spans="1:13">
      <c r="A225" s="268">
        <v>215</v>
      </c>
      <c r="B225" s="277" t="s">
        <v>119</v>
      </c>
      <c r="C225" s="278">
        <v>408.15</v>
      </c>
      <c r="D225" s="279">
        <v>407.26666666666665</v>
      </c>
      <c r="E225" s="279">
        <v>404.5333333333333</v>
      </c>
      <c r="F225" s="279">
        <v>400.91666666666663</v>
      </c>
      <c r="G225" s="279">
        <v>398.18333333333328</v>
      </c>
      <c r="H225" s="279">
        <v>410.88333333333333</v>
      </c>
      <c r="I225" s="279">
        <v>413.61666666666667</v>
      </c>
      <c r="J225" s="279">
        <v>417.23333333333335</v>
      </c>
      <c r="K225" s="277">
        <v>410</v>
      </c>
      <c r="L225" s="277">
        <v>403.65</v>
      </c>
      <c r="M225" s="277">
        <v>12.95065</v>
      </c>
    </row>
    <row r="226" spans="1:13">
      <c r="A226" s="268">
        <v>216</v>
      </c>
      <c r="B226" s="277" t="s">
        <v>403</v>
      </c>
      <c r="C226" s="278">
        <v>2629.2</v>
      </c>
      <c r="D226" s="279">
        <v>2642.7333333333331</v>
      </c>
      <c r="E226" s="279">
        <v>2586.4666666666662</v>
      </c>
      <c r="F226" s="279">
        <v>2543.7333333333331</v>
      </c>
      <c r="G226" s="279">
        <v>2487.4666666666662</v>
      </c>
      <c r="H226" s="279">
        <v>2685.4666666666662</v>
      </c>
      <c r="I226" s="279">
        <v>2741.7333333333336</v>
      </c>
      <c r="J226" s="279">
        <v>2784.4666666666662</v>
      </c>
      <c r="K226" s="277">
        <v>2699</v>
      </c>
      <c r="L226" s="277">
        <v>2600</v>
      </c>
      <c r="M226" s="277">
        <v>4.7499999999999999E-3</v>
      </c>
    </row>
    <row r="227" spans="1:13">
      <c r="A227" s="268">
        <v>217</v>
      </c>
      <c r="B227" s="277" t="s">
        <v>257</v>
      </c>
      <c r="C227" s="278">
        <v>36.9</v>
      </c>
      <c r="D227" s="279">
        <v>37</v>
      </c>
      <c r="E227" s="279">
        <v>36.15</v>
      </c>
      <c r="F227" s="279">
        <v>35.4</v>
      </c>
      <c r="G227" s="279">
        <v>34.549999999999997</v>
      </c>
      <c r="H227" s="279">
        <v>37.75</v>
      </c>
      <c r="I227" s="279">
        <v>38.599999999999994</v>
      </c>
      <c r="J227" s="279">
        <v>39.35</v>
      </c>
      <c r="K227" s="277">
        <v>37.85</v>
      </c>
      <c r="L227" s="277">
        <v>36.25</v>
      </c>
      <c r="M227" s="277">
        <v>9.7181300000000004</v>
      </c>
    </row>
    <row r="228" spans="1:13">
      <c r="A228" s="268">
        <v>218</v>
      </c>
      <c r="B228" s="277" t="s">
        <v>120</v>
      </c>
      <c r="C228" s="278">
        <v>8.35</v>
      </c>
      <c r="D228" s="279">
        <v>8.4500000000000011</v>
      </c>
      <c r="E228" s="279">
        <v>8.1500000000000021</v>
      </c>
      <c r="F228" s="279">
        <v>7.9500000000000011</v>
      </c>
      <c r="G228" s="279">
        <v>7.6500000000000021</v>
      </c>
      <c r="H228" s="279">
        <v>8.6500000000000021</v>
      </c>
      <c r="I228" s="279">
        <v>8.9500000000000028</v>
      </c>
      <c r="J228" s="279">
        <v>9.1500000000000021</v>
      </c>
      <c r="K228" s="277">
        <v>8.75</v>
      </c>
      <c r="L228" s="277">
        <v>8.25</v>
      </c>
      <c r="M228" s="277">
        <v>2007.6013700000001</v>
      </c>
    </row>
    <row r="229" spans="1:13">
      <c r="A229" s="268">
        <v>219</v>
      </c>
      <c r="B229" s="277" t="s">
        <v>404</v>
      </c>
      <c r="C229" s="278">
        <v>30.3</v>
      </c>
      <c r="D229" s="279">
        <v>29.816666666666663</v>
      </c>
      <c r="E229" s="279">
        <v>28.883333333333326</v>
      </c>
      <c r="F229" s="279">
        <v>27.466666666666661</v>
      </c>
      <c r="G229" s="279">
        <v>26.533333333333324</v>
      </c>
      <c r="H229" s="279">
        <v>31.233333333333327</v>
      </c>
      <c r="I229" s="279">
        <v>32.166666666666664</v>
      </c>
      <c r="J229" s="279">
        <v>33.583333333333329</v>
      </c>
      <c r="K229" s="277">
        <v>30.75</v>
      </c>
      <c r="L229" s="277">
        <v>28.4</v>
      </c>
      <c r="M229" s="277">
        <v>22.424910000000001</v>
      </c>
    </row>
    <row r="230" spans="1:13">
      <c r="A230" s="268">
        <v>220</v>
      </c>
      <c r="B230" s="277" t="s">
        <v>121</v>
      </c>
      <c r="C230" s="278">
        <v>30.55</v>
      </c>
      <c r="D230" s="279">
        <v>30.433333333333334</v>
      </c>
      <c r="E230" s="279">
        <v>30.116666666666667</v>
      </c>
      <c r="F230" s="279">
        <v>29.683333333333334</v>
      </c>
      <c r="G230" s="279">
        <v>29.366666666666667</v>
      </c>
      <c r="H230" s="279">
        <v>30.866666666666667</v>
      </c>
      <c r="I230" s="279">
        <v>31.183333333333337</v>
      </c>
      <c r="J230" s="279">
        <v>31.616666666666667</v>
      </c>
      <c r="K230" s="277">
        <v>30.75</v>
      </c>
      <c r="L230" s="277">
        <v>30</v>
      </c>
      <c r="M230" s="277">
        <v>250.31049999999999</v>
      </c>
    </row>
    <row r="231" spans="1:13">
      <c r="A231" s="268">
        <v>221</v>
      </c>
      <c r="B231" s="277" t="s">
        <v>416</v>
      </c>
      <c r="C231" s="278">
        <v>193.35</v>
      </c>
      <c r="D231" s="279">
        <v>193.58333333333334</v>
      </c>
      <c r="E231" s="279">
        <v>191.26666666666668</v>
      </c>
      <c r="F231" s="279">
        <v>189.18333333333334</v>
      </c>
      <c r="G231" s="279">
        <v>186.86666666666667</v>
      </c>
      <c r="H231" s="279">
        <v>195.66666666666669</v>
      </c>
      <c r="I231" s="279">
        <v>197.98333333333335</v>
      </c>
      <c r="J231" s="279">
        <v>200.06666666666669</v>
      </c>
      <c r="K231" s="277">
        <v>195.9</v>
      </c>
      <c r="L231" s="277">
        <v>191.5</v>
      </c>
      <c r="M231" s="277">
        <v>14.528740000000001</v>
      </c>
    </row>
    <row r="232" spans="1:13">
      <c r="A232" s="268">
        <v>222</v>
      </c>
      <c r="B232" s="277" t="s">
        <v>405</v>
      </c>
      <c r="C232" s="278">
        <v>728.7</v>
      </c>
      <c r="D232" s="279">
        <v>735.9</v>
      </c>
      <c r="E232" s="279">
        <v>717.8</v>
      </c>
      <c r="F232" s="279">
        <v>706.9</v>
      </c>
      <c r="G232" s="279">
        <v>688.8</v>
      </c>
      <c r="H232" s="279">
        <v>746.8</v>
      </c>
      <c r="I232" s="279">
        <v>764.90000000000009</v>
      </c>
      <c r="J232" s="279">
        <v>775.8</v>
      </c>
      <c r="K232" s="277">
        <v>754</v>
      </c>
      <c r="L232" s="277">
        <v>725</v>
      </c>
      <c r="M232" s="277">
        <v>0.51909000000000005</v>
      </c>
    </row>
    <row r="233" spans="1:13">
      <c r="A233" s="268">
        <v>223</v>
      </c>
      <c r="B233" s="277" t="s">
        <v>406</v>
      </c>
      <c r="C233" s="278">
        <v>5.8</v>
      </c>
      <c r="D233" s="279">
        <v>5.833333333333333</v>
      </c>
      <c r="E233" s="279">
        <v>5.7166666666666659</v>
      </c>
      <c r="F233" s="279">
        <v>5.6333333333333329</v>
      </c>
      <c r="G233" s="279">
        <v>5.5166666666666657</v>
      </c>
      <c r="H233" s="279">
        <v>5.9166666666666661</v>
      </c>
      <c r="I233" s="279">
        <v>6.0333333333333332</v>
      </c>
      <c r="J233" s="279">
        <v>6.1166666666666663</v>
      </c>
      <c r="K233" s="277">
        <v>5.95</v>
      </c>
      <c r="L233" s="277">
        <v>5.75</v>
      </c>
      <c r="M233" s="277">
        <v>9.4149999999999991</v>
      </c>
    </row>
    <row r="234" spans="1:13">
      <c r="A234" s="268">
        <v>224</v>
      </c>
      <c r="B234" s="277" t="s">
        <v>122</v>
      </c>
      <c r="C234" s="278">
        <v>407.15</v>
      </c>
      <c r="D234" s="279">
        <v>406.76666666666665</v>
      </c>
      <c r="E234" s="279">
        <v>402.5333333333333</v>
      </c>
      <c r="F234" s="279">
        <v>397.91666666666663</v>
      </c>
      <c r="G234" s="279">
        <v>393.68333333333328</v>
      </c>
      <c r="H234" s="279">
        <v>411.38333333333333</v>
      </c>
      <c r="I234" s="279">
        <v>415.61666666666667</v>
      </c>
      <c r="J234" s="279">
        <v>420.23333333333335</v>
      </c>
      <c r="K234" s="277">
        <v>411</v>
      </c>
      <c r="L234" s="277">
        <v>402.15</v>
      </c>
      <c r="M234" s="277">
        <v>17.183029999999999</v>
      </c>
    </row>
    <row r="235" spans="1:13">
      <c r="A235" s="268">
        <v>225</v>
      </c>
      <c r="B235" s="277" t="s">
        <v>407</v>
      </c>
      <c r="C235" s="278">
        <v>75.150000000000006</v>
      </c>
      <c r="D235" s="279">
        <v>75.55</v>
      </c>
      <c r="E235" s="279">
        <v>74.199999999999989</v>
      </c>
      <c r="F235" s="279">
        <v>73.249999999999986</v>
      </c>
      <c r="G235" s="279">
        <v>71.899999999999977</v>
      </c>
      <c r="H235" s="279">
        <v>76.5</v>
      </c>
      <c r="I235" s="279">
        <v>77.849999999999994</v>
      </c>
      <c r="J235" s="279">
        <v>78.800000000000011</v>
      </c>
      <c r="K235" s="277">
        <v>76.900000000000006</v>
      </c>
      <c r="L235" s="277">
        <v>74.599999999999994</v>
      </c>
      <c r="M235" s="277">
        <v>1.69285</v>
      </c>
    </row>
    <row r="236" spans="1:13">
      <c r="A236" s="268">
        <v>226</v>
      </c>
      <c r="B236" s="277" t="s">
        <v>1603</v>
      </c>
      <c r="C236" s="278">
        <v>908.7</v>
      </c>
      <c r="D236" s="279">
        <v>894.65000000000009</v>
      </c>
      <c r="E236" s="279">
        <v>870.95000000000016</v>
      </c>
      <c r="F236" s="279">
        <v>833.2</v>
      </c>
      <c r="G236" s="279">
        <v>809.50000000000011</v>
      </c>
      <c r="H236" s="279">
        <v>932.4000000000002</v>
      </c>
      <c r="I236" s="279">
        <v>956.1</v>
      </c>
      <c r="J236" s="279">
        <v>993.85000000000025</v>
      </c>
      <c r="K236" s="277">
        <v>918.35</v>
      </c>
      <c r="L236" s="277">
        <v>856.9</v>
      </c>
      <c r="M236" s="277">
        <v>1.1569799999999999</v>
      </c>
    </row>
    <row r="237" spans="1:13">
      <c r="A237" s="268">
        <v>227</v>
      </c>
      <c r="B237" s="277" t="s">
        <v>260</v>
      </c>
      <c r="C237" s="278">
        <v>96.9</v>
      </c>
      <c r="D237" s="279">
        <v>96.783333333333346</v>
      </c>
      <c r="E237" s="279">
        <v>96.116666666666688</v>
      </c>
      <c r="F237" s="279">
        <v>95.333333333333343</v>
      </c>
      <c r="G237" s="279">
        <v>94.666666666666686</v>
      </c>
      <c r="H237" s="279">
        <v>97.566666666666691</v>
      </c>
      <c r="I237" s="279">
        <v>98.233333333333348</v>
      </c>
      <c r="J237" s="279">
        <v>99.016666666666694</v>
      </c>
      <c r="K237" s="277">
        <v>97.45</v>
      </c>
      <c r="L237" s="277">
        <v>96</v>
      </c>
      <c r="M237" s="277">
        <v>5.4043000000000001</v>
      </c>
    </row>
    <row r="238" spans="1:13">
      <c r="A238" s="268">
        <v>228</v>
      </c>
      <c r="B238" s="277" t="s">
        <v>412</v>
      </c>
      <c r="C238" s="278">
        <v>116.3</v>
      </c>
      <c r="D238" s="279">
        <v>116.39999999999999</v>
      </c>
      <c r="E238" s="279">
        <v>114.84999999999998</v>
      </c>
      <c r="F238" s="279">
        <v>113.39999999999999</v>
      </c>
      <c r="G238" s="279">
        <v>111.84999999999998</v>
      </c>
      <c r="H238" s="279">
        <v>117.84999999999998</v>
      </c>
      <c r="I238" s="279">
        <v>119.39999999999999</v>
      </c>
      <c r="J238" s="279">
        <v>120.84999999999998</v>
      </c>
      <c r="K238" s="277">
        <v>117.95</v>
      </c>
      <c r="L238" s="277">
        <v>114.95</v>
      </c>
      <c r="M238" s="277">
        <v>4.4256799999999998</v>
      </c>
    </row>
    <row r="239" spans="1:13">
      <c r="A239" s="268">
        <v>229</v>
      </c>
      <c r="B239" s="277" t="s">
        <v>1615</v>
      </c>
      <c r="C239" s="278">
        <v>4961.6000000000004</v>
      </c>
      <c r="D239" s="279">
        <v>4928.8666666666668</v>
      </c>
      <c r="E239" s="279">
        <v>4857.7333333333336</v>
      </c>
      <c r="F239" s="279">
        <v>4753.8666666666668</v>
      </c>
      <c r="G239" s="279">
        <v>4682.7333333333336</v>
      </c>
      <c r="H239" s="279">
        <v>5032.7333333333336</v>
      </c>
      <c r="I239" s="279">
        <v>5103.8666666666668</v>
      </c>
      <c r="J239" s="279">
        <v>5207.7333333333336</v>
      </c>
      <c r="K239" s="277">
        <v>5000</v>
      </c>
      <c r="L239" s="277">
        <v>4825</v>
      </c>
      <c r="M239" s="277">
        <v>0.34832000000000002</v>
      </c>
    </row>
    <row r="240" spans="1:13">
      <c r="A240" s="268">
        <v>230</v>
      </c>
      <c r="B240" s="277" t="s">
        <v>259</v>
      </c>
      <c r="C240" s="278">
        <v>58.15</v>
      </c>
      <c r="D240" s="279">
        <v>58.216666666666661</v>
      </c>
      <c r="E240" s="279">
        <v>57.383333333333326</v>
      </c>
      <c r="F240" s="279">
        <v>56.616666666666667</v>
      </c>
      <c r="G240" s="279">
        <v>55.783333333333331</v>
      </c>
      <c r="H240" s="279">
        <v>58.98333333333332</v>
      </c>
      <c r="I240" s="279">
        <v>59.816666666666649</v>
      </c>
      <c r="J240" s="279">
        <v>60.583333333333314</v>
      </c>
      <c r="K240" s="277">
        <v>59.05</v>
      </c>
      <c r="L240" s="277">
        <v>57.45</v>
      </c>
      <c r="M240" s="277">
        <v>5.6411300000000004</v>
      </c>
    </row>
    <row r="241" spans="1:13">
      <c r="A241" s="268">
        <v>231</v>
      </c>
      <c r="B241" s="277" t="s">
        <v>123</v>
      </c>
      <c r="C241" s="278">
        <v>1330.9</v>
      </c>
      <c r="D241" s="279">
        <v>1308.3166666666666</v>
      </c>
      <c r="E241" s="279">
        <v>1276.2833333333333</v>
      </c>
      <c r="F241" s="279">
        <v>1221.6666666666667</v>
      </c>
      <c r="G241" s="279">
        <v>1189.6333333333334</v>
      </c>
      <c r="H241" s="279">
        <v>1362.9333333333332</v>
      </c>
      <c r="I241" s="279">
        <v>1394.9666666666665</v>
      </c>
      <c r="J241" s="279">
        <v>1449.583333333333</v>
      </c>
      <c r="K241" s="277">
        <v>1340.35</v>
      </c>
      <c r="L241" s="277">
        <v>1253.7</v>
      </c>
      <c r="M241" s="277">
        <v>24.771149999999999</v>
      </c>
    </row>
    <row r="242" spans="1:13">
      <c r="A242" s="268">
        <v>232</v>
      </c>
      <c r="B242" s="277" t="s">
        <v>1622</v>
      </c>
      <c r="C242" s="278">
        <v>256.25</v>
      </c>
      <c r="D242" s="279">
        <v>255.38333333333335</v>
      </c>
      <c r="E242" s="279">
        <v>251.06666666666672</v>
      </c>
      <c r="F242" s="279">
        <v>245.88333333333335</v>
      </c>
      <c r="G242" s="279">
        <v>241.56666666666672</v>
      </c>
      <c r="H242" s="279">
        <v>260.56666666666672</v>
      </c>
      <c r="I242" s="279">
        <v>264.88333333333338</v>
      </c>
      <c r="J242" s="279">
        <v>270.06666666666672</v>
      </c>
      <c r="K242" s="277">
        <v>259.7</v>
      </c>
      <c r="L242" s="277">
        <v>250.2</v>
      </c>
      <c r="M242" s="277">
        <v>0.54554000000000002</v>
      </c>
    </row>
    <row r="243" spans="1:13">
      <c r="A243" s="268">
        <v>233</v>
      </c>
      <c r="B243" s="277" t="s">
        <v>418</v>
      </c>
      <c r="C243" s="278">
        <v>287.55</v>
      </c>
      <c r="D243" s="279">
        <v>286.06666666666666</v>
      </c>
      <c r="E243" s="279">
        <v>283.68333333333334</v>
      </c>
      <c r="F243" s="279">
        <v>279.81666666666666</v>
      </c>
      <c r="G243" s="279">
        <v>277.43333333333334</v>
      </c>
      <c r="H243" s="279">
        <v>289.93333333333334</v>
      </c>
      <c r="I243" s="279">
        <v>292.31666666666666</v>
      </c>
      <c r="J243" s="279">
        <v>296.18333333333334</v>
      </c>
      <c r="K243" s="277">
        <v>288.45</v>
      </c>
      <c r="L243" s="277">
        <v>282.2</v>
      </c>
      <c r="M243" s="277">
        <v>7.2419999999999998E-2</v>
      </c>
    </row>
    <row r="244" spans="1:13">
      <c r="A244" s="268">
        <v>234</v>
      </c>
      <c r="B244" s="277" t="s">
        <v>124</v>
      </c>
      <c r="C244" s="278">
        <v>588.70000000000005</v>
      </c>
      <c r="D244" s="279">
        <v>586.5</v>
      </c>
      <c r="E244" s="279">
        <v>573.20000000000005</v>
      </c>
      <c r="F244" s="279">
        <v>557.70000000000005</v>
      </c>
      <c r="G244" s="279">
        <v>544.40000000000009</v>
      </c>
      <c r="H244" s="279">
        <v>602</v>
      </c>
      <c r="I244" s="279">
        <v>615.29999999999995</v>
      </c>
      <c r="J244" s="279">
        <v>630.79999999999995</v>
      </c>
      <c r="K244" s="277">
        <v>599.79999999999995</v>
      </c>
      <c r="L244" s="277">
        <v>571</v>
      </c>
      <c r="M244" s="277">
        <v>165.11225999999999</v>
      </c>
    </row>
    <row r="245" spans="1:13">
      <c r="A245" s="268">
        <v>235</v>
      </c>
      <c r="B245" s="277" t="s">
        <v>419</v>
      </c>
      <c r="C245" s="278">
        <v>83.4</v>
      </c>
      <c r="D245" s="279">
        <v>83.13333333333334</v>
      </c>
      <c r="E245" s="279">
        <v>82.26666666666668</v>
      </c>
      <c r="F245" s="279">
        <v>81.13333333333334</v>
      </c>
      <c r="G245" s="279">
        <v>80.26666666666668</v>
      </c>
      <c r="H245" s="279">
        <v>84.26666666666668</v>
      </c>
      <c r="I245" s="279">
        <v>85.133333333333326</v>
      </c>
      <c r="J245" s="279">
        <v>86.26666666666668</v>
      </c>
      <c r="K245" s="277">
        <v>84</v>
      </c>
      <c r="L245" s="277">
        <v>82</v>
      </c>
      <c r="M245" s="277">
        <v>5.1731699999999998</v>
      </c>
    </row>
    <row r="246" spans="1:13">
      <c r="A246" s="268">
        <v>236</v>
      </c>
      <c r="B246" s="277" t="s">
        <v>125</v>
      </c>
      <c r="C246" s="278">
        <v>184.15</v>
      </c>
      <c r="D246" s="279">
        <v>184.04999999999998</v>
      </c>
      <c r="E246" s="279">
        <v>180.59999999999997</v>
      </c>
      <c r="F246" s="279">
        <v>177.04999999999998</v>
      </c>
      <c r="G246" s="279">
        <v>173.59999999999997</v>
      </c>
      <c r="H246" s="279">
        <v>187.59999999999997</v>
      </c>
      <c r="I246" s="279">
        <v>191.04999999999995</v>
      </c>
      <c r="J246" s="279">
        <v>194.59999999999997</v>
      </c>
      <c r="K246" s="277">
        <v>187.5</v>
      </c>
      <c r="L246" s="277">
        <v>180.5</v>
      </c>
      <c r="M246" s="277">
        <v>67.12912</v>
      </c>
    </row>
    <row r="247" spans="1:13">
      <c r="A247" s="268">
        <v>237</v>
      </c>
      <c r="B247" s="277" t="s">
        <v>126</v>
      </c>
      <c r="C247" s="278">
        <v>1074.8499999999999</v>
      </c>
      <c r="D247" s="279">
        <v>1072.3166666666666</v>
      </c>
      <c r="E247" s="279">
        <v>1062.6333333333332</v>
      </c>
      <c r="F247" s="279">
        <v>1050.4166666666665</v>
      </c>
      <c r="G247" s="279">
        <v>1040.7333333333331</v>
      </c>
      <c r="H247" s="279">
        <v>1084.5333333333333</v>
      </c>
      <c r="I247" s="279">
        <v>1094.2166666666667</v>
      </c>
      <c r="J247" s="279">
        <v>1106.4333333333334</v>
      </c>
      <c r="K247" s="277">
        <v>1082</v>
      </c>
      <c r="L247" s="277">
        <v>1060.0999999999999</v>
      </c>
      <c r="M247" s="277">
        <v>69.358040000000003</v>
      </c>
    </row>
    <row r="248" spans="1:13">
      <c r="A248" s="268">
        <v>238</v>
      </c>
      <c r="B248" s="277" t="s">
        <v>1645</v>
      </c>
      <c r="C248" s="278">
        <v>580.45000000000005</v>
      </c>
      <c r="D248" s="279">
        <v>578.56666666666672</v>
      </c>
      <c r="E248" s="279">
        <v>573.13333333333344</v>
      </c>
      <c r="F248" s="279">
        <v>565.81666666666672</v>
      </c>
      <c r="G248" s="279">
        <v>560.38333333333344</v>
      </c>
      <c r="H248" s="279">
        <v>585.88333333333344</v>
      </c>
      <c r="I248" s="279">
        <v>591.31666666666661</v>
      </c>
      <c r="J248" s="279">
        <v>598.63333333333344</v>
      </c>
      <c r="K248" s="277">
        <v>584</v>
      </c>
      <c r="L248" s="277">
        <v>571.25</v>
      </c>
      <c r="M248" s="277">
        <v>7.0080000000000003E-2</v>
      </c>
    </row>
    <row r="249" spans="1:13">
      <c r="A249" s="268">
        <v>239</v>
      </c>
      <c r="B249" s="277" t="s">
        <v>420</v>
      </c>
      <c r="C249" s="278">
        <v>255.55</v>
      </c>
      <c r="D249" s="279">
        <v>257.36666666666662</v>
      </c>
      <c r="E249" s="279">
        <v>252.73333333333323</v>
      </c>
      <c r="F249" s="279">
        <v>249.91666666666663</v>
      </c>
      <c r="G249" s="279">
        <v>245.28333333333325</v>
      </c>
      <c r="H249" s="279">
        <v>260.18333333333322</v>
      </c>
      <c r="I249" s="279">
        <v>264.81666666666655</v>
      </c>
      <c r="J249" s="279">
        <v>267.63333333333321</v>
      </c>
      <c r="K249" s="277">
        <v>262</v>
      </c>
      <c r="L249" s="277">
        <v>254.55</v>
      </c>
      <c r="M249" s="277">
        <v>2.16812</v>
      </c>
    </row>
    <row r="250" spans="1:13">
      <c r="A250" s="268">
        <v>240</v>
      </c>
      <c r="B250" s="277" t="s">
        <v>421</v>
      </c>
      <c r="C250" s="278">
        <v>238.8</v>
      </c>
      <c r="D250" s="279">
        <v>236.91666666666666</v>
      </c>
      <c r="E250" s="279">
        <v>233.83333333333331</v>
      </c>
      <c r="F250" s="279">
        <v>228.86666666666665</v>
      </c>
      <c r="G250" s="279">
        <v>225.7833333333333</v>
      </c>
      <c r="H250" s="279">
        <v>241.88333333333333</v>
      </c>
      <c r="I250" s="279">
        <v>244.96666666666664</v>
      </c>
      <c r="J250" s="279">
        <v>249.93333333333334</v>
      </c>
      <c r="K250" s="277">
        <v>240</v>
      </c>
      <c r="L250" s="277">
        <v>231.95</v>
      </c>
      <c r="M250" s="277">
        <v>1.6221699999999999</v>
      </c>
    </row>
    <row r="251" spans="1:13">
      <c r="A251" s="268">
        <v>241</v>
      </c>
      <c r="B251" s="277" t="s">
        <v>417</v>
      </c>
      <c r="C251" s="278">
        <v>9.25</v>
      </c>
      <c r="D251" s="279">
        <v>9.2000000000000011</v>
      </c>
      <c r="E251" s="279">
        <v>9.1000000000000014</v>
      </c>
      <c r="F251" s="279">
        <v>8.9500000000000011</v>
      </c>
      <c r="G251" s="279">
        <v>8.8500000000000014</v>
      </c>
      <c r="H251" s="279">
        <v>9.3500000000000014</v>
      </c>
      <c r="I251" s="279">
        <v>9.4499999999999993</v>
      </c>
      <c r="J251" s="279">
        <v>9.6000000000000014</v>
      </c>
      <c r="K251" s="277">
        <v>9.3000000000000007</v>
      </c>
      <c r="L251" s="277">
        <v>9.0500000000000007</v>
      </c>
      <c r="M251" s="277">
        <v>7.5666700000000002</v>
      </c>
    </row>
    <row r="252" spans="1:13">
      <c r="A252" s="268">
        <v>242</v>
      </c>
      <c r="B252" s="277" t="s">
        <v>127</v>
      </c>
      <c r="C252" s="278">
        <v>78.400000000000006</v>
      </c>
      <c r="D252" s="279">
        <v>77.833333333333329</v>
      </c>
      <c r="E252" s="279">
        <v>76.766666666666652</v>
      </c>
      <c r="F252" s="279">
        <v>75.133333333333326</v>
      </c>
      <c r="G252" s="279">
        <v>74.066666666666649</v>
      </c>
      <c r="H252" s="279">
        <v>79.466666666666654</v>
      </c>
      <c r="I252" s="279">
        <v>80.533333333333346</v>
      </c>
      <c r="J252" s="279">
        <v>82.166666666666657</v>
      </c>
      <c r="K252" s="277">
        <v>78.900000000000006</v>
      </c>
      <c r="L252" s="277">
        <v>76.2</v>
      </c>
      <c r="M252" s="277">
        <v>189.97747000000001</v>
      </c>
    </row>
    <row r="253" spans="1:13">
      <c r="A253" s="268">
        <v>243</v>
      </c>
      <c r="B253" s="277" t="s">
        <v>262</v>
      </c>
      <c r="C253" s="278">
        <v>2349.3000000000002</v>
      </c>
      <c r="D253" s="279">
        <v>2328.9</v>
      </c>
      <c r="E253" s="279">
        <v>2287.8500000000004</v>
      </c>
      <c r="F253" s="279">
        <v>2226.4</v>
      </c>
      <c r="G253" s="279">
        <v>2185.3500000000004</v>
      </c>
      <c r="H253" s="279">
        <v>2390.3500000000004</v>
      </c>
      <c r="I253" s="279">
        <v>2431.4000000000005</v>
      </c>
      <c r="J253" s="279">
        <v>2492.8500000000004</v>
      </c>
      <c r="K253" s="277">
        <v>2369.9499999999998</v>
      </c>
      <c r="L253" s="277">
        <v>2267.4499999999998</v>
      </c>
      <c r="M253" s="277">
        <v>3.5950600000000001</v>
      </c>
    </row>
    <row r="254" spans="1:13">
      <c r="A254" s="268">
        <v>244</v>
      </c>
      <c r="B254" s="277" t="s">
        <v>408</v>
      </c>
      <c r="C254" s="278">
        <v>115.65</v>
      </c>
      <c r="D254" s="279">
        <v>114.78333333333335</v>
      </c>
      <c r="E254" s="279">
        <v>113.06666666666669</v>
      </c>
      <c r="F254" s="279">
        <v>110.48333333333335</v>
      </c>
      <c r="G254" s="279">
        <v>108.76666666666669</v>
      </c>
      <c r="H254" s="279">
        <v>117.36666666666669</v>
      </c>
      <c r="I254" s="279">
        <v>119.08333333333336</v>
      </c>
      <c r="J254" s="279">
        <v>121.66666666666669</v>
      </c>
      <c r="K254" s="277">
        <v>116.5</v>
      </c>
      <c r="L254" s="277">
        <v>112.2</v>
      </c>
      <c r="M254" s="277">
        <v>4.8161899999999997</v>
      </c>
    </row>
    <row r="255" spans="1:13">
      <c r="A255" s="268">
        <v>245</v>
      </c>
      <c r="B255" s="277" t="s">
        <v>409</v>
      </c>
      <c r="C255" s="278">
        <v>76</v>
      </c>
      <c r="D255" s="279">
        <v>75.95</v>
      </c>
      <c r="E255" s="279">
        <v>75.050000000000011</v>
      </c>
      <c r="F255" s="279">
        <v>74.100000000000009</v>
      </c>
      <c r="G255" s="279">
        <v>73.200000000000017</v>
      </c>
      <c r="H255" s="279">
        <v>76.900000000000006</v>
      </c>
      <c r="I255" s="279">
        <v>77.800000000000011</v>
      </c>
      <c r="J255" s="279">
        <v>78.75</v>
      </c>
      <c r="K255" s="277">
        <v>76.849999999999994</v>
      </c>
      <c r="L255" s="277">
        <v>75</v>
      </c>
      <c r="M255" s="277">
        <v>1.3978299999999999</v>
      </c>
    </row>
    <row r="256" spans="1:13">
      <c r="A256" s="268">
        <v>246</v>
      </c>
      <c r="B256" s="277" t="s">
        <v>2931</v>
      </c>
      <c r="C256" s="278">
        <v>1330.6</v>
      </c>
      <c r="D256" s="279">
        <v>1326.8666666666666</v>
      </c>
      <c r="E256" s="279">
        <v>1313.7333333333331</v>
      </c>
      <c r="F256" s="279">
        <v>1296.8666666666666</v>
      </c>
      <c r="G256" s="279">
        <v>1283.7333333333331</v>
      </c>
      <c r="H256" s="279">
        <v>1343.7333333333331</v>
      </c>
      <c r="I256" s="279">
        <v>1356.8666666666668</v>
      </c>
      <c r="J256" s="279">
        <v>1373.7333333333331</v>
      </c>
      <c r="K256" s="277">
        <v>1340</v>
      </c>
      <c r="L256" s="277">
        <v>1310</v>
      </c>
      <c r="M256" s="277">
        <v>1.65784</v>
      </c>
    </row>
    <row r="257" spans="1:13">
      <c r="A257" s="268">
        <v>247</v>
      </c>
      <c r="B257" s="277" t="s">
        <v>402</v>
      </c>
      <c r="C257" s="278">
        <v>465.1</v>
      </c>
      <c r="D257" s="279">
        <v>475.06666666666666</v>
      </c>
      <c r="E257" s="279">
        <v>451.33333333333331</v>
      </c>
      <c r="F257" s="279">
        <v>437.56666666666666</v>
      </c>
      <c r="G257" s="279">
        <v>413.83333333333331</v>
      </c>
      <c r="H257" s="279">
        <v>488.83333333333331</v>
      </c>
      <c r="I257" s="279">
        <v>512.56666666666661</v>
      </c>
      <c r="J257" s="279">
        <v>526.33333333333326</v>
      </c>
      <c r="K257" s="277">
        <v>498.8</v>
      </c>
      <c r="L257" s="277">
        <v>461.3</v>
      </c>
      <c r="M257" s="277">
        <v>12.623189999999999</v>
      </c>
    </row>
    <row r="258" spans="1:13">
      <c r="A258" s="268">
        <v>248</v>
      </c>
      <c r="B258" s="277" t="s">
        <v>128</v>
      </c>
      <c r="C258" s="278">
        <v>163.85</v>
      </c>
      <c r="D258" s="279">
        <v>164.41666666666666</v>
      </c>
      <c r="E258" s="279">
        <v>162.88333333333333</v>
      </c>
      <c r="F258" s="279">
        <v>161.91666666666666</v>
      </c>
      <c r="G258" s="279">
        <v>160.38333333333333</v>
      </c>
      <c r="H258" s="279">
        <v>165.38333333333333</v>
      </c>
      <c r="I258" s="279">
        <v>166.91666666666669</v>
      </c>
      <c r="J258" s="279">
        <v>167.88333333333333</v>
      </c>
      <c r="K258" s="277">
        <v>165.95</v>
      </c>
      <c r="L258" s="277">
        <v>163.44999999999999</v>
      </c>
      <c r="M258" s="277">
        <v>210.08754999999999</v>
      </c>
    </row>
    <row r="259" spans="1:13">
      <c r="A259" s="268">
        <v>249</v>
      </c>
      <c r="B259" s="277" t="s">
        <v>413</v>
      </c>
      <c r="C259" s="278">
        <v>222.65</v>
      </c>
      <c r="D259" s="279">
        <v>223.79999999999998</v>
      </c>
      <c r="E259" s="279">
        <v>220.84999999999997</v>
      </c>
      <c r="F259" s="279">
        <v>219.04999999999998</v>
      </c>
      <c r="G259" s="279">
        <v>216.09999999999997</v>
      </c>
      <c r="H259" s="279">
        <v>225.59999999999997</v>
      </c>
      <c r="I259" s="279">
        <v>228.54999999999995</v>
      </c>
      <c r="J259" s="279">
        <v>230.34999999999997</v>
      </c>
      <c r="K259" s="277">
        <v>226.75</v>
      </c>
      <c r="L259" s="277">
        <v>222</v>
      </c>
      <c r="M259" s="277">
        <v>8.5889999999999994E-2</v>
      </c>
    </row>
    <row r="260" spans="1:13">
      <c r="A260" s="268">
        <v>250</v>
      </c>
      <c r="B260" s="277" t="s">
        <v>411</v>
      </c>
      <c r="C260" s="278">
        <v>117.95</v>
      </c>
      <c r="D260" s="279">
        <v>118.85000000000001</v>
      </c>
      <c r="E260" s="279">
        <v>115.10000000000002</v>
      </c>
      <c r="F260" s="279">
        <v>112.25000000000001</v>
      </c>
      <c r="G260" s="279">
        <v>108.50000000000003</v>
      </c>
      <c r="H260" s="279">
        <v>121.70000000000002</v>
      </c>
      <c r="I260" s="279">
        <v>125.44999999999999</v>
      </c>
      <c r="J260" s="279">
        <v>128.30000000000001</v>
      </c>
      <c r="K260" s="277">
        <v>122.6</v>
      </c>
      <c r="L260" s="277">
        <v>116</v>
      </c>
      <c r="M260" s="277">
        <v>5.5736999999999997</v>
      </c>
    </row>
    <row r="261" spans="1:13">
      <c r="A261" s="268">
        <v>251</v>
      </c>
      <c r="B261" s="277" t="s">
        <v>431</v>
      </c>
      <c r="C261" s="278">
        <v>14.55</v>
      </c>
      <c r="D261" s="279">
        <v>14.566666666666668</v>
      </c>
      <c r="E261" s="279">
        <v>14.433333333333337</v>
      </c>
      <c r="F261" s="279">
        <v>14.316666666666668</v>
      </c>
      <c r="G261" s="279">
        <v>14.183333333333337</v>
      </c>
      <c r="H261" s="279">
        <v>14.683333333333337</v>
      </c>
      <c r="I261" s="279">
        <v>14.816666666666666</v>
      </c>
      <c r="J261" s="279">
        <v>14.933333333333337</v>
      </c>
      <c r="K261" s="277">
        <v>14.7</v>
      </c>
      <c r="L261" s="277">
        <v>14.45</v>
      </c>
      <c r="M261" s="277">
        <v>5.3294899999999998</v>
      </c>
    </row>
    <row r="262" spans="1:13">
      <c r="A262" s="268">
        <v>252</v>
      </c>
      <c r="B262" s="277" t="s">
        <v>428</v>
      </c>
      <c r="C262" s="278">
        <v>36.1</v>
      </c>
      <c r="D262" s="279">
        <v>36.166666666666664</v>
      </c>
      <c r="E262" s="279">
        <v>35.833333333333329</v>
      </c>
      <c r="F262" s="279">
        <v>35.566666666666663</v>
      </c>
      <c r="G262" s="279">
        <v>35.233333333333327</v>
      </c>
      <c r="H262" s="279">
        <v>36.43333333333333</v>
      </c>
      <c r="I262" s="279">
        <v>36.766666666666659</v>
      </c>
      <c r="J262" s="279">
        <v>37.033333333333331</v>
      </c>
      <c r="K262" s="277">
        <v>36.5</v>
      </c>
      <c r="L262" s="277">
        <v>35.9</v>
      </c>
      <c r="M262" s="277">
        <v>1.16503</v>
      </c>
    </row>
    <row r="263" spans="1:13">
      <c r="A263" s="268">
        <v>253</v>
      </c>
      <c r="B263" s="277" t="s">
        <v>429</v>
      </c>
      <c r="C263" s="278">
        <v>82.35</v>
      </c>
      <c r="D263" s="279">
        <v>82.633333333333326</v>
      </c>
      <c r="E263" s="279">
        <v>81.516666666666652</v>
      </c>
      <c r="F263" s="279">
        <v>80.683333333333323</v>
      </c>
      <c r="G263" s="279">
        <v>79.566666666666649</v>
      </c>
      <c r="H263" s="279">
        <v>83.466666666666654</v>
      </c>
      <c r="I263" s="279">
        <v>84.583333333333329</v>
      </c>
      <c r="J263" s="279">
        <v>85.416666666666657</v>
      </c>
      <c r="K263" s="277">
        <v>83.75</v>
      </c>
      <c r="L263" s="277">
        <v>81.8</v>
      </c>
      <c r="M263" s="277">
        <v>2.9639600000000002</v>
      </c>
    </row>
    <row r="264" spans="1:13">
      <c r="A264" s="268">
        <v>254</v>
      </c>
      <c r="B264" s="277" t="s">
        <v>432</v>
      </c>
      <c r="C264" s="278">
        <v>40.5</v>
      </c>
      <c r="D264" s="279">
        <v>40.75</v>
      </c>
      <c r="E264" s="279">
        <v>39.950000000000003</v>
      </c>
      <c r="F264" s="279">
        <v>39.400000000000006</v>
      </c>
      <c r="G264" s="279">
        <v>38.600000000000009</v>
      </c>
      <c r="H264" s="279">
        <v>41.3</v>
      </c>
      <c r="I264" s="279">
        <v>42.099999999999994</v>
      </c>
      <c r="J264" s="279">
        <v>42.649999999999991</v>
      </c>
      <c r="K264" s="277">
        <v>41.55</v>
      </c>
      <c r="L264" s="277">
        <v>40.200000000000003</v>
      </c>
      <c r="M264" s="277">
        <v>2.84022</v>
      </c>
    </row>
    <row r="265" spans="1:13">
      <c r="A265" s="268">
        <v>255</v>
      </c>
      <c r="B265" s="277" t="s">
        <v>422</v>
      </c>
      <c r="C265" s="278">
        <v>992.55</v>
      </c>
      <c r="D265" s="279">
        <v>993.61666666666667</v>
      </c>
      <c r="E265" s="279">
        <v>980.93333333333339</v>
      </c>
      <c r="F265" s="279">
        <v>969.31666666666672</v>
      </c>
      <c r="G265" s="279">
        <v>956.63333333333344</v>
      </c>
      <c r="H265" s="279">
        <v>1005.2333333333333</v>
      </c>
      <c r="I265" s="279">
        <v>1017.9166666666665</v>
      </c>
      <c r="J265" s="279">
        <v>1029.5333333333333</v>
      </c>
      <c r="K265" s="277">
        <v>1006.3</v>
      </c>
      <c r="L265" s="277">
        <v>982</v>
      </c>
      <c r="M265" s="277">
        <v>2.2841900000000002</v>
      </c>
    </row>
    <row r="266" spans="1:13">
      <c r="A266" s="268">
        <v>256</v>
      </c>
      <c r="B266" s="277" t="s">
        <v>436</v>
      </c>
      <c r="C266" s="278">
        <v>2129.5</v>
      </c>
      <c r="D266" s="279">
        <v>2145.4666666666667</v>
      </c>
      <c r="E266" s="279">
        <v>2073.9333333333334</v>
      </c>
      <c r="F266" s="279">
        <v>2018.3666666666668</v>
      </c>
      <c r="G266" s="279">
        <v>1946.8333333333335</v>
      </c>
      <c r="H266" s="279">
        <v>2201.0333333333333</v>
      </c>
      <c r="I266" s="279">
        <v>2272.5666666666671</v>
      </c>
      <c r="J266" s="279">
        <v>2328.1333333333332</v>
      </c>
      <c r="K266" s="277">
        <v>2217</v>
      </c>
      <c r="L266" s="277">
        <v>2089.9</v>
      </c>
      <c r="M266" s="277">
        <v>0.11604</v>
      </c>
    </row>
    <row r="267" spans="1:13">
      <c r="A267" s="268">
        <v>257</v>
      </c>
      <c r="B267" s="277" t="s">
        <v>433</v>
      </c>
      <c r="C267" s="278">
        <v>59.85</v>
      </c>
      <c r="D267" s="279">
        <v>59.783333333333331</v>
      </c>
      <c r="E267" s="279">
        <v>59.166666666666664</v>
      </c>
      <c r="F267" s="279">
        <v>58.483333333333334</v>
      </c>
      <c r="G267" s="279">
        <v>57.866666666666667</v>
      </c>
      <c r="H267" s="279">
        <v>60.466666666666661</v>
      </c>
      <c r="I267" s="279">
        <v>61.083333333333336</v>
      </c>
      <c r="J267" s="279">
        <v>61.766666666666659</v>
      </c>
      <c r="K267" s="277">
        <v>60.4</v>
      </c>
      <c r="L267" s="277">
        <v>59.1</v>
      </c>
      <c r="M267" s="277">
        <v>3.8747500000000001</v>
      </c>
    </row>
    <row r="268" spans="1:13">
      <c r="A268" s="268">
        <v>258</v>
      </c>
      <c r="B268" s="277" t="s">
        <v>129</v>
      </c>
      <c r="C268" s="278">
        <v>189.6</v>
      </c>
      <c r="D268" s="279">
        <v>189.43333333333331</v>
      </c>
      <c r="E268" s="279">
        <v>185.96666666666661</v>
      </c>
      <c r="F268" s="279">
        <v>182.33333333333331</v>
      </c>
      <c r="G268" s="279">
        <v>178.86666666666662</v>
      </c>
      <c r="H268" s="279">
        <v>193.06666666666661</v>
      </c>
      <c r="I268" s="279">
        <v>196.5333333333333</v>
      </c>
      <c r="J268" s="279">
        <v>200.1666666666666</v>
      </c>
      <c r="K268" s="277">
        <v>192.9</v>
      </c>
      <c r="L268" s="277">
        <v>185.8</v>
      </c>
      <c r="M268" s="277">
        <v>102.44257</v>
      </c>
    </row>
    <row r="269" spans="1:13">
      <c r="A269" s="268">
        <v>259</v>
      </c>
      <c r="B269" s="277" t="s">
        <v>423</v>
      </c>
      <c r="C269" s="278">
        <v>1892</v>
      </c>
      <c r="D269" s="279">
        <v>1891.0333333333335</v>
      </c>
      <c r="E269" s="279">
        <v>1854.0666666666671</v>
      </c>
      <c r="F269" s="279">
        <v>1816.1333333333334</v>
      </c>
      <c r="G269" s="279">
        <v>1779.166666666667</v>
      </c>
      <c r="H269" s="279">
        <v>1928.9666666666672</v>
      </c>
      <c r="I269" s="279">
        <v>1965.9333333333338</v>
      </c>
      <c r="J269" s="279">
        <v>2003.8666666666672</v>
      </c>
      <c r="K269" s="277">
        <v>1928</v>
      </c>
      <c r="L269" s="277">
        <v>1853.1</v>
      </c>
      <c r="M269" s="277">
        <v>0.77693000000000001</v>
      </c>
    </row>
    <row r="270" spans="1:13">
      <c r="A270" s="268">
        <v>260</v>
      </c>
      <c r="B270" s="277" t="s">
        <v>424</v>
      </c>
      <c r="C270" s="278">
        <v>285.85000000000002</v>
      </c>
      <c r="D270" s="279">
        <v>285.08333333333331</v>
      </c>
      <c r="E270" s="279">
        <v>281.31666666666661</v>
      </c>
      <c r="F270" s="279">
        <v>276.7833333333333</v>
      </c>
      <c r="G270" s="279">
        <v>273.01666666666659</v>
      </c>
      <c r="H270" s="279">
        <v>289.61666666666662</v>
      </c>
      <c r="I270" s="279">
        <v>293.38333333333338</v>
      </c>
      <c r="J270" s="279">
        <v>297.91666666666663</v>
      </c>
      <c r="K270" s="277">
        <v>288.85000000000002</v>
      </c>
      <c r="L270" s="277">
        <v>280.55</v>
      </c>
      <c r="M270" s="277">
        <v>1.4237899999999999</v>
      </c>
    </row>
    <row r="271" spans="1:13">
      <c r="A271" s="268">
        <v>261</v>
      </c>
      <c r="B271" s="277" t="s">
        <v>425</v>
      </c>
      <c r="C271" s="278">
        <v>89.5</v>
      </c>
      <c r="D271" s="279">
        <v>89.866666666666674</v>
      </c>
      <c r="E271" s="279">
        <v>88.833333333333343</v>
      </c>
      <c r="F271" s="279">
        <v>88.166666666666671</v>
      </c>
      <c r="G271" s="279">
        <v>87.13333333333334</v>
      </c>
      <c r="H271" s="279">
        <v>90.533333333333346</v>
      </c>
      <c r="I271" s="279">
        <v>91.566666666666677</v>
      </c>
      <c r="J271" s="279">
        <v>92.233333333333348</v>
      </c>
      <c r="K271" s="277">
        <v>90.9</v>
      </c>
      <c r="L271" s="277">
        <v>89.2</v>
      </c>
      <c r="M271" s="277">
        <v>2.0977199999999998</v>
      </c>
    </row>
    <row r="272" spans="1:13">
      <c r="A272" s="268">
        <v>262</v>
      </c>
      <c r="B272" s="277" t="s">
        <v>426</v>
      </c>
      <c r="C272" s="278">
        <v>68.75</v>
      </c>
      <c r="D272" s="279">
        <v>69.11666666666666</v>
      </c>
      <c r="E272" s="279">
        <v>67.73333333333332</v>
      </c>
      <c r="F272" s="279">
        <v>66.716666666666654</v>
      </c>
      <c r="G272" s="279">
        <v>65.333333333333314</v>
      </c>
      <c r="H272" s="279">
        <v>70.133333333333326</v>
      </c>
      <c r="I272" s="279">
        <v>71.51666666666668</v>
      </c>
      <c r="J272" s="279">
        <v>72.533333333333331</v>
      </c>
      <c r="K272" s="277">
        <v>70.5</v>
      </c>
      <c r="L272" s="277">
        <v>68.099999999999994</v>
      </c>
      <c r="M272" s="277">
        <v>10.58122</v>
      </c>
    </row>
    <row r="273" spans="1:13">
      <c r="A273" s="268">
        <v>263</v>
      </c>
      <c r="B273" s="277" t="s">
        <v>427</v>
      </c>
      <c r="C273" s="278">
        <v>79.150000000000006</v>
      </c>
      <c r="D273" s="279">
        <v>79.099999999999994</v>
      </c>
      <c r="E273" s="279">
        <v>77.899999999999991</v>
      </c>
      <c r="F273" s="279">
        <v>76.649999999999991</v>
      </c>
      <c r="G273" s="279">
        <v>75.449999999999989</v>
      </c>
      <c r="H273" s="279">
        <v>80.349999999999994</v>
      </c>
      <c r="I273" s="279">
        <v>81.549999999999983</v>
      </c>
      <c r="J273" s="279">
        <v>82.8</v>
      </c>
      <c r="K273" s="277">
        <v>80.3</v>
      </c>
      <c r="L273" s="277">
        <v>77.849999999999994</v>
      </c>
      <c r="M273" s="277">
        <v>3.6747999999999998</v>
      </c>
    </row>
    <row r="274" spans="1:13">
      <c r="A274" s="268">
        <v>264</v>
      </c>
      <c r="B274" s="277" t="s">
        <v>435</v>
      </c>
      <c r="C274" s="278">
        <v>61.8</v>
      </c>
      <c r="D274" s="279">
        <v>60.883333333333333</v>
      </c>
      <c r="E274" s="279">
        <v>59.516666666666666</v>
      </c>
      <c r="F274" s="279">
        <v>57.233333333333334</v>
      </c>
      <c r="G274" s="279">
        <v>55.866666666666667</v>
      </c>
      <c r="H274" s="279">
        <v>63.166666666666664</v>
      </c>
      <c r="I274" s="279">
        <v>64.533333333333331</v>
      </c>
      <c r="J274" s="279">
        <v>66.816666666666663</v>
      </c>
      <c r="K274" s="277">
        <v>62.25</v>
      </c>
      <c r="L274" s="277">
        <v>58.6</v>
      </c>
      <c r="M274" s="277">
        <v>31.170159999999999</v>
      </c>
    </row>
    <row r="275" spans="1:13">
      <c r="A275" s="268">
        <v>265</v>
      </c>
      <c r="B275" s="277" t="s">
        <v>434</v>
      </c>
      <c r="C275" s="278">
        <v>96.85</v>
      </c>
      <c r="D275" s="279">
        <v>95.683333333333323</v>
      </c>
      <c r="E275" s="279">
        <v>92.766666666666652</v>
      </c>
      <c r="F275" s="279">
        <v>88.683333333333323</v>
      </c>
      <c r="G275" s="279">
        <v>85.766666666666652</v>
      </c>
      <c r="H275" s="279">
        <v>99.766666666666652</v>
      </c>
      <c r="I275" s="279">
        <v>102.68333333333331</v>
      </c>
      <c r="J275" s="279">
        <v>106.76666666666665</v>
      </c>
      <c r="K275" s="277">
        <v>98.6</v>
      </c>
      <c r="L275" s="277">
        <v>91.6</v>
      </c>
      <c r="M275" s="277">
        <v>8.2331699999999994</v>
      </c>
    </row>
    <row r="276" spans="1:13">
      <c r="A276" s="268">
        <v>266</v>
      </c>
      <c r="B276" s="277" t="s">
        <v>263</v>
      </c>
      <c r="C276" s="278">
        <v>60.3</v>
      </c>
      <c r="D276" s="279">
        <v>60.283333333333339</v>
      </c>
      <c r="E276" s="279">
        <v>59.716666666666676</v>
      </c>
      <c r="F276" s="279">
        <v>59.13333333333334</v>
      </c>
      <c r="G276" s="279">
        <v>58.566666666666677</v>
      </c>
      <c r="H276" s="279">
        <v>60.866666666666674</v>
      </c>
      <c r="I276" s="279">
        <v>61.433333333333337</v>
      </c>
      <c r="J276" s="279">
        <v>62.016666666666673</v>
      </c>
      <c r="K276" s="277">
        <v>60.85</v>
      </c>
      <c r="L276" s="277">
        <v>59.7</v>
      </c>
      <c r="M276" s="277">
        <v>6.2715800000000002</v>
      </c>
    </row>
    <row r="277" spans="1:13">
      <c r="A277" s="268">
        <v>267</v>
      </c>
      <c r="B277" s="277" t="s">
        <v>130</v>
      </c>
      <c r="C277" s="278">
        <v>306.8</v>
      </c>
      <c r="D277" s="279">
        <v>304.98333333333335</v>
      </c>
      <c r="E277" s="279">
        <v>301.41666666666669</v>
      </c>
      <c r="F277" s="279">
        <v>296.03333333333336</v>
      </c>
      <c r="G277" s="279">
        <v>292.4666666666667</v>
      </c>
      <c r="H277" s="279">
        <v>310.36666666666667</v>
      </c>
      <c r="I277" s="279">
        <v>313.93333333333328</v>
      </c>
      <c r="J277" s="279">
        <v>319.31666666666666</v>
      </c>
      <c r="K277" s="277">
        <v>308.55</v>
      </c>
      <c r="L277" s="277">
        <v>299.60000000000002</v>
      </c>
      <c r="M277" s="277">
        <v>69.452690000000004</v>
      </c>
    </row>
    <row r="278" spans="1:13">
      <c r="A278" s="268">
        <v>268</v>
      </c>
      <c r="B278" s="277" t="s">
        <v>264</v>
      </c>
      <c r="C278" s="278">
        <v>738.9</v>
      </c>
      <c r="D278" s="279">
        <v>739.09999999999991</v>
      </c>
      <c r="E278" s="279">
        <v>730.14999999999986</v>
      </c>
      <c r="F278" s="279">
        <v>721.4</v>
      </c>
      <c r="G278" s="279">
        <v>712.44999999999993</v>
      </c>
      <c r="H278" s="279">
        <v>747.8499999999998</v>
      </c>
      <c r="I278" s="279">
        <v>756.79999999999984</v>
      </c>
      <c r="J278" s="279">
        <v>765.54999999999973</v>
      </c>
      <c r="K278" s="277">
        <v>748.05</v>
      </c>
      <c r="L278" s="277">
        <v>730.35</v>
      </c>
      <c r="M278" s="277">
        <v>1.0924199999999999</v>
      </c>
    </row>
    <row r="279" spans="1:13">
      <c r="A279" s="268">
        <v>269</v>
      </c>
      <c r="B279" s="277" t="s">
        <v>131</v>
      </c>
      <c r="C279" s="278">
        <v>2221.75</v>
      </c>
      <c r="D279" s="279">
        <v>2207.3166666666666</v>
      </c>
      <c r="E279" s="279">
        <v>2164.6833333333334</v>
      </c>
      <c r="F279" s="279">
        <v>2107.6166666666668</v>
      </c>
      <c r="G279" s="279">
        <v>2064.9833333333336</v>
      </c>
      <c r="H279" s="279">
        <v>2264.3833333333332</v>
      </c>
      <c r="I279" s="279">
        <v>2307.0166666666664</v>
      </c>
      <c r="J279" s="279">
        <v>2364.083333333333</v>
      </c>
      <c r="K279" s="277">
        <v>2249.9499999999998</v>
      </c>
      <c r="L279" s="277">
        <v>2150.25</v>
      </c>
      <c r="M279" s="277">
        <v>4.8624499999999999</v>
      </c>
    </row>
    <row r="280" spans="1:13">
      <c r="A280" s="268">
        <v>270</v>
      </c>
      <c r="B280" s="277" t="s">
        <v>132</v>
      </c>
      <c r="C280" s="278">
        <v>681.35</v>
      </c>
      <c r="D280" s="279">
        <v>686.66666666666663</v>
      </c>
      <c r="E280" s="279">
        <v>655.68333333333328</v>
      </c>
      <c r="F280" s="279">
        <v>630.01666666666665</v>
      </c>
      <c r="G280" s="279">
        <v>599.0333333333333</v>
      </c>
      <c r="H280" s="279">
        <v>712.33333333333326</v>
      </c>
      <c r="I280" s="279">
        <v>743.31666666666661</v>
      </c>
      <c r="J280" s="279">
        <v>768.98333333333323</v>
      </c>
      <c r="K280" s="277">
        <v>717.65</v>
      </c>
      <c r="L280" s="277">
        <v>661</v>
      </c>
      <c r="M280" s="277">
        <v>56.923879999999997</v>
      </c>
    </row>
    <row r="281" spans="1:13">
      <c r="A281" s="268">
        <v>271</v>
      </c>
      <c r="B281" s="277" t="s">
        <v>437</v>
      </c>
      <c r="C281" s="278">
        <v>135.19999999999999</v>
      </c>
      <c r="D281" s="279">
        <v>134.73333333333332</v>
      </c>
      <c r="E281" s="279">
        <v>133.11666666666665</v>
      </c>
      <c r="F281" s="279">
        <v>131.03333333333333</v>
      </c>
      <c r="G281" s="279">
        <v>129.41666666666666</v>
      </c>
      <c r="H281" s="279">
        <v>136.81666666666663</v>
      </c>
      <c r="I281" s="279">
        <v>138.43333333333331</v>
      </c>
      <c r="J281" s="279">
        <v>140.51666666666662</v>
      </c>
      <c r="K281" s="277">
        <v>136.35</v>
      </c>
      <c r="L281" s="277">
        <v>132.65</v>
      </c>
      <c r="M281" s="277">
        <v>4.0096999999999996</v>
      </c>
    </row>
    <row r="282" spans="1:13">
      <c r="A282" s="268">
        <v>272</v>
      </c>
      <c r="B282" s="277" t="s">
        <v>443</v>
      </c>
      <c r="C282" s="278">
        <v>569</v>
      </c>
      <c r="D282" s="279">
        <v>568.65</v>
      </c>
      <c r="E282" s="279">
        <v>565.34999999999991</v>
      </c>
      <c r="F282" s="279">
        <v>561.69999999999993</v>
      </c>
      <c r="G282" s="279">
        <v>558.39999999999986</v>
      </c>
      <c r="H282" s="279">
        <v>572.29999999999995</v>
      </c>
      <c r="I282" s="279">
        <v>575.59999999999991</v>
      </c>
      <c r="J282" s="279">
        <v>579.25</v>
      </c>
      <c r="K282" s="277">
        <v>571.95000000000005</v>
      </c>
      <c r="L282" s="277">
        <v>565</v>
      </c>
      <c r="M282" s="277">
        <v>2.21218</v>
      </c>
    </row>
    <row r="283" spans="1:13">
      <c r="A283" s="268">
        <v>273</v>
      </c>
      <c r="B283" s="277" t="s">
        <v>444</v>
      </c>
      <c r="C283" s="278">
        <v>250.75</v>
      </c>
      <c r="D283" s="279">
        <v>248.58333333333334</v>
      </c>
      <c r="E283" s="279">
        <v>245.16666666666669</v>
      </c>
      <c r="F283" s="279">
        <v>239.58333333333334</v>
      </c>
      <c r="G283" s="279">
        <v>236.16666666666669</v>
      </c>
      <c r="H283" s="279">
        <v>254.16666666666669</v>
      </c>
      <c r="I283" s="279">
        <v>257.58333333333337</v>
      </c>
      <c r="J283" s="279">
        <v>263.16666666666669</v>
      </c>
      <c r="K283" s="277">
        <v>252</v>
      </c>
      <c r="L283" s="277">
        <v>243</v>
      </c>
      <c r="M283" s="277">
        <v>1.1910000000000001</v>
      </c>
    </row>
    <row r="284" spans="1:13">
      <c r="A284" s="268">
        <v>274</v>
      </c>
      <c r="B284" s="277" t="s">
        <v>445</v>
      </c>
      <c r="C284" s="278">
        <v>511.6</v>
      </c>
      <c r="D284" s="279">
        <v>506.86666666666662</v>
      </c>
      <c r="E284" s="279">
        <v>497.73333333333323</v>
      </c>
      <c r="F284" s="279">
        <v>483.86666666666662</v>
      </c>
      <c r="G284" s="279">
        <v>474.73333333333323</v>
      </c>
      <c r="H284" s="279">
        <v>520.73333333333323</v>
      </c>
      <c r="I284" s="279">
        <v>529.86666666666656</v>
      </c>
      <c r="J284" s="279">
        <v>543.73333333333323</v>
      </c>
      <c r="K284" s="277">
        <v>516</v>
      </c>
      <c r="L284" s="277">
        <v>493</v>
      </c>
      <c r="M284" s="277">
        <v>3.32246</v>
      </c>
    </row>
    <row r="285" spans="1:13">
      <c r="A285" s="268">
        <v>275</v>
      </c>
      <c r="B285" s="277" t="s">
        <v>447</v>
      </c>
      <c r="C285" s="278">
        <v>31.45</v>
      </c>
      <c r="D285" s="279">
        <v>31.350000000000005</v>
      </c>
      <c r="E285" s="279">
        <v>30.95000000000001</v>
      </c>
      <c r="F285" s="279">
        <v>30.450000000000006</v>
      </c>
      <c r="G285" s="279">
        <v>30.050000000000011</v>
      </c>
      <c r="H285" s="279">
        <v>31.850000000000009</v>
      </c>
      <c r="I285" s="279">
        <v>32.250000000000007</v>
      </c>
      <c r="J285" s="279">
        <v>32.750000000000007</v>
      </c>
      <c r="K285" s="277">
        <v>31.75</v>
      </c>
      <c r="L285" s="277">
        <v>30.85</v>
      </c>
      <c r="M285" s="277">
        <v>6.9121899999999998</v>
      </c>
    </row>
    <row r="286" spans="1:13">
      <c r="A286" s="268">
        <v>276</v>
      </c>
      <c r="B286" s="277" t="s">
        <v>449</v>
      </c>
      <c r="C286" s="278">
        <v>326.10000000000002</v>
      </c>
      <c r="D286" s="279">
        <v>326.16666666666669</v>
      </c>
      <c r="E286" s="279">
        <v>321.48333333333335</v>
      </c>
      <c r="F286" s="279">
        <v>316.86666666666667</v>
      </c>
      <c r="G286" s="279">
        <v>312.18333333333334</v>
      </c>
      <c r="H286" s="279">
        <v>330.78333333333336</v>
      </c>
      <c r="I286" s="279">
        <v>335.46666666666664</v>
      </c>
      <c r="J286" s="279">
        <v>340.08333333333337</v>
      </c>
      <c r="K286" s="277">
        <v>330.85</v>
      </c>
      <c r="L286" s="277">
        <v>321.55</v>
      </c>
      <c r="M286" s="277">
        <v>1.5784800000000001</v>
      </c>
    </row>
    <row r="287" spans="1:13">
      <c r="A287" s="268">
        <v>277</v>
      </c>
      <c r="B287" s="277" t="s">
        <v>439</v>
      </c>
      <c r="C287" s="278">
        <v>339.95</v>
      </c>
      <c r="D287" s="279">
        <v>338.33333333333331</v>
      </c>
      <c r="E287" s="279">
        <v>332.66666666666663</v>
      </c>
      <c r="F287" s="279">
        <v>325.38333333333333</v>
      </c>
      <c r="G287" s="279">
        <v>319.71666666666664</v>
      </c>
      <c r="H287" s="279">
        <v>345.61666666666662</v>
      </c>
      <c r="I287" s="279">
        <v>351.28333333333325</v>
      </c>
      <c r="J287" s="279">
        <v>358.56666666666661</v>
      </c>
      <c r="K287" s="277">
        <v>344</v>
      </c>
      <c r="L287" s="277">
        <v>331.05</v>
      </c>
      <c r="M287" s="277">
        <v>0.94274999999999998</v>
      </c>
    </row>
    <row r="288" spans="1:13">
      <c r="A288" s="268">
        <v>278</v>
      </c>
      <c r="B288" s="277" t="s">
        <v>440</v>
      </c>
      <c r="C288" s="278">
        <v>245</v>
      </c>
      <c r="D288" s="279">
        <v>245.23333333333335</v>
      </c>
      <c r="E288" s="279">
        <v>241.51666666666671</v>
      </c>
      <c r="F288" s="279">
        <v>238.03333333333336</v>
      </c>
      <c r="G288" s="279">
        <v>234.31666666666672</v>
      </c>
      <c r="H288" s="279">
        <v>248.7166666666667</v>
      </c>
      <c r="I288" s="279">
        <v>252.43333333333334</v>
      </c>
      <c r="J288" s="279">
        <v>255.91666666666669</v>
      </c>
      <c r="K288" s="277">
        <v>248.95</v>
      </c>
      <c r="L288" s="277">
        <v>241.75</v>
      </c>
      <c r="M288" s="277">
        <v>1.78464</v>
      </c>
    </row>
    <row r="289" spans="1:13">
      <c r="A289" s="268">
        <v>279</v>
      </c>
      <c r="B289" s="277" t="s">
        <v>451</v>
      </c>
      <c r="C289" s="278">
        <v>168.85</v>
      </c>
      <c r="D289" s="279">
        <v>169.35</v>
      </c>
      <c r="E289" s="279">
        <v>166.79999999999998</v>
      </c>
      <c r="F289" s="279">
        <v>164.75</v>
      </c>
      <c r="G289" s="279">
        <v>162.19999999999999</v>
      </c>
      <c r="H289" s="279">
        <v>171.39999999999998</v>
      </c>
      <c r="I289" s="279">
        <v>173.95</v>
      </c>
      <c r="J289" s="279">
        <v>175.99999999999997</v>
      </c>
      <c r="K289" s="277">
        <v>171.9</v>
      </c>
      <c r="L289" s="277">
        <v>167.3</v>
      </c>
      <c r="M289" s="277">
        <v>0.15654999999999999</v>
      </c>
    </row>
    <row r="290" spans="1:13">
      <c r="A290" s="268">
        <v>280</v>
      </c>
      <c r="B290" s="277" t="s">
        <v>133</v>
      </c>
      <c r="C290" s="278">
        <v>1570.9</v>
      </c>
      <c r="D290" s="279">
        <v>1561.5666666666666</v>
      </c>
      <c r="E290" s="279">
        <v>1534.3333333333333</v>
      </c>
      <c r="F290" s="279">
        <v>1497.7666666666667</v>
      </c>
      <c r="G290" s="279">
        <v>1470.5333333333333</v>
      </c>
      <c r="H290" s="279">
        <v>1598.1333333333332</v>
      </c>
      <c r="I290" s="279">
        <v>1625.3666666666668</v>
      </c>
      <c r="J290" s="279">
        <v>1661.9333333333332</v>
      </c>
      <c r="K290" s="277">
        <v>1588.8</v>
      </c>
      <c r="L290" s="277">
        <v>1525</v>
      </c>
      <c r="M290" s="277">
        <v>72.861440000000002</v>
      </c>
    </row>
    <row r="291" spans="1:13">
      <c r="A291" s="268">
        <v>281</v>
      </c>
      <c r="B291" s="277" t="s">
        <v>441</v>
      </c>
      <c r="C291" s="278">
        <v>94.9</v>
      </c>
      <c r="D291" s="279">
        <v>96.083333333333329</v>
      </c>
      <c r="E291" s="279">
        <v>93.316666666666663</v>
      </c>
      <c r="F291" s="279">
        <v>91.733333333333334</v>
      </c>
      <c r="G291" s="279">
        <v>88.966666666666669</v>
      </c>
      <c r="H291" s="279">
        <v>97.666666666666657</v>
      </c>
      <c r="I291" s="279">
        <v>100.43333333333334</v>
      </c>
      <c r="J291" s="279">
        <v>102.01666666666665</v>
      </c>
      <c r="K291" s="277">
        <v>98.85</v>
      </c>
      <c r="L291" s="277">
        <v>94.5</v>
      </c>
      <c r="M291" s="277">
        <v>3.4509099999999999</v>
      </c>
    </row>
    <row r="292" spans="1:13">
      <c r="A292" s="268">
        <v>282</v>
      </c>
      <c r="B292" s="277" t="s">
        <v>438</v>
      </c>
      <c r="C292" s="278">
        <v>716.5</v>
      </c>
      <c r="D292" s="279">
        <v>723.93333333333339</v>
      </c>
      <c r="E292" s="279">
        <v>700.86666666666679</v>
      </c>
      <c r="F292" s="279">
        <v>685.23333333333335</v>
      </c>
      <c r="G292" s="279">
        <v>662.16666666666674</v>
      </c>
      <c r="H292" s="279">
        <v>739.56666666666683</v>
      </c>
      <c r="I292" s="279">
        <v>762.63333333333344</v>
      </c>
      <c r="J292" s="279">
        <v>778.26666666666688</v>
      </c>
      <c r="K292" s="277">
        <v>747</v>
      </c>
      <c r="L292" s="277">
        <v>708.3</v>
      </c>
      <c r="M292" s="277">
        <v>1.6869400000000001</v>
      </c>
    </row>
    <row r="293" spans="1:13">
      <c r="A293" s="268">
        <v>283</v>
      </c>
      <c r="B293" s="277" t="s">
        <v>442</v>
      </c>
      <c r="C293" s="278">
        <v>258.55</v>
      </c>
      <c r="D293" s="279">
        <v>258.51666666666665</v>
      </c>
      <c r="E293" s="279">
        <v>255.5333333333333</v>
      </c>
      <c r="F293" s="279">
        <v>252.51666666666665</v>
      </c>
      <c r="G293" s="279">
        <v>249.5333333333333</v>
      </c>
      <c r="H293" s="279">
        <v>261.5333333333333</v>
      </c>
      <c r="I293" s="279">
        <v>264.51666666666665</v>
      </c>
      <c r="J293" s="279">
        <v>267.5333333333333</v>
      </c>
      <c r="K293" s="277">
        <v>261.5</v>
      </c>
      <c r="L293" s="277">
        <v>255.5</v>
      </c>
      <c r="M293" s="277">
        <v>0.65597000000000005</v>
      </c>
    </row>
    <row r="294" spans="1:13">
      <c r="A294" s="268">
        <v>284</v>
      </c>
      <c r="B294" s="277" t="s">
        <v>1830</v>
      </c>
      <c r="C294" s="278">
        <v>436.85</v>
      </c>
      <c r="D294" s="279">
        <v>436.45</v>
      </c>
      <c r="E294" s="279">
        <v>427.9</v>
      </c>
      <c r="F294" s="279">
        <v>418.95</v>
      </c>
      <c r="G294" s="279">
        <v>410.4</v>
      </c>
      <c r="H294" s="279">
        <v>445.4</v>
      </c>
      <c r="I294" s="279">
        <v>453.95000000000005</v>
      </c>
      <c r="J294" s="279">
        <v>462.9</v>
      </c>
      <c r="K294" s="277">
        <v>445</v>
      </c>
      <c r="L294" s="277">
        <v>427.5</v>
      </c>
      <c r="M294" s="277">
        <v>0.25589000000000001</v>
      </c>
    </row>
    <row r="295" spans="1:13">
      <c r="A295" s="268">
        <v>285</v>
      </c>
      <c r="B295" s="277" t="s">
        <v>448</v>
      </c>
      <c r="C295" s="278">
        <v>516</v>
      </c>
      <c r="D295" s="279">
        <v>513.35</v>
      </c>
      <c r="E295" s="279">
        <v>505.65000000000009</v>
      </c>
      <c r="F295" s="279">
        <v>495.30000000000007</v>
      </c>
      <c r="G295" s="279">
        <v>487.60000000000014</v>
      </c>
      <c r="H295" s="279">
        <v>523.70000000000005</v>
      </c>
      <c r="I295" s="279">
        <v>531.40000000000009</v>
      </c>
      <c r="J295" s="279">
        <v>541.75</v>
      </c>
      <c r="K295" s="277">
        <v>521.04999999999995</v>
      </c>
      <c r="L295" s="277">
        <v>503</v>
      </c>
      <c r="M295" s="277">
        <v>1.73705</v>
      </c>
    </row>
    <row r="296" spans="1:13">
      <c r="A296" s="268">
        <v>286</v>
      </c>
      <c r="B296" s="277" t="s">
        <v>446</v>
      </c>
      <c r="C296" s="278">
        <v>43.25</v>
      </c>
      <c r="D296" s="279">
        <v>43.133333333333333</v>
      </c>
      <c r="E296" s="279">
        <v>42.766666666666666</v>
      </c>
      <c r="F296" s="279">
        <v>42.283333333333331</v>
      </c>
      <c r="G296" s="279">
        <v>41.916666666666664</v>
      </c>
      <c r="H296" s="279">
        <v>43.616666666666667</v>
      </c>
      <c r="I296" s="279">
        <v>43.983333333333327</v>
      </c>
      <c r="J296" s="279">
        <v>44.466666666666669</v>
      </c>
      <c r="K296" s="277">
        <v>43.5</v>
      </c>
      <c r="L296" s="277">
        <v>42.65</v>
      </c>
      <c r="M296" s="277">
        <v>5.78355</v>
      </c>
    </row>
    <row r="297" spans="1:13">
      <c r="A297" s="268">
        <v>287</v>
      </c>
      <c r="B297" s="277" t="s">
        <v>134</v>
      </c>
      <c r="C297" s="278">
        <v>63.5</v>
      </c>
      <c r="D297" s="279">
        <v>63.6</v>
      </c>
      <c r="E297" s="279">
        <v>62.2</v>
      </c>
      <c r="F297" s="279">
        <v>60.9</v>
      </c>
      <c r="G297" s="279">
        <v>59.5</v>
      </c>
      <c r="H297" s="279">
        <v>64.900000000000006</v>
      </c>
      <c r="I297" s="279">
        <v>66.3</v>
      </c>
      <c r="J297" s="279">
        <v>67.600000000000009</v>
      </c>
      <c r="K297" s="277">
        <v>65</v>
      </c>
      <c r="L297" s="277">
        <v>62.3</v>
      </c>
      <c r="M297" s="277">
        <v>130.25308999999999</v>
      </c>
    </row>
    <row r="298" spans="1:13">
      <c r="A298" s="268">
        <v>288</v>
      </c>
      <c r="B298" s="277" t="s">
        <v>358</v>
      </c>
      <c r="C298" s="278">
        <v>2314.5</v>
      </c>
      <c r="D298" s="279">
        <v>2298.7833333333333</v>
      </c>
      <c r="E298" s="279">
        <v>2267.5666666666666</v>
      </c>
      <c r="F298" s="279">
        <v>2220.6333333333332</v>
      </c>
      <c r="G298" s="279">
        <v>2189.4166666666665</v>
      </c>
      <c r="H298" s="279">
        <v>2345.7166666666667</v>
      </c>
      <c r="I298" s="279">
        <v>2376.9333333333329</v>
      </c>
      <c r="J298" s="279">
        <v>2423.8666666666668</v>
      </c>
      <c r="K298" s="277">
        <v>2330</v>
      </c>
      <c r="L298" s="277">
        <v>2251.85</v>
      </c>
      <c r="M298" s="277">
        <v>1.4993799999999999</v>
      </c>
    </row>
    <row r="299" spans="1:13">
      <c r="A299" s="268">
        <v>289</v>
      </c>
      <c r="B299" s="277" t="s">
        <v>1841</v>
      </c>
      <c r="C299" s="278">
        <v>206.65</v>
      </c>
      <c r="D299" s="279">
        <v>206.11666666666667</v>
      </c>
      <c r="E299" s="279">
        <v>202.63333333333335</v>
      </c>
      <c r="F299" s="279">
        <v>198.61666666666667</v>
      </c>
      <c r="G299" s="279">
        <v>195.13333333333335</v>
      </c>
      <c r="H299" s="279">
        <v>210.13333333333335</v>
      </c>
      <c r="I299" s="279">
        <v>213.6166666666667</v>
      </c>
      <c r="J299" s="279">
        <v>217.63333333333335</v>
      </c>
      <c r="K299" s="277">
        <v>209.6</v>
      </c>
      <c r="L299" s="277">
        <v>202.1</v>
      </c>
      <c r="M299" s="277">
        <v>0.46806999999999999</v>
      </c>
    </row>
    <row r="300" spans="1:13">
      <c r="A300" s="268">
        <v>290</v>
      </c>
      <c r="B300" s="277" t="s">
        <v>454</v>
      </c>
      <c r="C300" s="278">
        <v>329.95</v>
      </c>
      <c r="D300" s="279">
        <v>325.48333333333335</v>
      </c>
      <c r="E300" s="279">
        <v>313.4666666666667</v>
      </c>
      <c r="F300" s="279">
        <v>296.98333333333335</v>
      </c>
      <c r="G300" s="279">
        <v>284.9666666666667</v>
      </c>
      <c r="H300" s="279">
        <v>341.9666666666667</v>
      </c>
      <c r="I300" s="279">
        <v>353.98333333333335</v>
      </c>
      <c r="J300" s="279">
        <v>370.4666666666667</v>
      </c>
      <c r="K300" s="277">
        <v>337.5</v>
      </c>
      <c r="L300" s="277">
        <v>309</v>
      </c>
      <c r="M300" s="277">
        <v>113.68875</v>
      </c>
    </row>
    <row r="301" spans="1:13">
      <c r="A301" s="268">
        <v>291</v>
      </c>
      <c r="B301" s="277" t="s">
        <v>452</v>
      </c>
      <c r="C301" s="278">
        <v>4031.75</v>
      </c>
      <c r="D301" s="279">
        <v>4061.9166666666665</v>
      </c>
      <c r="E301" s="279">
        <v>3969.833333333333</v>
      </c>
      <c r="F301" s="279">
        <v>3907.9166666666665</v>
      </c>
      <c r="G301" s="279">
        <v>3815.833333333333</v>
      </c>
      <c r="H301" s="279">
        <v>4123.833333333333</v>
      </c>
      <c r="I301" s="279">
        <v>4215.9166666666661</v>
      </c>
      <c r="J301" s="279">
        <v>4277.833333333333</v>
      </c>
      <c r="K301" s="277">
        <v>4154</v>
      </c>
      <c r="L301" s="277">
        <v>4000</v>
      </c>
      <c r="M301" s="277">
        <v>0.22758999999999999</v>
      </c>
    </row>
    <row r="302" spans="1:13">
      <c r="A302" s="268">
        <v>292</v>
      </c>
      <c r="B302" s="277" t="s">
        <v>455</v>
      </c>
      <c r="C302" s="278">
        <v>27.25</v>
      </c>
      <c r="D302" s="279">
        <v>27.3</v>
      </c>
      <c r="E302" s="279">
        <v>26.900000000000002</v>
      </c>
      <c r="F302" s="279">
        <v>26.55</v>
      </c>
      <c r="G302" s="279">
        <v>26.150000000000002</v>
      </c>
      <c r="H302" s="279">
        <v>27.650000000000002</v>
      </c>
      <c r="I302" s="279">
        <v>28.05</v>
      </c>
      <c r="J302" s="279">
        <v>28.400000000000002</v>
      </c>
      <c r="K302" s="277">
        <v>27.7</v>
      </c>
      <c r="L302" s="277">
        <v>26.95</v>
      </c>
      <c r="M302" s="277">
        <v>4.5844800000000001</v>
      </c>
    </row>
    <row r="303" spans="1:13">
      <c r="A303" s="268">
        <v>293</v>
      </c>
      <c r="B303" s="277" t="s">
        <v>135</v>
      </c>
      <c r="C303" s="278">
        <v>286.85000000000002</v>
      </c>
      <c r="D303" s="279">
        <v>288.06666666666666</v>
      </c>
      <c r="E303" s="279">
        <v>282.68333333333334</v>
      </c>
      <c r="F303" s="279">
        <v>278.51666666666665</v>
      </c>
      <c r="G303" s="279">
        <v>273.13333333333333</v>
      </c>
      <c r="H303" s="279">
        <v>292.23333333333335</v>
      </c>
      <c r="I303" s="279">
        <v>297.61666666666667</v>
      </c>
      <c r="J303" s="279">
        <v>301.78333333333336</v>
      </c>
      <c r="K303" s="277">
        <v>293.45</v>
      </c>
      <c r="L303" s="277">
        <v>283.89999999999998</v>
      </c>
      <c r="M303" s="277">
        <v>31.73312</v>
      </c>
    </row>
    <row r="304" spans="1:13">
      <c r="A304" s="268">
        <v>294</v>
      </c>
      <c r="B304" s="277" t="s">
        <v>456</v>
      </c>
      <c r="C304" s="278">
        <v>833.05</v>
      </c>
      <c r="D304" s="279">
        <v>823.08333333333337</v>
      </c>
      <c r="E304" s="279">
        <v>808.16666666666674</v>
      </c>
      <c r="F304" s="279">
        <v>783.28333333333342</v>
      </c>
      <c r="G304" s="279">
        <v>768.36666666666679</v>
      </c>
      <c r="H304" s="279">
        <v>847.9666666666667</v>
      </c>
      <c r="I304" s="279">
        <v>862.88333333333344</v>
      </c>
      <c r="J304" s="279">
        <v>887.76666666666665</v>
      </c>
      <c r="K304" s="277">
        <v>838</v>
      </c>
      <c r="L304" s="277">
        <v>798.2</v>
      </c>
      <c r="M304" s="277">
        <v>0.66751000000000005</v>
      </c>
    </row>
    <row r="305" spans="1:13">
      <c r="A305" s="268">
        <v>295</v>
      </c>
      <c r="B305" s="277" t="s">
        <v>136</v>
      </c>
      <c r="C305" s="278">
        <v>934.5</v>
      </c>
      <c r="D305" s="279">
        <v>939.76666666666677</v>
      </c>
      <c r="E305" s="279">
        <v>920.73333333333358</v>
      </c>
      <c r="F305" s="279">
        <v>906.96666666666681</v>
      </c>
      <c r="G305" s="279">
        <v>887.93333333333362</v>
      </c>
      <c r="H305" s="279">
        <v>953.53333333333353</v>
      </c>
      <c r="I305" s="279">
        <v>972.56666666666661</v>
      </c>
      <c r="J305" s="279">
        <v>986.33333333333348</v>
      </c>
      <c r="K305" s="277">
        <v>958.8</v>
      </c>
      <c r="L305" s="277">
        <v>926</v>
      </c>
      <c r="M305" s="277">
        <v>118.53447</v>
      </c>
    </row>
    <row r="306" spans="1:13">
      <c r="A306" s="268">
        <v>296</v>
      </c>
      <c r="B306" s="277" t="s">
        <v>266</v>
      </c>
      <c r="C306" s="278">
        <v>2933.2</v>
      </c>
      <c r="D306" s="279">
        <v>2903.2833333333333</v>
      </c>
      <c r="E306" s="279">
        <v>2856.6666666666665</v>
      </c>
      <c r="F306" s="279">
        <v>2780.1333333333332</v>
      </c>
      <c r="G306" s="279">
        <v>2733.5166666666664</v>
      </c>
      <c r="H306" s="279">
        <v>2979.8166666666666</v>
      </c>
      <c r="I306" s="279">
        <v>3026.4333333333334</v>
      </c>
      <c r="J306" s="279">
        <v>3102.9666666666667</v>
      </c>
      <c r="K306" s="277">
        <v>2949.9</v>
      </c>
      <c r="L306" s="277">
        <v>2826.75</v>
      </c>
      <c r="M306" s="277">
        <v>3.56589</v>
      </c>
    </row>
    <row r="307" spans="1:13">
      <c r="A307" s="268">
        <v>297</v>
      </c>
      <c r="B307" s="277" t="s">
        <v>265</v>
      </c>
      <c r="C307" s="278">
        <v>1698.05</v>
      </c>
      <c r="D307" s="279">
        <v>1709.0166666666667</v>
      </c>
      <c r="E307" s="279">
        <v>1674.0333333333333</v>
      </c>
      <c r="F307" s="279">
        <v>1650.0166666666667</v>
      </c>
      <c r="G307" s="279">
        <v>1615.0333333333333</v>
      </c>
      <c r="H307" s="279">
        <v>1733.0333333333333</v>
      </c>
      <c r="I307" s="279">
        <v>1768.0166666666664</v>
      </c>
      <c r="J307" s="279">
        <v>1792.0333333333333</v>
      </c>
      <c r="K307" s="277">
        <v>1744</v>
      </c>
      <c r="L307" s="277">
        <v>1685</v>
      </c>
      <c r="M307" s="277">
        <v>1.87575</v>
      </c>
    </row>
    <row r="308" spans="1:13">
      <c r="A308" s="268">
        <v>298</v>
      </c>
      <c r="B308" s="277" t="s">
        <v>137</v>
      </c>
      <c r="C308" s="278">
        <v>924.75</v>
      </c>
      <c r="D308" s="279">
        <v>930.76666666666677</v>
      </c>
      <c r="E308" s="279">
        <v>914.98333333333358</v>
      </c>
      <c r="F308" s="279">
        <v>905.21666666666681</v>
      </c>
      <c r="G308" s="279">
        <v>889.43333333333362</v>
      </c>
      <c r="H308" s="279">
        <v>940.53333333333353</v>
      </c>
      <c r="I308" s="279">
        <v>956.31666666666661</v>
      </c>
      <c r="J308" s="279">
        <v>966.08333333333348</v>
      </c>
      <c r="K308" s="277">
        <v>946.55</v>
      </c>
      <c r="L308" s="277">
        <v>921</v>
      </c>
      <c r="M308" s="277">
        <v>25.040890000000001</v>
      </c>
    </row>
    <row r="309" spans="1:13">
      <c r="A309" s="268">
        <v>299</v>
      </c>
      <c r="B309" s="277" t="s">
        <v>457</v>
      </c>
      <c r="C309" s="278">
        <v>1448.4</v>
      </c>
      <c r="D309" s="279">
        <v>1427.25</v>
      </c>
      <c r="E309" s="279">
        <v>1395.5</v>
      </c>
      <c r="F309" s="279">
        <v>1342.6</v>
      </c>
      <c r="G309" s="279">
        <v>1310.85</v>
      </c>
      <c r="H309" s="279">
        <v>1480.15</v>
      </c>
      <c r="I309" s="279">
        <v>1511.9</v>
      </c>
      <c r="J309" s="279">
        <v>1564.8000000000002</v>
      </c>
      <c r="K309" s="277">
        <v>1459</v>
      </c>
      <c r="L309" s="277">
        <v>1374.35</v>
      </c>
      <c r="M309" s="277">
        <v>0.9355</v>
      </c>
    </row>
    <row r="310" spans="1:13">
      <c r="A310" s="268">
        <v>300</v>
      </c>
      <c r="B310" s="277" t="s">
        <v>138</v>
      </c>
      <c r="C310" s="278">
        <v>591.95000000000005</v>
      </c>
      <c r="D310" s="279">
        <v>595.44999999999993</v>
      </c>
      <c r="E310" s="279">
        <v>586.74999999999989</v>
      </c>
      <c r="F310" s="279">
        <v>581.54999999999995</v>
      </c>
      <c r="G310" s="279">
        <v>572.84999999999991</v>
      </c>
      <c r="H310" s="279">
        <v>600.64999999999986</v>
      </c>
      <c r="I310" s="279">
        <v>609.34999999999991</v>
      </c>
      <c r="J310" s="279">
        <v>614.54999999999984</v>
      </c>
      <c r="K310" s="277">
        <v>604.15</v>
      </c>
      <c r="L310" s="277">
        <v>590.25</v>
      </c>
      <c r="M310" s="277">
        <v>36.809840000000001</v>
      </c>
    </row>
    <row r="311" spans="1:13">
      <c r="A311" s="268">
        <v>301</v>
      </c>
      <c r="B311" s="277" t="s">
        <v>139</v>
      </c>
      <c r="C311" s="278">
        <v>120.95</v>
      </c>
      <c r="D311" s="279">
        <v>120.53333333333335</v>
      </c>
      <c r="E311" s="279">
        <v>119.11666666666669</v>
      </c>
      <c r="F311" s="279">
        <v>117.28333333333335</v>
      </c>
      <c r="G311" s="279">
        <v>115.86666666666669</v>
      </c>
      <c r="H311" s="279">
        <v>122.36666666666669</v>
      </c>
      <c r="I311" s="279">
        <v>123.78333333333335</v>
      </c>
      <c r="J311" s="279">
        <v>125.61666666666669</v>
      </c>
      <c r="K311" s="277">
        <v>121.95</v>
      </c>
      <c r="L311" s="277">
        <v>118.7</v>
      </c>
      <c r="M311" s="277">
        <v>73.097930000000005</v>
      </c>
    </row>
    <row r="312" spans="1:13">
      <c r="A312" s="268">
        <v>302</v>
      </c>
      <c r="B312" s="277" t="s">
        <v>319</v>
      </c>
      <c r="C312" s="278">
        <v>11.05</v>
      </c>
      <c r="D312" s="279">
        <v>11.033333333333333</v>
      </c>
      <c r="E312" s="279">
        <v>10.866666666666667</v>
      </c>
      <c r="F312" s="279">
        <v>10.683333333333334</v>
      </c>
      <c r="G312" s="279">
        <v>10.516666666666667</v>
      </c>
      <c r="H312" s="279">
        <v>11.216666666666667</v>
      </c>
      <c r="I312" s="279">
        <v>11.383333333333335</v>
      </c>
      <c r="J312" s="279">
        <v>11.566666666666666</v>
      </c>
      <c r="K312" s="277">
        <v>11.2</v>
      </c>
      <c r="L312" s="277">
        <v>10.85</v>
      </c>
      <c r="M312" s="277">
        <v>7.26844</v>
      </c>
    </row>
    <row r="313" spans="1:13">
      <c r="A313" s="268">
        <v>303</v>
      </c>
      <c r="B313" s="277" t="s">
        <v>464</v>
      </c>
      <c r="C313" s="278">
        <v>136.30000000000001</v>
      </c>
      <c r="D313" s="279">
        <v>136.21666666666667</v>
      </c>
      <c r="E313" s="279">
        <v>134.28333333333333</v>
      </c>
      <c r="F313" s="279">
        <v>132.26666666666665</v>
      </c>
      <c r="G313" s="279">
        <v>130.33333333333331</v>
      </c>
      <c r="H313" s="279">
        <v>138.23333333333335</v>
      </c>
      <c r="I313" s="279">
        <v>140.16666666666669</v>
      </c>
      <c r="J313" s="279">
        <v>142.18333333333337</v>
      </c>
      <c r="K313" s="277">
        <v>138.15</v>
      </c>
      <c r="L313" s="277">
        <v>134.19999999999999</v>
      </c>
      <c r="M313" s="277">
        <v>0.37179000000000001</v>
      </c>
    </row>
    <row r="314" spans="1:13">
      <c r="A314" s="268">
        <v>304</v>
      </c>
      <c r="B314" s="277" t="s">
        <v>466</v>
      </c>
      <c r="C314" s="278">
        <v>353.1</v>
      </c>
      <c r="D314" s="279">
        <v>350.66666666666669</v>
      </c>
      <c r="E314" s="279">
        <v>346.58333333333337</v>
      </c>
      <c r="F314" s="279">
        <v>340.06666666666666</v>
      </c>
      <c r="G314" s="279">
        <v>335.98333333333335</v>
      </c>
      <c r="H314" s="279">
        <v>357.18333333333339</v>
      </c>
      <c r="I314" s="279">
        <v>361.26666666666677</v>
      </c>
      <c r="J314" s="279">
        <v>367.78333333333342</v>
      </c>
      <c r="K314" s="277">
        <v>354.75</v>
      </c>
      <c r="L314" s="277">
        <v>344.15</v>
      </c>
      <c r="M314" s="277">
        <v>0.24571999999999999</v>
      </c>
    </row>
    <row r="315" spans="1:13">
      <c r="A315" s="268">
        <v>305</v>
      </c>
      <c r="B315" s="277" t="s">
        <v>462</v>
      </c>
      <c r="C315" s="278">
        <v>2827.15</v>
      </c>
      <c r="D315" s="279">
        <v>2827.3666666666668</v>
      </c>
      <c r="E315" s="279">
        <v>2804.7833333333338</v>
      </c>
      <c r="F315" s="279">
        <v>2782.416666666667</v>
      </c>
      <c r="G315" s="279">
        <v>2759.8333333333339</v>
      </c>
      <c r="H315" s="279">
        <v>2849.7333333333336</v>
      </c>
      <c r="I315" s="279">
        <v>2872.3166666666666</v>
      </c>
      <c r="J315" s="279">
        <v>2894.6833333333334</v>
      </c>
      <c r="K315" s="277">
        <v>2849.95</v>
      </c>
      <c r="L315" s="277">
        <v>2805</v>
      </c>
      <c r="M315" s="277">
        <v>1.515E-2</v>
      </c>
    </row>
    <row r="316" spans="1:13">
      <c r="A316" s="268">
        <v>306</v>
      </c>
      <c r="B316" s="277" t="s">
        <v>463</v>
      </c>
      <c r="C316" s="278">
        <v>220</v>
      </c>
      <c r="D316" s="279">
        <v>220.35</v>
      </c>
      <c r="E316" s="279">
        <v>216.7</v>
      </c>
      <c r="F316" s="279">
        <v>213.4</v>
      </c>
      <c r="G316" s="279">
        <v>209.75</v>
      </c>
      <c r="H316" s="279">
        <v>223.64999999999998</v>
      </c>
      <c r="I316" s="279">
        <v>227.3</v>
      </c>
      <c r="J316" s="279">
        <v>230.59999999999997</v>
      </c>
      <c r="K316" s="277">
        <v>224</v>
      </c>
      <c r="L316" s="277">
        <v>217.05</v>
      </c>
      <c r="M316" s="277">
        <v>0.48979</v>
      </c>
    </row>
    <row r="317" spans="1:13">
      <c r="A317" s="268">
        <v>307</v>
      </c>
      <c r="B317" s="277" t="s">
        <v>140</v>
      </c>
      <c r="C317" s="278">
        <v>157.1</v>
      </c>
      <c r="D317" s="279">
        <v>156.94999999999999</v>
      </c>
      <c r="E317" s="279">
        <v>154.19999999999999</v>
      </c>
      <c r="F317" s="279">
        <v>151.30000000000001</v>
      </c>
      <c r="G317" s="279">
        <v>148.55000000000001</v>
      </c>
      <c r="H317" s="279">
        <v>159.84999999999997</v>
      </c>
      <c r="I317" s="279">
        <v>162.59999999999997</v>
      </c>
      <c r="J317" s="279">
        <v>165.49999999999994</v>
      </c>
      <c r="K317" s="277">
        <v>159.69999999999999</v>
      </c>
      <c r="L317" s="277">
        <v>154.05000000000001</v>
      </c>
      <c r="M317" s="277">
        <v>66.379239999999996</v>
      </c>
    </row>
    <row r="318" spans="1:13">
      <c r="A318" s="268">
        <v>308</v>
      </c>
      <c r="B318" s="277" t="s">
        <v>141</v>
      </c>
      <c r="C318" s="278">
        <v>362.25</v>
      </c>
      <c r="D318" s="279">
        <v>360.90000000000003</v>
      </c>
      <c r="E318" s="279">
        <v>356.85000000000008</v>
      </c>
      <c r="F318" s="279">
        <v>351.45000000000005</v>
      </c>
      <c r="G318" s="279">
        <v>347.40000000000009</v>
      </c>
      <c r="H318" s="279">
        <v>366.30000000000007</v>
      </c>
      <c r="I318" s="279">
        <v>370.35</v>
      </c>
      <c r="J318" s="279">
        <v>375.75000000000006</v>
      </c>
      <c r="K318" s="277">
        <v>364.95</v>
      </c>
      <c r="L318" s="277">
        <v>355.5</v>
      </c>
      <c r="M318" s="277">
        <v>61.46855</v>
      </c>
    </row>
    <row r="319" spans="1:13">
      <c r="A319" s="268">
        <v>309</v>
      </c>
      <c r="B319" s="277" t="s">
        <v>142</v>
      </c>
      <c r="C319" s="278">
        <v>7117.7</v>
      </c>
      <c r="D319" s="279">
        <v>7101.1333333333341</v>
      </c>
      <c r="E319" s="279">
        <v>7003.2666666666682</v>
      </c>
      <c r="F319" s="279">
        <v>6888.8333333333339</v>
      </c>
      <c r="G319" s="279">
        <v>6790.9666666666681</v>
      </c>
      <c r="H319" s="279">
        <v>7215.5666666666684</v>
      </c>
      <c r="I319" s="279">
        <v>7313.4333333333352</v>
      </c>
      <c r="J319" s="279">
        <v>7427.8666666666686</v>
      </c>
      <c r="K319" s="277">
        <v>7199</v>
      </c>
      <c r="L319" s="277">
        <v>6986.7</v>
      </c>
      <c r="M319" s="277">
        <v>14.34853</v>
      </c>
    </row>
    <row r="320" spans="1:13">
      <c r="A320" s="268">
        <v>310</v>
      </c>
      <c r="B320" s="277" t="s">
        <v>458</v>
      </c>
      <c r="C320" s="278">
        <v>824.85</v>
      </c>
      <c r="D320" s="279">
        <v>821.26666666666677</v>
      </c>
      <c r="E320" s="279">
        <v>807.58333333333348</v>
      </c>
      <c r="F320" s="279">
        <v>790.31666666666672</v>
      </c>
      <c r="G320" s="279">
        <v>776.63333333333344</v>
      </c>
      <c r="H320" s="279">
        <v>838.53333333333353</v>
      </c>
      <c r="I320" s="279">
        <v>852.2166666666667</v>
      </c>
      <c r="J320" s="279">
        <v>869.48333333333358</v>
      </c>
      <c r="K320" s="277">
        <v>834.95</v>
      </c>
      <c r="L320" s="277">
        <v>804</v>
      </c>
      <c r="M320" s="277">
        <v>0.11990000000000001</v>
      </c>
    </row>
    <row r="321" spans="1:13">
      <c r="A321" s="268">
        <v>311</v>
      </c>
      <c r="B321" s="277" t="s">
        <v>143</v>
      </c>
      <c r="C321" s="278">
        <v>504.85</v>
      </c>
      <c r="D321" s="279">
        <v>506.85000000000008</v>
      </c>
      <c r="E321" s="279">
        <v>500.25000000000011</v>
      </c>
      <c r="F321" s="279">
        <v>495.65000000000003</v>
      </c>
      <c r="G321" s="279">
        <v>489.05000000000007</v>
      </c>
      <c r="H321" s="279">
        <v>511.45000000000016</v>
      </c>
      <c r="I321" s="279">
        <v>518.05000000000018</v>
      </c>
      <c r="J321" s="279">
        <v>522.6500000000002</v>
      </c>
      <c r="K321" s="277">
        <v>513.45000000000005</v>
      </c>
      <c r="L321" s="277">
        <v>502.25</v>
      </c>
      <c r="M321" s="277">
        <v>14.82596</v>
      </c>
    </row>
    <row r="322" spans="1:13">
      <c r="A322" s="268">
        <v>312</v>
      </c>
      <c r="B322" s="277" t="s">
        <v>472</v>
      </c>
      <c r="C322" s="278">
        <v>1672.1</v>
      </c>
      <c r="D322" s="279">
        <v>1699.8666666666668</v>
      </c>
      <c r="E322" s="279">
        <v>1637.3333333333335</v>
      </c>
      <c r="F322" s="279">
        <v>1602.5666666666666</v>
      </c>
      <c r="G322" s="279">
        <v>1540.0333333333333</v>
      </c>
      <c r="H322" s="279">
        <v>1734.6333333333337</v>
      </c>
      <c r="I322" s="279">
        <v>1797.166666666667</v>
      </c>
      <c r="J322" s="279">
        <v>1831.9333333333338</v>
      </c>
      <c r="K322" s="277">
        <v>1762.4</v>
      </c>
      <c r="L322" s="277">
        <v>1665.1</v>
      </c>
      <c r="M322" s="277">
        <v>11.07034</v>
      </c>
    </row>
    <row r="323" spans="1:13">
      <c r="A323" s="268">
        <v>313</v>
      </c>
      <c r="B323" s="277" t="s">
        <v>468</v>
      </c>
      <c r="C323" s="278">
        <v>1907.25</v>
      </c>
      <c r="D323" s="279">
        <v>1911.75</v>
      </c>
      <c r="E323" s="279">
        <v>1857.5</v>
      </c>
      <c r="F323" s="279">
        <v>1807.75</v>
      </c>
      <c r="G323" s="279">
        <v>1753.5</v>
      </c>
      <c r="H323" s="279">
        <v>1961.5</v>
      </c>
      <c r="I323" s="279">
        <v>2015.75</v>
      </c>
      <c r="J323" s="279">
        <v>2065.5</v>
      </c>
      <c r="K323" s="277">
        <v>1966</v>
      </c>
      <c r="L323" s="277">
        <v>1862</v>
      </c>
      <c r="M323" s="277">
        <v>0.62017999999999995</v>
      </c>
    </row>
    <row r="324" spans="1:13">
      <c r="A324" s="268">
        <v>314</v>
      </c>
      <c r="B324" s="277" t="s">
        <v>144</v>
      </c>
      <c r="C324" s="278">
        <v>590.4</v>
      </c>
      <c r="D324" s="279">
        <v>586.31666666666672</v>
      </c>
      <c r="E324" s="279">
        <v>577.13333333333344</v>
      </c>
      <c r="F324" s="279">
        <v>563.86666666666667</v>
      </c>
      <c r="G324" s="279">
        <v>554.68333333333339</v>
      </c>
      <c r="H324" s="279">
        <v>599.58333333333348</v>
      </c>
      <c r="I324" s="279">
        <v>608.76666666666665</v>
      </c>
      <c r="J324" s="279">
        <v>622.03333333333353</v>
      </c>
      <c r="K324" s="277">
        <v>595.5</v>
      </c>
      <c r="L324" s="277">
        <v>573.04999999999995</v>
      </c>
      <c r="M324" s="277">
        <v>9.9698200000000003</v>
      </c>
    </row>
    <row r="325" spans="1:13">
      <c r="A325" s="268">
        <v>315</v>
      </c>
      <c r="B325" s="277" t="s">
        <v>145</v>
      </c>
      <c r="C325" s="278">
        <v>813.2</v>
      </c>
      <c r="D325" s="279">
        <v>815.6</v>
      </c>
      <c r="E325" s="279">
        <v>806.7</v>
      </c>
      <c r="F325" s="279">
        <v>800.2</v>
      </c>
      <c r="G325" s="279">
        <v>791.30000000000007</v>
      </c>
      <c r="H325" s="279">
        <v>822.1</v>
      </c>
      <c r="I325" s="279">
        <v>830.99999999999989</v>
      </c>
      <c r="J325" s="279">
        <v>837.5</v>
      </c>
      <c r="K325" s="277">
        <v>824.5</v>
      </c>
      <c r="L325" s="277">
        <v>809.1</v>
      </c>
      <c r="M325" s="277">
        <v>5.2618600000000004</v>
      </c>
    </row>
    <row r="326" spans="1:13">
      <c r="A326" s="268">
        <v>316</v>
      </c>
      <c r="B326" s="277" t="s">
        <v>465</v>
      </c>
      <c r="C326" s="278">
        <v>167.4</v>
      </c>
      <c r="D326" s="279">
        <v>168.81666666666666</v>
      </c>
      <c r="E326" s="279">
        <v>161.63333333333333</v>
      </c>
      <c r="F326" s="279">
        <v>155.86666666666667</v>
      </c>
      <c r="G326" s="279">
        <v>148.68333333333334</v>
      </c>
      <c r="H326" s="279">
        <v>174.58333333333331</v>
      </c>
      <c r="I326" s="279">
        <v>181.76666666666665</v>
      </c>
      <c r="J326" s="279">
        <v>187.5333333333333</v>
      </c>
      <c r="K326" s="277">
        <v>176</v>
      </c>
      <c r="L326" s="277">
        <v>163.05000000000001</v>
      </c>
      <c r="M326" s="277">
        <v>2.2475200000000002</v>
      </c>
    </row>
    <row r="327" spans="1:13">
      <c r="A327" s="268">
        <v>317</v>
      </c>
      <c r="B327" s="277" t="s">
        <v>1975</v>
      </c>
      <c r="C327" s="278">
        <v>175.2</v>
      </c>
      <c r="D327" s="279">
        <v>175.4</v>
      </c>
      <c r="E327" s="279">
        <v>172.8</v>
      </c>
      <c r="F327" s="279">
        <v>170.4</v>
      </c>
      <c r="G327" s="279">
        <v>167.8</v>
      </c>
      <c r="H327" s="279">
        <v>177.8</v>
      </c>
      <c r="I327" s="279">
        <v>180.39999999999998</v>
      </c>
      <c r="J327" s="279">
        <v>182.8</v>
      </c>
      <c r="K327" s="277">
        <v>178</v>
      </c>
      <c r="L327" s="277">
        <v>173</v>
      </c>
      <c r="M327" s="277">
        <v>1.67411</v>
      </c>
    </row>
    <row r="328" spans="1:13">
      <c r="A328" s="268">
        <v>318</v>
      </c>
      <c r="B328" s="277" t="s">
        <v>469</v>
      </c>
      <c r="C328" s="278">
        <v>68.55</v>
      </c>
      <c r="D328" s="279">
        <v>68.3</v>
      </c>
      <c r="E328" s="279">
        <v>67.099999999999994</v>
      </c>
      <c r="F328" s="279">
        <v>65.649999999999991</v>
      </c>
      <c r="G328" s="279">
        <v>64.449999999999989</v>
      </c>
      <c r="H328" s="279">
        <v>69.75</v>
      </c>
      <c r="I328" s="279">
        <v>70.950000000000017</v>
      </c>
      <c r="J328" s="279">
        <v>72.400000000000006</v>
      </c>
      <c r="K328" s="277">
        <v>69.5</v>
      </c>
      <c r="L328" s="277">
        <v>66.849999999999994</v>
      </c>
      <c r="M328" s="277">
        <v>1.68659</v>
      </c>
    </row>
    <row r="329" spans="1:13">
      <c r="A329" s="268">
        <v>319</v>
      </c>
      <c r="B329" s="277" t="s">
        <v>470</v>
      </c>
      <c r="C329" s="278">
        <v>319.05</v>
      </c>
      <c r="D329" s="279">
        <v>319.15000000000003</v>
      </c>
      <c r="E329" s="279">
        <v>314.90000000000009</v>
      </c>
      <c r="F329" s="279">
        <v>310.75000000000006</v>
      </c>
      <c r="G329" s="279">
        <v>306.50000000000011</v>
      </c>
      <c r="H329" s="279">
        <v>323.30000000000007</v>
      </c>
      <c r="I329" s="279">
        <v>327.54999999999995</v>
      </c>
      <c r="J329" s="279">
        <v>331.70000000000005</v>
      </c>
      <c r="K329" s="277">
        <v>323.39999999999998</v>
      </c>
      <c r="L329" s="277">
        <v>315</v>
      </c>
      <c r="M329" s="277">
        <v>0.65686999999999995</v>
      </c>
    </row>
    <row r="330" spans="1:13">
      <c r="A330" s="268">
        <v>320</v>
      </c>
      <c r="B330" s="277" t="s">
        <v>146</v>
      </c>
      <c r="C330" s="278">
        <v>1318.65</v>
      </c>
      <c r="D330" s="279">
        <v>1317.6000000000001</v>
      </c>
      <c r="E330" s="279">
        <v>1296.0500000000002</v>
      </c>
      <c r="F330" s="279">
        <v>1273.45</v>
      </c>
      <c r="G330" s="279">
        <v>1251.9000000000001</v>
      </c>
      <c r="H330" s="279">
        <v>1340.2000000000003</v>
      </c>
      <c r="I330" s="279">
        <v>1361.75</v>
      </c>
      <c r="J330" s="279">
        <v>1384.3500000000004</v>
      </c>
      <c r="K330" s="277">
        <v>1339.15</v>
      </c>
      <c r="L330" s="277">
        <v>1295</v>
      </c>
      <c r="M330" s="277">
        <v>12.360110000000001</v>
      </c>
    </row>
    <row r="331" spans="1:13">
      <c r="A331" s="268">
        <v>321</v>
      </c>
      <c r="B331" s="277" t="s">
        <v>459</v>
      </c>
      <c r="C331" s="278">
        <v>15.8</v>
      </c>
      <c r="D331" s="279">
        <v>15.883333333333335</v>
      </c>
      <c r="E331" s="279">
        <v>15.716666666666669</v>
      </c>
      <c r="F331" s="279">
        <v>15.633333333333335</v>
      </c>
      <c r="G331" s="279">
        <v>15.466666666666669</v>
      </c>
      <c r="H331" s="279">
        <v>15.966666666666669</v>
      </c>
      <c r="I331" s="279">
        <v>16.133333333333336</v>
      </c>
      <c r="J331" s="279">
        <v>16.216666666666669</v>
      </c>
      <c r="K331" s="277">
        <v>16.05</v>
      </c>
      <c r="L331" s="277">
        <v>15.8</v>
      </c>
      <c r="M331" s="277">
        <v>1.91388</v>
      </c>
    </row>
    <row r="332" spans="1:13">
      <c r="A332" s="268">
        <v>322</v>
      </c>
      <c r="B332" s="277" t="s">
        <v>460</v>
      </c>
      <c r="C332" s="278">
        <v>129.1</v>
      </c>
      <c r="D332" s="279">
        <v>129.43333333333334</v>
      </c>
      <c r="E332" s="279">
        <v>127.86666666666667</v>
      </c>
      <c r="F332" s="279">
        <v>126.63333333333333</v>
      </c>
      <c r="G332" s="279">
        <v>125.06666666666666</v>
      </c>
      <c r="H332" s="279">
        <v>130.66666666666669</v>
      </c>
      <c r="I332" s="279">
        <v>132.23333333333335</v>
      </c>
      <c r="J332" s="279">
        <v>133.4666666666667</v>
      </c>
      <c r="K332" s="277">
        <v>131</v>
      </c>
      <c r="L332" s="277">
        <v>128.19999999999999</v>
      </c>
      <c r="M332" s="277">
        <v>1.10358</v>
      </c>
    </row>
    <row r="333" spans="1:13">
      <c r="A333" s="268">
        <v>323</v>
      </c>
      <c r="B333" s="277" t="s">
        <v>147</v>
      </c>
      <c r="C333" s="278">
        <v>107.35</v>
      </c>
      <c r="D333" s="279">
        <v>106.43333333333334</v>
      </c>
      <c r="E333" s="279">
        <v>104.91666666666667</v>
      </c>
      <c r="F333" s="279">
        <v>102.48333333333333</v>
      </c>
      <c r="G333" s="279">
        <v>100.96666666666667</v>
      </c>
      <c r="H333" s="279">
        <v>108.86666666666667</v>
      </c>
      <c r="I333" s="279">
        <v>110.38333333333333</v>
      </c>
      <c r="J333" s="279">
        <v>112.81666666666668</v>
      </c>
      <c r="K333" s="277">
        <v>107.95</v>
      </c>
      <c r="L333" s="277">
        <v>104</v>
      </c>
      <c r="M333" s="277">
        <v>105.08196</v>
      </c>
    </row>
    <row r="334" spans="1:13">
      <c r="A334" s="268">
        <v>324</v>
      </c>
      <c r="B334" s="277" t="s">
        <v>471</v>
      </c>
      <c r="C334" s="278">
        <v>555.6</v>
      </c>
      <c r="D334" s="279">
        <v>557.9</v>
      </c>
      <c r="E334" s="279">
        <v>549.79999999999995</v>
      </c>
      <c r="F334" s="279">
        <v>544</v>
      </c>
      <c r="G334" s="279">
        <v>535.9</v>
      </c>
      <c r="H334" s="279">
        <v>563.69999999999993</v>
      </c>
      <c r="I334" s="279">
        <v>571.80000000000007</v>
      </c>
      <c r="J334" s="279">
        <v>577.59999999999991</v>
      </c>
      <c r="K334" s="277">
        <v>566</v>
      </c>
      <c r="L334" s="277">
        <v>552.1</v>
      </c>
      <c r="M334" s="277">
        <v>0.29200999999999999</v>
      </c>
    </row>
    <row r="335" spans="1:13">
      <c r="A335" s="268">
        <v>325</v>
      </c>
      <c r="B335" s="277" t="s">
        <v>268</v>
      </c>
      <c r="C335" s="278">
        <v>1328.55</v>
      </c>
      <c r="D335" s="279">
        <v>1342.8</v>
      </c>
      <c r="E335" s="279">
        <v>1300.6999999999998</v>
      </c>
      <c r="F335" s="279">
        <v>1272.8499999999999</v>
      </c>
      <c r="G335" s="279">
        <v>1230.7499999999998</v>
      </c>
      <c r="H335" s="279">
        <v>1370.6499999999999</v>
      </c>
      <c r="I335" s="279">
        <v>1412.7499999999998</v>
      </c>
      <c r="J335" s="279">
        <v>1440.6</v>
      </c>
      <c r="K335" s="277">
        <v>1384.9</v>
      </c>
      <c r="L335" s="277">
        <v>1314.95</v>
      </c>
      <c r="M335" s="277">
        <v>2.4769600000000001</v>
      </c>
    </row>
    <row r="336" spans="1:13">
      <c r="A336" s="268">
        <v>326</v>
      </c>
      <c r="B336" s="277" t="s">
        <v>148</v>
      </c>
      <c r="C336" s="278">
        <v>67298.350000000006</v>
      </c>
      <c r="D336" s="279">
        <v>67125.566666666666</v>
      </c>
      <c r="E336" s="279">
        <v>65333.683333333334</v>
      </c>
      <c r="F336" s="279">
        <v>63369.01666666667</v>
      </c>
      <c r="G336" s="279">
        <v>61577.133333333339</v>
      </c>
      <c r="H336" s="279">
        <v>69090.233333333337</v>
      </c>
      <c r="I336" s="279">
        <v>70882.116666666669</v>
      </c>
      <c r="J336" s="279">
        <v>72846.783333333326</v>
      </c>
      <c r="K336" s="277">
        <v>68917.45</v>
      </c>
      <c r="L336" s="277">
        <v>65160.9</v>
      </c>
      <c r="M336" s="277">
        <v>0.50266999999999995</v>
      </c>
    </row>
    <row r="337" spans="1:13">
      <c r="A337" s="268">
        <v>327</v>
      </c>
      <c r="B337" s="277" t="s">
        <v>267</v>
      </c>
      <c r="C337" s="278">
        <v>28.15</v>
      </c>
      <c r="D337" s="279">
        <v>28.083333333333332</v>
      </c>
      <c r="E337" s="279">
        <v>27.666666666666664</v>
      </c>
      <c r="F337" s="279">
        <v>27.183333333333334</v>
      </c>
      <c r="G337" s="279">
        <v>26.766666666666666</v>
      </c>
      <c r="H337" s="279">
        <v>28.566666666666663</v>
      </c>
      <c r="I337" s="279">
        <v>28.983333333333327</v>
      </c>
      <c r="J337" s="279">
        <v>29.466666666666661</v>
      </c>
      <c r="K337" s="277">
        <v>28.5</v>
      </c>
      <c r="L337" s="277">
        <v>27.6</v>
      </c>
      <c r="M337" s="277">
        <v>5.3921700000000001</v>
      </c>
    </row>
    <row r="338" spans="1:13">
      <c r="A338" s="268">
        <v>328</v>
      </c>
      <c r="B338" s="277" t="s">
        <v>149</v>
      </c>
      <c r="C338" s="278">
        <v>1238.2</v>
      </c>
      <c r="D338" s="279">
        <v>1222.1666666666667</v>
      </c>
      <c r="E338" s="279">
        <v>1198.6333333333334</v>
      </c>
      <c r="F338" s="279">
        <v>1159.0666666666666</v>
      </c>
      <c r="G338" s="279">
        <v>1135.5333333333333</v>
      </c>
      <c r="H338" s="279">
        <v>1261.7333333333336</v>
      </c>
      <c r="I338" s="279">
        <v>1285.2666666666669</v>
      </c>
      <c r="J338" s="279">
        <v>1324.8333333333337</v>
      </c>
      <c r="K338" s="277">
        <v>1245.7</v>
      </c>
      <c r="L338" s="277">
        <v>1182.5999999999999</v>
      </c>
      <c r="M338" s="277">
        <v>22.461939999999998</v>
      </c>
    </row>
    <row r="339" spans="1:13">
      <c r="A339" s="268">
        <v>329</v>
      </c>
      <c r="B339" s="277" t="s">
        <v>3161</v>
      </c>
      <c r="C339" s="278">
        <v>273.10000000000002</v>
      </c>
      <c r="D339" s="279">
        <v>271.40000000000003</v>
      </c>
      <c r="E339" s="279">
        <v>268.80000000000007</v>
      </c>
      <c r="F339" s="279">
        <v>264.50000000000006</v>
      </c>
      <c r="G339" s="279">
        <v>261.90000000000009</v>
      </c>
      <c r="H339" s="279">
        <v>275.70000000000005</v>
      </c>
      <c r="I339" s="279">
        <v>278.30000000000007</v>
      </c>
      <c r="J339" s="279">
        <v>282.60000000000002</v>
      </c>
      <c r="K339" s="277">
        <v>274</v>
      </c>
      <c r="L339" s="277">
        <v>267.10000000000002</v>
      </c>
      <c r="M339" s="277">
        <v>4.0914999999999999</v>
      </c>
    </row>
    <row r="340" spans="1:13">
      <c r="A340" s="268">
        <v>330</v>
      </c>
      <c r="B340" s="277" t="s">
        <v>269</v>
      </c>
      <c r="C340" s="278">
        <v>914.6</v>
      </c>
      <c r="D340" s="279">
        <v>915.41666666666663</v>
      </c>
      <c r="E340" s="279">
        <v>902.18333333333328</v>
      </c>
      <c r="F340" s="279">
        <v>889.76666666666665</v>
      </c>
      <c r="G340" s="279">
        <v>876.5333333333333</v>
      </c>
      <c r="H340" s="279">
        <v>927.83333333333326</v>
      </c>
      <c r="I340" s="279">
        <v>941.06666666666661</v>
      </c>
      <c r="J340" s="279">
        <v>953.48333333333323</v>
      </c>
      <c r="K340" s="277">
        <v>928.65</v>
      </c>
      <c r="L340" s="277">
        <v>903</v>
      </c>
      <c r="M340" s="277">
        <v>1.8735599999999999</v>
      </c>
    </row>
    <row r="341" spans="1:13">
      <c r="A341" s="268">
        <v>331</v>
      </c>
      <c r="B341" s="277" t="s">
        <v>150</v>
      </c>
      <c r="C341" s="278">
        <v>30.05</v>
      </c>
      <c r="D341" s="279">
        <v>29.966666666666669</v>
      </c>
      <c r="E341" s="279">
        <v>29.733333333333338</v>
      </c>
      <c r="F341" s="279">
        <v>29.416666666666668</v>
      </c>
      <c r="G341" s="279">
        <v>29.183333333333337</v>
      </c>
      <c r="H341" s="279">
        <v>30.283333333333339</v>
      </c>
      <c r="I341" s="279">
        <v>30.516666666666673</v>
      </c>
      <c r="J341" s="279">
        <v>30.833333333333339</v>
      </c>
      <c r="K341" s="277">
        <v>30.2</v>
      </c>
      <c r="L341" s="277">
        <v>29.65</v>
      </c>
      <c r="M341" s="277">
        <v>98.585679999999996</v>
      </c>
    </row>
    <row r="342" spans="1:13">
      <c r="A342" s="268">
        <v>332</v>
      </c>
      <c r="B342" s="277" t="s">
        <v>261</v>
      </c>
      <c r="C342" s="278">
        <v>3602.45</v>
      </c>
      <c r="D342" s="279">
        <v>3580.8166666666671</v>
      </c>
      <c r="E342" s="279">
        <v>3523.6333333333341</v>
      </c>
      <c r="F342" s="279">
        <v>3444.8166666666671</v>
      </c>
      <c r="G342" s="279">
        <v>3387.6333333333341</v>
      </c>
      <c r="H342" s="279">
        <v>3659.6333333333341</v>
      </c>
      <c r="I342" s="279">
        <v>3716.8166666666675</v>
      </c>
      <c r="J342" s="279">
        <v>3795.6333333333341</v>
      </c>
      <c r="K342" s="277">
        <v>3638</v>
      </c>
      <c r="L342" s="277">
        <v>3502</v>
      </c>
      <c r="M342" s="277">
        <v>5.1345900000000002</v>
      </c>
    </row>
    <row r="343" spans="1:13">
      <c r="A343" s="268">
        <v>333</v>
      </c>
      <c r="B343" s="277" t="s">
        <v>478</v>
      </c>
      <c r="C343" s="278">
        <v>2275.0500000000002</v>
      </c>
      <c r="D343" s="279">
        <v>2220.5499999999997</v>
      </c>
      <c r="E343" s="279">
        <v>2141.0999999999995</v>
      </c>
      <c r="F343" s="279">
        <v>2007.1499999999996</v>
      </c>
      <c r="G343" s="279">
        <v>1927.6999999999994</v>
      </c>
      <c r="H343" s="279">
        <v>2354.4999999999995</v>
      </c>
      <c r="I343" s="279">
        <v>2433.9499999999994</v>
      </c>
      <c r="J343" s="279">
        <v>2567.8999999999996</v>
      </c>
      <c r="K343" s="277">
        <v>2300</v>
      </c>
      <c r="L343" s="277">
        <v>2086.6</v>
      </c>
      <c r="M343" s="277">
        <v>6.6837200000000001</v>
      </c>
    </row>
    <row r="344" spans="1:13">
      <c r="A344" s="268">
        <v>334</v>
      </c>
      <c r="B344" s="277" t="s">
        <v>151</v>
      </c>
      <c r="C344" s="278">
        <v>23.05</v>
      </c>
      <c r="D344" s="279">
        <v>23.149999999999995</v>
      </c>
      <c r="E344" s="279">
        <v>22.79999999999999</v>
      </c>
      <c r="F344" s="279">
        <v>22.549999999999994</v>
      </c>
      <c r="G344" s="279">
        <v>22.199999999999989</v>
      </c>
      <c r="H344" s="279">
        <v>23.399999999999991</v>
      </c>
      <c r="I344" s="279">
        <v>23.749999999999993</v>
      </c>
      <c r="J344" s="279">
        <v>23.999999999999993</v>
      </c>
      <c r="K344" s="277">
        <v>23.5</v>
      </c>
      <c r="L344" s="277">
        <v>22.9</v>
      </c>
      <c r="M344" s="277">
        <v>50.303240000000002</v>
      </c>
    </row>
    <row r="345" spans="1:13">
      <c r="A345" s="268">
        <v>335</v>
      </c>
      <c r="B345" s="277" t="s">
        <v>477</v>
      </c>
      <c r="C345" s="278">
        <v>52.45</v>
      </c>
      <c r="D345" s="279">
        <v>52.883333333333333</v>
      </c>
      <c r="E345" s="279">
        <v>51.816666666666663</v>
      </c>
      <c r="F345" s="279">
        <v>51.18333333333333</v>
      </c>
      <c r="G345" s="279">
        <v>50.11666666666666</v>
      </c>
      <c r="H345" s="279">
        <v>53.516666666666666</v>
      </c>
      <c r="I345" s="279">
        <v>54.583333333333343</v>
      </c>
      <c r="J345" s="279">
        <v>55.216666666666669</v>
      </c>
      <c r="K345" s="277">
        <v>53.95</v>
      </c>
      <c r="L345" s="277">
        <v>52.25</v>
      </c>
      <c r="M345" s="277">
        <v>1.15818</v>
      </c>
    </row>
    <row r="346" spans="1:13">
      <c r="A346" s="268">
        <v>336</v>
      </c>
      <c r="B346" s="277" t="s">
        <v>152</v>
      </c>
      <c r="C346" s="278">
        <v>33.65</v>
      </c>
      <c r="D346" s="279">
        <v>33.733333333333327</v>
      </c>
      <c r="E346" s="279">
        <v>33.266666666666652</v>
      </c>
      <c r="F346" s="279">
        <v>32.883333333333326</v>
      </c>
      <c r="G346" s="279">
        <v>32.41666666666665</v>
      </c>
      <c r="H346" s="279">
        <v>34.116666666666653</v>
      </c>
      <c r="I346" s="279">
        <v>34.583333333333336</v>
      </c>
      <c r="J346" s="279">
        <v>34.966666666666654</v>
      </c>
      <c r="K346" s="277">
        <v>34.200000000000003</v>
      </c>
      <c r="L346" s="277">
        <v>33.35</v>
      </c>
      <c r="M346" s="277">
        <v>30.04035</v>
      </c>
    </row>
    <row r="347" spans="1:13">
      <c r="A347" s="268">
        <v>337</v>
      </c>
      <c r="B347" s="277" t="s">
        <v>473</v>
      </c>
      <c r="C347" s="278">
        <v>500.6</v>
      </c>
      <c r="D347" s="279">
        <v>498.84999999999997</v>
      </c>
      <c r="E347" s="279">
        <v>493.74999999999994</v>
      </c>
      <c r="F347" s="279">
        <v>486.9</v>
      </c>
      <c r="G347" s="279">
        <v>481.79999999999995</v>
      </c>
      <c r="H347" s="279">
        <v>505.69999999999993</v>
      </c>
      <c r="I347" s="279">
        <v>510.79999999999995</v>
      </c>
      <c r="J347" s="279">
        <v>517.64999999999986</v>
      </c>
      <c r="K347" s="277">
        <v>503.95</v>
      </c>
      <c r="L347" s="277">
        <v>492</v>
      </c>
      <c r="M347" s="277">
        <v>0.27682000000000001</v>
      </c>
    </row>
    <row r="348" spans="1:13">
      <c r="A348" s="268">
        <v>338</v>
      </c>
      <c r="B348" s="277" t="s">
        <v>153</v>
      </c>
      <c r="C348" s="278">
        <v>16870.599999999999</v>
      </c>
      <c r="D348" s="279">
        <v>16932.8</v>
      </c>
      <c r="E348" s="279">
        <v>16649.649999999998</v>
      </c>
      <c r="F348" s="279">
        <v>16428.699999999997</v>
      </c>
      <c r="G348" s="279">
        <v>16145.549999999996</v>
      </c>
      <c r="H348" s="279">
        <v>17153.75</v>
      </c>
      <c r="I348" s="279">
        <v>17436.900000000001</v>
      </c>
      <c r="J348" s="279">
        <v>17657.850000000002</v>
      </c>
      <c r="K348" s="277">
        <v>17215.95</v>
      </c>
      <c r="L348" s="277">
        <v>16711.849999999999</v>
      </c>
      <c r="M348" s="277">
        <v>1.36561</v>
      </c>
    </row>
    <row r="349" spans="1:13">
      <c r="A349" s="268">
        <v>339</v>
      </c>
      <c r="B349" s="277" t="s">
        <v>476</v>
      </c>
      <c r="C349" s="278">
        <v>30.55</v>
      </c>
      <c r="D349" s="279">
        <v>30.55</v>
      </c>
      <c r="E349" s="279">
        <v>30.200000000000003</v>
      </c>
      <c r="F349" s="279">
        <v>29.85</v>
      </c>
      <c r="G349" s="279">
        <v>29.500000000000004</v>
      </c>
      <c r="H349" s="279">
        <v>30.900000000000002</v>
      </c>
      <c r="I349" s="279">
        <v>31.250000000000004</v>
      </c>
      <c r="J349" s="279">
        <v>31.6</v>
      </c>
      <c r="K349" s="277">
        <v>30.9</v>
      </c>
      <c r="L349" s="277">
        <v>30.2</v>
      </c>
      <c r="M349" s="277">
        <v>2.0401799999999999</v>
      </c>
    </row>
    <row r="350" spans="1:13">
      <c r="A350" s="268">
        <v>340</v>
      </c>
      <c r="B350" s="277" t="s">
        <v>475</v>
      </c>
      <c r="C350" s="278">
        <v>331.15</v>
      </c>
      <c r="D350" s="279">
        <v>332.75</v>
      </c>
      <c r="E350" s="279">
        <v>328.5</v>
      </c>
      <c r="F350" s="279">
        <v>325.85000000000002</v>
      </c>
      <c r="G350" s="279">
        <v>321.60000000000002</v>
      </c>
      <c r="H350" s="279">
        <v>335.4</v>
      </c>
      <c r="I350" s="279">
        <v>339.65</v>
      </c>
      <c r="J350" s="279">
        <v>342.29999999999995</v>
      </c>
      <c r="K350" s="277">
        <v>337</v>
      </c>
      <c r="L350" s="277">
        <v>330.1</v>
      </c>
      <c r="M350" s="277">
        <v>0.31156</v>
      </c>
    </row>
    <row r="351" spans="1:13">
      <c r="A351" s="268">
        <v>341</v>
      </c>
      <c r="B351" s="277" t="s">
        <v>270</v>
      </c>
      <c r="C351" s="278">
        <v>20.05</v>
      </c>
      <c r="D351" s="279">
        <v>20.05</v>
      </c>
      <c r="E351" s="279">
        <v>19.950000000000003</v>
      </c>
      <c r="F351" s="279">
        <v>19.850000000000001</v>
      </c>
      <c r="G351" s="279">
        <v>19.750000000000004</v>
      </c>
      <c r="H351" s="279">
        <v>20.150000000000002</v>
      </c>
      <c r="I351" s="279">
        <v>20.250000000000004</v>
      </c>
      <c r="J351" s="279">
        <v>20.350000000000001</v>
      </c>
      <c r="K351" s="277">
        <v>20.149999999999999</v>
      </c>
      <c r="L351" s="277">
        <v>19.95</v>
      </c>
      <c r="M351" s="277">
        <v>35.004339999999999</v>
      </c>
    </row>
    <row r="352" spans="1:13">
      <c r="A352" s="268">
        <v>342</v>
      </c>
      <c r="B352" s="277" t="s">
        <v>283</v>
      </c>
      <c r="C352" s="278">
        <v>101.05</v>
      </c>
      <c r="D352" s="279">
        <v>101.35000000000001</v>
      </c>
      <c r="E352" s="279">
        <v>100.20000000000002</v>
      </c>
      <c r="F352" s="279">
        <v>99.350000000000009</v>
      </c>
      <c r="G352" s="279">
        <v>98.200000000000017</v>
      </c>
      <c r="H352" s="279">
        <v>102.20000000000002</v>
      </c>
      <c r="I352" s="279">
        <v>103.35000000000002</v>
      </c>
      <c r="J352" s="279">
        <v>104.20000000000002</v>
      </c>
      <c r="K352" s="277">
        <v>102.5</v>
      </c>
      <c r="L352" s="277">
        <v>100.5</v>
      </c>
      <c r="M352" s="277">
        <v>0.64358000000000004</v>
      </c>
    </row>
    <row r="353" spans="1:13">
      <c r="A353" s="268">
        <v>343</v>
      </c>
      <c r="B353" s="277" t="s">
        <v>479</v>
      </c>
      <c r="C353" s="278">
        <v>1271.75</v>
      </c>
      <c r="D353" s="279">
        <v>1281.8999999999999</v>
      </c>
      <c r="E353" s="279">
        <v>1249.8499999999997</v>
      </c>
      <c r="F353" s="279">
        <v>1227.9499999999998</v>
      </c>
      <c r="G353" s="279">
        <v>1195.8999999999996</v>
      </c>
      <c r="H353" s="279">
        <v>1303.7999999999997</v>
      </c>
      <c r="I353" s="279">
        <v>1335.85</v>
      </c>
      <c r="J353" s="279">
        <v>1357.7499999999998</v>
      </c>
      <c r="K353" s="277">
        <v>1313.95</v>
      </c>
      <c r="L353" s="277">
        <v>1260</v>
      </c>
      <c r="M353" s="277">
        <v>5.79E-2</v>
      </c>
    </row>
    <row r="354" spans="1:13">
      <c r="A354" s="268">
        <v>344</v>
      </c>
      <c r="B354" s="277" t="s">
        <v>474</v>
      </c>
      <c r="C354" s="278">
        <v>48.15</v>
      </c>
      <c r="D354" s="279">
        <v>48.050000000000004</v>
      </c>
      <c r="E354" s="279">
        <v>47.600000000000009</v>
      </c>
      <c r="F354" s="279">
        <v>47.050000000000004</v>
      </c>
      <c r="G354" s="279">
        <v>46.600000000000009</v>
      </c>
      <c r="H354" s="279">
        <v>48.600000000000009</v>
      </c>
      <c r="I354" s="279">
        <v>49.050000000000011</v>
      </c>
      <c r="J354" s="279">
        <v>49.600000000000009</v>
      </c>
      <c r="K354" s="277">
        <v>48.5</v>
      </c>
      <c r="L354" s="277">
        <v>47.5</v>
      </c>
      <c r="M354" s="277">
        <v>2.7467899999999998</v>
      </c>
    </row>
    <row r="355" spans="1:13">
      <c r="A355" s="268">
        <v>345</v>
      </c>
      <c r="B355" s="277" t="s">
        <v>155</v>
      </c>
      <c r="C355" s="278">
        <v>80.8</v>
      </c>
      <c r="D355" s="279">
        <v>80.466666666666669</v>
      </c>
      <c r="E355" s="279">
        <v>79.733333333333334</v>
      </c>
      <c r="F355" s="279">
        <v>78.666666666666671</v>
      </c>
      <c r="G355" s="279">
        <v>77.933333333333337</v>
      </c>
      <c r="H355" s="279">
        <v>81.533333333333331</v>
      </c>
      <c r="I355" s="279">
        <v>82.26666666666668</v>
      </c>
      <c r="J355" s="279">
        <v>83.333333333333329</v>
      </c>
      <c r="K355" s="277">
        <v>81.2</v>
      </c>
      <c r="L355" s="277">
        <v>79.400000000000006</v>
      </c>
      <c r="M355" s="277">
        <v>32.168599999999998</v>
      </c>
    </row>
    <row r="356" spans="1:13">
      <c r="A356" s="268">
        <v>346</v>
      </c>
      <c r="B356" s="277" t="s">
        <v>156</v>
      </c>
      <c r="C356" s="278">
        <v>86.5</v>
      </c>
      <c r="D356" s="279">
        <v>87</v>
      </c>
      <c r="E356" s="279">
        <v>85.5</v>
      </c>
      <c r="F356" s="279">
        <v>84.5</v>
      </c>
      <c r="G356" s="279">
        <v>83</v>
      </c>
      <c r="H356" s="279">
        <v>88</v>
      </c>
      <c r="I356" s="279">
        <v>89.5</v>
      </c>
      <c r="J356" s="279">
        <v>90.5</v>
      </c>
      <c r="K356" s="277">
        <v>88.5</v>
      </c>
      <c r="L356" s="277">
        <v>86</v>
      </c>
      <c r="M356" s="277">
        <v>419.15667999999999</v>
      </c>
    </row>
    <row r="357" spans="1:13">
      <c r="A357" s="268">
        <v>347</v>
      </c>
      <c r="B357" s="277" t="s">
        <v>271</v>
      </c>
      <c r="C357" s="278">
        <v>450.2</v>
      </c>
      <c r="D357" s="279">
        <v>445.2</v>
      </c>
      <c r="E357" s="279">
        <v>436</v>
      </c>
      <c r="F357" s="279">
        <v>421.8</v>
      </c>
      <c r="G357" s="279">
        <v>412.6</v>
      </c>
      <c r="H357" s="279">
        <v>459.4</v>
      </c>
      <c r="I357" s="279">
        <v>468.59999999999991</v>
      </c>
      <c r="J357" s="279">
        <v>482.79999999999995</v>
      </c>
      <c r="K357" s="277">
        <v>454.4</v>
      </c>
      <c r="L357" s="277">
        <v>431</v>
      </c>
      <c r="M357" s="277">
        <v>3.0699299999999998</v>
      </c>
    </row>
    <row r="358" spans="1:13">
      <c r="A358" s="268">
        <v>348</v>
      </c>
      <c r="B358" s="277" t="s">
        <v>272</v>
      </c>
      <c r="C358" s="278">
        <v>3101.55</v>
      </c>
      <c r="D358" s="279">
        <v>3117.8333333333335</v>
      </c>
      <c r="E358" s="279">
        <v>3059.7166666666672</v>
      </c>
      <c r="F358" s="279">
        <v>3017.8833333333337</v>
      </c>
      <c r="G358" s="279">
        <v>2959.7666666666673</v>
      </c>
      <c r="H358" s="279">
        <v>3159.666666666667</v>
      </c>
      <c r="I358" s="279">
        <v>3217.7833333333328</v>
      </c>
      <c r="J358" s="279">
        <v>3259.6166666666668</v>
      </c>
      <c r="K358" s="277">
        <v>3175.95</v>
      </c>
      <c r="L358" s="277">
        <v>3076</v>
      </c>
      <c r="M358" s="277">
        <v>0.54132999999999998</v>
      </c>
    </row>
    <row r="359" spans="1:13">
      <c r="A359" s="268">
        <v>349</v>
      </c>
      <c r="B359" s="277" t="s">
        <v>157</v>
      </c>
      <c r="C359" s="278">
        <v>85.55</v>
      </c>
      <c r="D359" s="279">
        <v>86.25</v>
      </c>
      <c r="E359" s="279">
        <v>84.5</v>
      </c>
      <c r="F359" s="279">
        <v>83.45</v>
      </c>
      <c r="G359" s="279">
        <v>81.7</v>
      </c>
      <c r="H359" s="279">
        <v>87.3</v>
      </c>
      <c r="I359" s="279">
        <v>89.05</v>
      </c>
      <c r="J359" s="279">
        <v>90.1</v>
      </c>
      <c r="K359" s="277">
        <v>88</v>
      </c>
      <c r="L359" s="277">
        <v>85.2</v>
      </c>
      <c r="M359" s="277">
        <v>5.0596500000000004</v>
      </c>
    </row>
    <row r="360" spans="1:13">
      <c r="A360" s="268">
        <v>350</v>
      </c>
      <c r="B360" s="277" t="s">
        <v>480</v>
      </c>
      <c r="C360" s="278">
        <v>66.45</v>
      </c>
      <c r="D360" s="279">
        <v>66.533333333333331</v>
      </c>
      <c r="E360" s="279">
        <v>66.016666666666666</v>
      </c>
      <c r="F360" s="279">
        <v>65.583333333333329</v>
      </c>
      <c r="G360" s="279">
        <v>65.066666666666663</v>
      </c>
      <c r="H360" s="279">
        <v>66.966666666666669</v>
      </c>
      <c r="I360" s="279">
        <v>67.48333333333332</v>
      </c>
      <c r="J360" s="279">
        <v>67.916666666666671</v>
      </c>
      <c r="K360" s="277">
        <v>67.05</v>
      </c>
      <c r="L360" s="277">
        <v>66.099999999999994</v>
      </c>
      <c r="M360" s="277">
        <v>0.25252999999999998</v>
      </c>
    </row>
    <row r="361" spans="1:13">
      <c r="A361" s="268">
        <v>351</v>
      </c>
      <c r="B361" s="277" t="s">
        <v>158</v>
      </c>
      <c r="C361" s="278">
        <v>64.400000000000006</v>
      </c>
      <c r="D361" s="279">
        <v>64.95</v>
      </c>
      <c r="E361" s="279">
        <v>63.550000000000011</v>
      </c>
      <c r="F361" s="279">
        <v>62.7</v>
      </c>
      <c r="G361" s="279">
        <v>61.300000000000011</v>
      </c>
      <c r="H361" s="279">
        <v>65.800000000000011</v>
      </c>
      <c r="I361" s="279">
        <v>67.200000000000017</v>
      </c>
      <c r="J361" s="279">
        <v>68.050000000000011</v>
      </c>
      <c r="K361" s="277">
        <v>66.349999999999994</v>
      </c>
      <c r="L361" s="277">
        <v>64.099999999999994</v>
      </c>
      <c r="M361" s="277">
        <v>299.01826999999997</v>
      </c>
    </row>
    <row r="362" spans="1:13">
      <c r="A362" s="268">
        <v>352</v>
      </c>
      <c r="B362" s="277" t="s">
        <v>481</v>
      </c>
      <c r="C362" s="278">
        <v>66.349999999999994</v>
      </c>
      <c r="D362" s="279">
        <v>65.683333333333337</v>
      </c>
      <c r="E362" s="279">
        <v>64.366666666666674</v>
      </c>
      <c r="F362" s="279">
        <v>62.38333333333334</v>
      </c>
      <c r="G362" s="279">
        <v>61.066666666666677</v>
      </c>
      <c r="H362" s="279">
        <v>67.666666666666671</v>
      </c>
      <c r="I362" s="279">
        <v>68.983333333333334</v>
      </c>
      <c r="J362" s="279">
        <v>70.966666666666669</v>
      </c>
      <c r="K362" s="277">
        <v>67</v>
      </c>
      <c r="L362" s="277">
        <v>63.7</v>
      </c>
      <c r="M362" s="277">
        <v>8.8773700000000009</v>
      </c>
    </row>
    <row r="363" spans="1:13">
      <c r="A363" s="268">
        <v>353</v>
      </c>
      <c r="B363" s="277" t="s">
        <v>482</v>
      </c>
      <c r="C363" s="278">
        <v>211.85</v>
      </c>
      <c r="D363" s="279">
        <v>212.56666666666669</v>
      </c>
      <c r="E363" s="279">
        <v>204.33333333333337</v>
      </c>
      <c r="F363" s="279">
        <v>196.81666666666669</v>
      </c>
      <c r="G363" s="279">
        <v>188.58333333333337</v>
      </c>
      <c r="H363" s="279">
        <v>220.08333333333337</v>
      </c>
      <c r="I363" s="279">
        <v>228.31666666666666</v>
      </c>
      <c r="J363" s="279">
        <v>235.83333333333337</v>
      </c>
      <c r="K363" s="277">
        <v>220.8</v>
      </c>
      <c r="L363" s="277">
        <v>205.05</v>
      </c>
      <c r="M363" s="277">
        <v>22.162600000000001</v>
      </c>
    </row>
    <row r="364" spans="1:13">
      <c r="A364" s="268">
        <v>354</v>
      </c>
      <c r="B364" s="277" t="s">
        <v>483</v>
      </c>
      <c r="C364" s="278">
        <v>187.95</v>
      </c>
      <c r="D364" s="279">
        <v>186.66666666666666</v>
      </c>
      <c r="E364" s="279">
        <v>183.68333333333331</v>
      </c>
      <c r="F364" s="279">
        <v>179.41666666666666</v>
      </c>
      <c r="G364" s="279">
        <v>176.43333333333331</v>
      </c>
      <c r="H364" s="279">
        <v>190.93333333333331</v>
      </c>
      <c r="I364" s="279">
        <v>193.91666666666666</v>
      </c>
      <c r="J364" s="279">
        <v>198.18333333333331</v>
      </c>
      <c r="K364" s="277">
        <v>189.65</v>
      </c>
      <c r="L364" s="277">
        <v>182.4</v>
      </c>
      <c r="M364" s="277">
        <v>0.45252999999999999</v>
      </c>
    </row>
    <row r="365" spans="1:13">
      <c r="A365" s="268">
        <v>355</v>
      </c>
      <c r="B365" s="277" t="s">
        <v>159</v>
      </c>
      <c r="C365" s="278">
        <v>19914.75</v>
      </c>
      <c r="D365" s="279">
        <v>19961.600000000002</v>
      </c>
      <c r="E365" s="279">
        <v>19673.200000000004</v>
      </c>
      <c r="F365" s="279">
        <v>19431.650000000001</v>
      </c>
      <c r="G365" s="279">
        <v>19143.250000000004</v>
      </c>
      <c r="H365" s="279">
        <v>20203.150000000005</v>
      </c>
      <c r="I365" s="279">
        <v>20491.550000000007</v>
      </c>
      <c r="J365" s="279">
        <v>20733.100000000006</v>
      </c>
      <c r="K365" s="277">
        <v>20250</v>
      </c>
      <c r="L365" s="277">
        <v>19720.05</v>
      </c>
      <c r="M365" s="277">
        <v>0.45416000000000001</v>
      </c>
    </row>
    <row r="366" spans="1:13">
      <c r="A366" s="268">
        <v>356</v>
      </c>
      <c r="B366" s="277" t="s">
        <v>160</v>
      </c>
      <c r="C366" s="278">
        <v>1215.3499999999999</v>
      </c>
      <c r="D366" s="279">
        <v>1232.75</v>
      </c>
      <c r="E366" s="279">
        <v>1180.5</v>
      </c>
      <c r="F366" s="279">
        <v>1145.6500000000001</v>
      </c>
      <c r="G366" s="279">
        <v>1093.4000000000001</v>
      </c>
      <c r="H366" s="279">
        <v>1267.5999999999999</v>
      </c>
      <c r="I366" s="279">
        <v>1319.85</v>
      </c>
      <c r="J366" s="279">
        <v>1354.6999999999998</v>
      </c>
      <c r="K366" s="277">
        <v>1285</v>
      </c>
      <c r="L366" s="277">
        <v>1197.9000000000001</v>
      </c>
      <c r="M366" s="277">
        <v>23.525410000000001</v>
      </c>
    </row>
    <row r="367" spans="1:13">
      <c r="A367" s="268">
        <v>357</v>
      </c>
      <c r="B367" s="277" t="s">
        <v>488</v>
      </c>
      <c r="C367" s="278">
        <v>1171.3499999999999</v>
      </c>
      <c r="D367" s="279">
        <v>1167.75</v>
      </c>
      <c r="E367" s="279">
        <v>1142.5</v>
      </c>
      <c r="F367" s="279">
        <v>1113.6500000000001</v>
      </c>
      <c r="G367" s="279">
        <v>1088.4000000000001</v>
      </c>
      <c r="H367" s="279">
        <v>1196.5999999999999</v>
      </c>
      <c r="I367" s="279">
        <v>1221.8499999999999</v>
      </c>
      <c r="J367" s="279">
        <v>1250.6999999999998</v>
      </c>
      <c r="K367" s="277">
        <v>1193</v>
      </c>
      <c r="L367" s="277">
        <v>1138.9000000000001</v>
      </c>
      <c r="M367" s="277">
        <v>1.1603300000000001</v>
      </c>
    </row>
    <row r="368" spans="1:13">
      <c r="A368" s="268">
        <v>358</v>
      </c>
      <c r="B368" s="277" t="s">
        <v>161</v>
      </c>
      <c r="C368" s="278">
        <v>230.45</v>
      </c>
      <c r="D368" s="279">
        <v>229.36666666666667</v>
      </c>
      <c r="E368" s="279">
        <v>227.18333333333334</v>
      </c>
      <c r="F368" s="279">
        <v>223.91666666666666</v>
      </c>
      <c r="G368" s="279">
        <v>221.73333333333332</v>
      </c>
      <c r="H368" s="279">
        <v>232.63333333333335</v>
      </c>
      <c r="I368" s="279">
        <v>234.81666666666669</v>
      </c>
      <c r="J368" s="279">
        <v>238.08333333333337</v>
      </c>
      <c r="K368" s="277">
        <v>231.55</v>
      </c>
      <c r="L368" s="277">
        <v>226.1</v>
      </c>
      <c r="M368" s="277">
        <v>28.723420000000001</v>
      </c>
    </row>
    <row r="369" spans="1:13">
      <c r="A369" s="268">
        <v>359</v>
      </c>
      <c r="B369" s="277" t="s">
        <v>162</v>
      </c>
      <c r="C369" s="278">
        <v>85.2</v>
      </c>
      <c r="D369" s="279">
        <v>85.216666666666669</v>
      </c>
      <c r="E369" s="279">
        <v>84.38333333333334</v>
      </c>
      <c r="F369" s="279">
        <v>83.566666666666677</v>
      </c>
      <c r="G369" s="279">
        <v>82.733333333333348</v>
      </c>
      <c r="H369" s="279">
        <v>86.033333333333331</v>
      </c>
      <c r="I369" s="279">
        <v>86.866666666666646</v>
      </c>
      <c r="J369" s="279">
        <v>87.683333333333323</v>
      </c>
      <c r="K369" s="277">
        <v>86.05</v>
      </c>
      <c r="L369" s="277">
        <v>84.4</v>
      </c>
      <c r="M369" s="277">
        <v>31.43731</v>
      </c>
    </row>
    <row r="370" spans="1:13">
      <c r="A370" s="268">
        <v>360</v>
      </c>
      <c r="B370" s="277" t="s">
        <v>275</v>
      </c>
      <c r="C370" s="278">
        <v>5035.75</v>
      </c>
      <c r="D370" s="279">
        <v>5014.2333333333336</v>
      </c>
      <c r="E370" s="279">
        <v>4978.4666666666672</v>
      </c>
      <c r="F370" s="279">
        <v>4921.1833333333334</v>
      </c>
      <c r="G370" s="279">
        <v>4885.416666666667</v>
      </c>
      <c r="H370" s="279">
        <v>5071.5166666666673</v>
      </c>
      <c r="I370" s="279">
        <v>5107.2833333333338</v>
      </c>
      <c r="J370" s="279">
        <v>5164.5666666666675</v>
      </c>
      <c r="K370" s="277">
        <v>5050</v>
      </c>
      <c r="L370" s="277">
        <v>4956.95</v>
      </c>
      <c r="M370" s="277">
        <v>0.24793999999999999</v>
      </c>
    </row>
    <row r="371" spans="1:13">
      <c r="A371" s="268">
        <v>361</v>
      </c>
      <c r="B371" s="277" t="s">
        <v>277</v>
      </c>
      <c r="C371" s="278">
        <v>10388.9</v>
      </c>
      <c r="D371" s="279">
        <v>10371.316666666666</v>
      </c>
      <c r="E371" s="279">
        <v>10317.583333333332</v>
      </c>
      <c r="F371" s="279">
        <v>10246.266666666666</v>
      </c>
      <c r="G371" s="279">
        <v>10192.533333333333</v>
      </c>
      <c r="H371" s="279">
        <v>10442.633333333331</v>
      </c>
      <c r="I371" s="279">
        <v>10496.366666666665</v>
      </c>
      <c r="J371" s="279">
        <v>10567.683333333331</v>
      </c>
      <c r="K371" s="277">
        <v>10425.049999999999</v>
      </c>
      <c r="L371" s="277">
        <v>10300</v>
      </c>
      <c r="M371" s="277">
        <v>3.1579999999999997E-2</v>
      </c>
    </row>
    <row r="372" spans="1:13">
      <c r="A372" s="268">
        <v>362</v>
      </c>
      <c r="B372" s="277" t="s">
        <v>494</v>
      </c>
      <c r="C372" s="278">
        <v>5191.1000000000004</v>
      </c>
      <c r="D372" s="279">
        <v>5171.8500000000004</v>
      </c>
      <c r="E372" s="279">
        <v>5104.4000000000005</v>
      </c>
      <c r="F372" s="279">
        <v>5017.7</v>
      </c>
      <c r="G372" s="279">
        <v>4950.25</v>
      </c>
      <c r="H372" s="279">
        <v>5258.5500000000011</v>
      </c>
      <c r="I372" s="279">
        <v>5326.0000000000018</v>
      </c>
      <c r="J372" s="279">
        <v>5412.7000000000016</v>
      </c>
      <c r="K372" s="277">
        <v>5239.3</v>
      </c>
      <c r="L372" s="277">
        <v>5085.1499999999996</v>
      </c>
      <c r="M372" s="277">
        <v>0.23497000000000001</v>
      </c>
    </row>
    <row r="373" spans="1:13">
      <c r="A373" s="268">
        <v>363</v>
      </c>
      <c r="B373" s="277" t="s">
        <v>489</v>
      </c>
      <c r="C373" s="278">
        <v>141</v>
      </c>
      <c r="D373" s="279">
        <v>142.01666666666665</v>
      </c>
      <c r="E373" s="279">
        <v>139.3833333333333</v>
      </c>
      <c r="F373" s="279">
        <v>137.76666666666665</v>
      </c>
      <c r="G373" s="279">
        <v>135.1333333333333</v>
      </c>
      <c r="H373" s="279">
        <v>143.6333333333333</v>
      </c>
      <c r="I373" s="279">
        <v>146.26666666666662</v>
      </c>
      <c r="J373" s="279">
        <v>147.8833333333333</v>
      </c>
      <c r="K373" s="277">
        <v>144.65</v>
      </c>
      <c r="L373" s="277">
        <v>140.4</v>
      </c>
      <c r="M373" s="277">
        <v>6.99857</v>
      </c>
    </row>
    <row r="374" spans="1:13">
      <c r="A374" s="268">
        <v>364</v>
      </c>
      <c r="B374" s="277" t="s">
        <v>490</v>
      </c>
      <c r="C374" s="278">
        <v>579.04999999999995</v>
      </c>
      <c r="D374" s="279">
        <v>577.58333333333337</v>
      </c>
      <c r="E374" s="279">
        <v>567.16666666666674</v>
      </c>
      <c r="F374" s="279">
        <v>555.28333333333342</v>
      </c>
      <c r="G374" s="279">
        <v>544.86666666666679</v>
      </c>
      <c r="H374" s="279">
        <v>589.4666666666667</v>
      </c>
      <c r="I374" s="279">
        <v>599.88333333333344</v>
      </c>
      <c r="J374" s="279">
        <v>611.76666666666665</v>
      </c>
      <c r="K374" s="277">
        <v>588</v>
      </c>
      <c r="L374" s="277">
        <v>565.70000000000005</v>
      </c>
      <c r="M374" s="277">
        <v>1.3546800000000001</v>
      </c>
    </row>
    <row r="375" spans="1:13">
      <c r="A375" s="268">
        <v>365</v>
      </c>
      <c r="B375" s="277" t="s">
        <v>163</v>
      </c>
      <c r="C375" s="278">
        <v>1590.85</v>
      </c>
      <c r="D375" s="279">
        <v>1572.3</v>
      </c>
      <c r="E375" s="279">
        <v>1544.6</v>
      </c>
      <c r="F375" s="279">
        <v>1498.35</v>
      </c>
      <c r="G375" s="279">
        <v>1470.6499999999999</v>
      </c>
      <c r="H375" s="279">
        <v>1618.55</v>
      </c>
      <c r="I375" s="279">
        <v>1646.2500000000002</v>
      </c>
      <c r="J375" s="279">
        <v>1692.5</v>
      </c>
      <c r="K375" s="277">
        <v>1600</v>
      </c>
      <c r="L375" s="277">
        <v>1526.05</v>
      </c>
      <c r="M375" s="277">
        <v>47.595199999999998</v>
      </c>
    </row>
    <row r="376" spans="1:13">
      <c r="A376" s="268">
        <v>366</v>
      </c>
      <c r="B376" s="277" t="s">
        <v>273</v>
      </c>
      <c r="C376" s="278">
        <v>2158.15</v>
      </c>
      <c r="D376" s="279">
        <v>2173.1666666666665</v>
      </c>
      <c r="E376" s="279">
        <v>2126.1333333333332</v>
      </c>
      <c r="F376" s="279">
        <v>2094.1166666666668</v>
      </c>
      <c r="G376" s="279">
        <v>2047.0833333333335</v>
      </c>
      <c r="H376" s="279">
        <v>2205.1833333333329</v>
      </c>
      <c r="I376" s="279">
        <v>2252.2166666666667</v>
      </c>
      <c r="J376" s="279">
        <v>2284.2333333333327</v>
      </c>
      <c r="K376" s="277">
        <v>2220.1999999999998</v>
      </c>
      <c r="L376" s="277">
        <v>2141.15</v>
      </c>
      <c r="M376" s="277">
        <v>4.8036799999999999</v>
      </c>
    </row>
    <row r="377" spans="1:13">
      <c r="A377" s="268">
        <v>367</v>
      </c>
      <c r="B377" s="277" t="s">
        <v>164</v>
      </c>
      <c r="C377" s="278">
        <v>26.6</v>
      </c>
      <c r="D377" s="279">
        <v>26.633333333333336</v>
      </c>
      <c r="E377" s="279">
        <v>26.266666666666673</v>
      </c>
      <c r="F377" s="279">
        <v>25.933333333333337</v>
      </c>
      <c r="G377" s="279">
        <v>25.566666666666674</v>
      </c>
      <c r="H377" s="279">
        <v>26.966666666666672</v>
      </c>
      <c r="I377" s="279">
        <v>27.333333333333339</v>
      </c>
      <c r="J377" s="279">
        <v>27.666666666666671</v>
      </c>
      <c r="K377" s="277">
        <v>27</v>
      </c>
      <c r="L377" s="277">
        <v>26.3</v>
      </c>
      <c r="M377" s="277">
        <v>339.96051</v>
      </c>
    </row>
    <row r="378" spans="1:13">
      <c r="A378" s="268">
        <v>368</v>
      </c>
      <c r="B378" s="277" t="s">
        <v>274</v>
      </c>
      <c r="C378" s="278">
        <v>345.05</v>
      </c>
      <c r="D378" s="279">
        <v>343.55</v>
      </c>
      <c r="E378" s="279">
        <v>339.5</v>
      </c>
      <c r="F378" s="279">
        <v>333.95</v>
      </c>
      <c r="G378" s="279">
        <v>329.9</v>
      </c>
      <c r="H378" s="279">
        <v>349.1</v>
      </c>
      <c r="I378" s="279">
        <v>353.15000000000009</v>
      </c>
      <c r="J378" s="279">
        <v>358.70000000000005</v>
      </c>
      <c r="K378" s="277">
        <v>347.6</v>
      </c>
      <c r="L378" s="277">
        <v>338</v>
      </c>
      <c r="M378" s="277">
        <v>2.6901799999999998</v>
      </c>
    </row>
    <row r="379" spans="1:13">
      <c r="A379" s="268">
        <v>369</v>
      </c>
      <c r="B379" s="277" t="s">
        <v>485</v>
      </c>
      <c r="C379" s="278">
        <v>169.6</v>
      </c>
      <c r="D379" s="279">
        <v>168.01666666666668</v>
      </c>
      <c r="E379" s="279">
        <v>165.13333333333335</v>
      </c>
      <c r="F379" s="279">
        <v>160.66666666666669</v>
      </c>
      <c r="G379" s="279">
        <v>157.78333333333336</v>
      </c>
      <c r="H379" s="279">
        <v>172.48333333333335</v>
      </c>
      <c r="I379" s="279">
        <v>175.36666666666667</v>
      </c>
      <c r="J379" s="279">
        <v>179.83333333333334</v>
      </c>
      <c r="K379" s="277">
        <v>170.9</v>
      </c>
      <c r="L379" s="277">
        <v>163.55000000000001</v>
      </c>
      <c r="M379" s="277">
        <v>0.80022000000000004</v>
      </c>
    </row>
    <row r="380" spans="1:13">
      <c r="A380" s="268">
        <v>370</v>
      </c>
      <c r="B380" s="277" t="s">
        <v>491</v>
      </c>
      <c r="C380" s="278">
        <v>909.85</v>
      </c>
      <c r="D380" s="279">
        <v>914.96666666666658</v>
      </c>
      <c r="E380" s="279">
        <v>895.93333333333317</v>
      </c>
      <c r="F380" s="279">
        <v>882.01666666666654</v>
      </c>
      <c r="G380" s="279">
        <v>862.98333333333312</v>
      </c>
      <c r="H380" s="279">
        <v>928.88333333333321</v>
      </c>
      <c r="I380" s="279">
        <v>947.91666666666674</v>
      </c>
      <c r="J380" s="279">
        <v>961.83333333333326</v>
      </c>
      <c r="K380" s="277">
        <v>934</v>
      </c>
      <c r="L380" s="277">
        <v>901.05</v>
      </c>
      <c r="M380" s="277">
        <v>2.8424299999999998</v>
      </c>
    </row>
    <row r="381" spans="1:13">
      <c r="A381" s="268">
        <v>371</v>
      </c>
      <c r="B381" s="277" t="s">
        <v>2223</v>
      </c>
      <c r="C381" s="278">
        <v>482.55</v>
      </c>
      <c r="D381" s="279">
        <v>482.93333333333334</v>
      </c>
      <c r="E381" s="279">
        <v>472.86666666666667</v>
      </c>
      <c r="F381" s="279">
        <v>463.18333333333334</v>
      </c>
      <c r="G381" s="279">
        <v>453.11666666666667</v>
      </c>
      <c r="H381" s="279">
        <v>492.61666666666667</v>
      </c>
      <c r="I381" s="279">
        <v>502.68333333333339</v>
      </c>
      <c r="J381" s="279">
        <v>512.36666666666667</v>
      </c>
      <c r="K381" s="277">
        <v>493</v>
      </c>
      <c r="L381" s="277">
        <v>473.25</v>
      </c>
      <c r="M381" s="277">
        <v>0.75248000000000004</v>
      </c>
    </row>
    <row r="382" spans="1:13">
      <c r="A382" s="268">
        <v>372</v>
      </c>
      <c r="B382" s="277" t="s">
        <v>165</v>
      </c>
      <c r="C382" s="278">
        <v>171.6</v>
      </c>
      <c r="D382" s="279">
        <v>171.71666666666667</v>
      </c>
      <c r="E382" s="279">
        <v>170.13333333333333</v>
      </c>
      <c r="F382" s="279">
        <v>168.66666666666666</v>
      </c>
      <c r="G382" s="279">
        <v>167.08333333333331</v>
      </c>
      <c r="H382" s="279">
        <v>173.18333333333334</v>
      </c>
      <c r="I382" s="279">
        <v>174.76666666666665</v>
      </c>
      <c r="J382" s="279">
        <v>176.23333333333335</v>
      </c>
      <c r="K382" s="277">
        <v>173.3</v>
      </c>
      <c r="L382" s="277">
        <v>170.25</v>
      </c>
      <c r="M382" s="277">
        <v>99.305490000000006</v>
      </c>
    </row>
    <row r="383" spans="1:13">
      <c r="A383" s="268">
        <v>373</v>
      </c>
      <c r="B383" s="277" t="s">
        <v>492</v>
      </c>
      <c r="C383" s="278">
        <v>77.95</v>
      </c>
      <c r="D383" s="279">
        <v>77.900000000000006</v>
      </c>
      <c r="E383" s="279">
        <v>76.150000000000006</v>
      </c>
      <c r="F383" s="279">
        <v>74.349999999999994</v>
      </c>
      <c r="G383" s="279">
        <v>72.599999999999994</v>
      </c>
      <c r="H383" s="279">
        <v>79.700000000000017</v>
      </c>
      <c r="I383" s="279">
        <v>81.450000000000017</v>
      </c>
      <c r="J383" s="279">
        <v>83.250000000000028</v>
      </c>
      <c r="K383" s="277">
        <v>79.650000000000006</v>
      </c>
      <c r="L383" s="277">
        <v>76.099999999999994</v>
      </c>
      <c r="M383" s="277">
        <v>21.93028</v>
      </c>
    </row>
    <row r="384" spans="1:13">
      <c r="A384" s="268">
        <v>374</v>
      </c>
      <c r="B384" s="277" t="s">
        <v>276</v>
      </c>
      <c r="C384" s="278">
        <v>244.55</v>
      </c>
      <c r="D384" s="279">
        <v>244.11666666666667</v>
      </c>
      <c r="E384" s="279">
        <v>241.48333333333335</v>
      </c>
      <c r="F384" s="279">
        <v>238.41666666666669</v>
      </c>
      <c r="G384" s="279">
        <v>235.78333333333336</v>
      </c>
      <c r="H384" s="279">
        <v>247.18333333333334</v>
      </c>
      <c r="I384" s="279">
        <v>249.81666666666666</v>
      </c>
      <c r="J384" s="279">
        <v>252.88333333333333</v>
      </c>
      <c r="K384" s="277">
        <v>246.75</v>
      </c>
      <c r="L384" s="277">
        <v>241.05</v>
      </c>
      <c r="M384" s="277">
        <v>1.8146599999999999</v>
      </c>
    </row>
    <row r="385" spans="1:13">
      <c r="A385" s="268">
        <v>375</v>
      </c>
      <c r="B385" s="277" t="s">
        <v>493</v>
      </c>
      <c r="C385" s="278">
        <v>71.5</v>
      </c>
      <c r="D385" s="279">
        <v>71.7</v>
      </c>
      <c r="E385" s="279">
        <v>70.900000000000006</v>
      </c>
      <c r="F385" s="279">
        <v>70.3</v>
      </c>
      <c r="G385" s="279">
        <v>69.5</v>
      </c>
      <c r="H385" s="279">
        <v>72.300000000000011</v>
      </c>
      <c r="I385" s="279">
        <v>73.099999999999994</v>
      </c>
      <c r="J385" s="279">
        <v>73.700000000000017</v>
      </c>
      <c r="K385" s="277">
        <v>72.5</v>
      </c>
      <c r="L385" s="277">
        <v>71.099999999999994</v>
      </c>
      <c r="M385" s="277">
        <v>1.4291199999999999</v>
      </c>
    </row>
    <row r="386" spans="1:13">
      <c r="A386" s="268">
        <v>376</v>
      </c>
      <c r="B386" s="277" t="s">
        <v>486</v>
      </c>
      <c r="C386" s="278">
        <v>47.15</v>
      </c>
      <c r="D386" s="279">
        <v>46.633333333333333</v>
      </c>
      <c r="E386" s="279">
        <v>45.666666666666664</v>
      </c>
      <c r="F386" s="279">
        <v>44.18333333333333</v>
      </c>
      <c r="G386" s="279">
        <v>43.216666666666661</v>
      </c>
      <c r="H386" s="279">
        <v>48.116666666666667</v>
      </c>
      <c r="I386" s="279">
        <v>49.083333333333336</v>
      </c>
      <c r="J386" s="279">
        <v>50.56666666666667</v>
      </c>
      <c r="K386" s="277">
        <v>47.6</v>
      </c>
      <c r="L386" s="277">
        <v>45.15</v>
      </c>
      <c r="M386" s="277">
        <v>9.2742299999999993</v>
      </c>
    </row>
    <row r="387" spans="1:13">
      <c r="A387" s="268">
        <v>377</v>
      </c>
      <c r="B387" s="277" t="s">
        <v>166</v>
      </c>
      <c r="C387" s="278">
        <v>1064.3499999999999</v>
      </c>
      <c r="D387" s="279">
        <v>1063</v>
      </c>
      <c r="E387" s="279">
        <v>1050.5</v>
      </c>
      <c r="F387" s="279">
        <v>1036.6500000000001</v>
      </c>
      <c r="G387" s="279">
        <v>1024.1500000000001</v>
      </c>
      <c r="H387" s="279">
        <v>1076.8499999999999</v>
      </c>
      <c r="I387" s="279">
        <v>1089.3499999999999</v>
      </c>
      <c r="J387" s="279">
        <v>1103.1999999999998</v>
      </c>
      <c r="K387" s="277">
        <v>1075.5</v>
      </c>
      <c r="L387" s="277">
        <v>1049.1500000000001</v>
      </c>
      <c r="M387" s="277">
        <v>16.878299999999999</v>
      </c>
    </row>
    <row r="388" spans="1:13">
      <c r="A388" s="268">
        <v>378</v>
      </c>
      <c r="B388" s="277" t="s">
        <v>278</v>
      </c>
      <c r="C388" s="278">
        <v>403.85</v>
      </c>
      <c r="D388" s="279">
        <v>391.93333333333334</v>
      </c>
      <c r="E388" s="279">
        <v>375.91666666666669</v>
      </c>
      <c r="F388" s="279">
        <v>347.98333333333335</v>
      </c>
      <c r="G388" s="279">
        <v>331.9666666666667</v>
      </c>
      <c r="H388" s="279">
        <v>419.86666666666667</v>
      </c>
      <c r="I388" s="279">
        <v>435.88333333333333</v>
      </c>
      <c r="J388" s="279">
        <v>463.81666666666666</v>
      </c>
      <c r="K388" s="277">
        <v>407.95</v>
      </c>
      <c r="L388" s="277">
        <v>364</v>
      </c>
      <c r="M388" s="277">
        <v>2.28234</v>
      </c>
    </row>
    <row r="389" spans="1:13">
      <c r="A389" s="268">
        <v>379</v>
      </c>
      <c r="B389" s="277" t="s">
        <v>496</v>
      </c>
      <c r="C389" s="278">
        <v>445.7</v>
      </c>
      <c r="D389" s="279">
        <v>445.86666666666662</v>
      </c>
      <c r="E389" s="279">
        <v>437.83333333333326</v>
      </c>
      <c r="F389" s="279">
        <v>429.96666666666664</v>
      </c>
      <c r="G389" s="279">
        <v>421.93333333333328</v>
      </c>
      <c r="H389" s="279">
        <v>453.73333333333323</v>
      </c>
      <c r="I389" s="279">
        <v>461.76666666666665</v>
      </c>
      <c r="J389" s="279">
        <v>469.63333333333321</v>
      </c>
      <c r="K389" s="277">
        <v>453.9</v>
      </c>
      <c r="L389" s="277">
        <v>438</v>
      </c>
      <c r="M389" s="277">
        <v>2.5503200000000001</v>
      </c>
    </row>
    <row r="390" spans="1:13">
      <c r="A390" s="268">
        <v>380</v>
      </c>
      <c r="B390" s="277" t="s">
        <v>498</v>
      </c>
      <c r="C390" s="278">
        <v>103.75</v>
      </c>
      <c r="D390" s="279">
        <v>103.41666666666667</v>
      </c>
      <c r="E390" s="279">
        <v>101.33333333333334</v>
      </c>
      <c r="F390" s="279">
        <v>98.916666666666671</v>
      </c>
      <c r="G390" s="279">
        <v>96.833333333333343</v>
      </c>
      <c r="H390" s="279">
        <v>105.83333333333334</v>
      </c>
      <c r="I390" s="279">
        <v>107.91666666666669</v>
      </c>
      <c r="J390" s="279">
        <v>110.33333333333334</v>
      </c>
      <c r="K390" s="277">
        <v>105.5</v>
      </c>
      <c r="L390" s="277">
        <v>101</v>
      </c>
      <c r="M390" s="277">
        <v>8.90672</v>
      </c>
    </row>
    <row r="391" spans="1:13">
      <c r="A391" s="268">
        <v>381</v>
      </c>
      <c r="B391" s="277" t="s">
        <v>279</v>
      </c>
      <c r="C391" s="278">
        <v>455.15</v>
      </c>
      <c r="D391" s="279">
        <v>454.2</v>
      </c>
      <c r="E391" s="279">
        <v>446</v>
      </c>
      <c r="F391" s="279">
        <v>436.85</v>
      </c>
      <c r="G391" s="279">
        <v>428.65000000000003</v>
      </c>
      <c r="H391" s="279">
        <v>463.34999999999997</v>
      </c>
      <c r="I391" s="279">
        <v>471.5499999999999</v>
      </c>
      <c r="J391" s="279">
        <v>480.69999999999993</v>
      </c>
      <c r="K391" s="277">
        <v>462.4</v>
      </c>
      <c r="L391" s="277">
        <v>445.05</v>
      </c>
      <c r="M391" s="277">
        <v>0.80537000000000003</v>
      </c>
    </row>
    <row r="392" spans="1:13">
      <c r="A392" s="268">
        <v>382</v>
      </c>
      <c r="B392" s="277" t="s">
        <v>499</v>
      </c>
      <c r="C392" s="278">
        <v>247.05</v>
      </c>
      <c r="D392" s="279">
        <v>249.4</v>
      </c>
      <c r="E392" s="279">
        <v>243.75</v>
      </c>
      <c r="F392" s="279">
        <v>240.45</v>
      </c>
      <c r="G392" s="279">
        <v>234.79999999999998</v>
      </c>
      <c r="H392" s="279">
        <v>252.70000000000002</v>
      </c>
      <c r="I392" s="279">
        <v>258.35000000000002</v>
      </c>
      <c r="J392" s="279">
        <v>261.65000000000003</v>
      </c>
      <c r="K392" s="277">
        <v>255.05</v>
      </c>
      <c r="L392" s="277">
        <v>246.1</v>
      </c>
      <c r="M392" s="277">
        <v>3.1614100000000001</v>
      </c>
    </row>
    <row r="393" spans="1:13">
      <c r="A393" s="268">
        <v>383</v>
      </c>
      <c r="B393" s="277" t="s">
        <v>167</v>
      </c>
      <c r="C393" s="278">
        <v>788.75</v>
      </c>
      <c r="D393" s="279">
        <v>782.45000000000016</v>
      </c>
      <c r="E393" s="279">
        <v>769.25000000000034</v>
      </c>
      <c r="F393" s="279">
        <v>749.75000000000023</v>
      </c>
      <c r="G393" s="279">
        <v>736.55000000000041</v>
      </c>
      <c r="H393" s="279">
        <v>801.95000000000027</v>
      </c>
      <c r="I393" s="279">
        <v>815.15000000000009</v>
      </c>
      <c r="J393" s="279">
        <v>834.6500000000002</v>
      </c>
      <c r="K393" s="277">
        <v>795.65</v>
      </c>
      <c r="L393" s="277">
        <v>762.95</v>
      </c>
      <c r="M393" s="277">
        <v>4.9151999999999996</v>
      </c>
    </row>
    <row r="394" spans="1:13">
      <c r="A394" s="268">
        <v>384</v>
      </c>
      <c r="B394" s="277" t="s">
        <v>501</v>
      </c>
      <c r="C394" s="278">
        <v>1275.0999999999999</v>
      </c>
      <c r="D394" s="279">
        <v>1275.3666666666666</v>
      </c>
      <c r="E394" s="279">
        <v>1264.7333333333331</v>
      </c>
      <c r="F394" s="279">
        <v>1254.3666666666666</v>
      </c>
      <c r="G394" s="279">
        <v>1243.7333333333331</v>
      </c>
      <c r="H394" s="279">
        <v>1285.7333333333331</v>
      </c>
      <c r="I394" s="279">
        <v>1296.3666666666668</v>
      </c>
      <c r="J394" s="279">
        <v>1306.7333333333331</v>
      </c>
      <c r="K394" s="277">
        <v>1286</v>
      </c>
      <c r="L394" s="277">
        <v>1265</v>
      </c>
      <c r="M394" s="277">
        <v>7.0519999999999999E-2</v>
      </c>
    </row>
    <row r="395" spans="1:13">
      <c r="A395" s="268">
        <v>385</v>
      </c>
      <c r="B395" s="277" t="s">
        <v>502</v>
      </c>
      <c r="C395" s="278">
        <v>273.5</v>
      </c>
      <c r="D395" s="279">
        <v>273.5</v>
      </c>
      <c r="E395" s="279">
        <v>271.39999999999998</v>
      </c>
      <c r="F395" s="279">
        <v>269.29999999999995</v>
      </c>
      <c r="G395" s="279">
        <v>267.19999999999993</v>
      </c>
      <c r="H395" s="279">
        <v>275.60000000000002</v>
      </c>
      <c r="I395" s="279">
        <v>277.70000000000005</v>
      </c>
      <c r="J395" s="279">
        <v>279.80000000000007</v>
      </c>
      <c r="K395" s="277">
        <v>275.60000000000002</v>
      </c>
      <c r="L395" s="277">
        <v>271.39999999999998</v>
      </c>
      <c r="M395" s="277">
        <v>2.3500399999999999</v>
      </c>
    </row>
    <row r="396" spans="1:13">
      <c r="A396" s="268">
        <v>386</v>
      </c>
      <c r="B396" s="277" t="s">
        <v>168</v>
      </c>
      <c r="C396" s="278">
        <v>174.75</v>
      </c>
      <c r="D396" s="279">
        <v>175.96666666666667</v>
      </c>
      <c r="E396" s="279">
        <v>169.93333333333334</v>
      </c>
      <c r="F396" s="279">
        <v>165.11666666666667</v>
      </c>
      <c r="G396" s="279">
        <v>159.08333333333334</v>
      </c>
      <c r="H396" s="279">
        <v>180.78333333333333</v>
      </c>
      <c r="I396" s="279">
        <v>186.81666666666669</v>
      </c>
      <c r="J396" s="279">
        <v>191.63333333333333</v>
      </c>
      <c r="K396" s="277">
        <v>182</v>
      </c>
      <c r="L396" s="277">
        <v>171.15</v>
      </c>
      <c r="M396" s="277">
        <v>312.83784000000003</v>
      </c>
    </row>
    <row r="397" spans="1:13">
      <c r="A397" s="268">
        <v>387</v>
      </c>
      <c r="B397" s="277" t="s">
        <v>500</v>
      </c>
      <c r="C397" s="278">
        <v>42.3</v>
      </c>
      <c r="D397" s="279">
        <v>42.416666666666664</v>
      </c>
      <c r="E397" s="279">
        <v>42.033333333333331</v>
      </c>
      <c r="F397" s="279">
        <v>41.766666666666666</v>
      </c>
      <c r="G397" s="279">
        <v>41.383333333333333</v>
      </c>
      <c r="H397" s="279">
        <v>42.68333333333333</v>
      </c>
      <c r="I397" s="279">
        <v>43.06666666666667</v>
      </c>
      <c r="J397" s="279">
        <v>43.333333333333329</v>
      </c>
      <c r="K397" s="277">
        <v>42.8</v>
      </c>
      <c r="L397" s="277">
        <v>42.15</v>
      </c>
      <c r="M397" s="277">
        <v>3.4335200000000001</v>
      </c>
    </row>
    <row r="398" spans="1:13">
      <c r="A398" s="268">
        <v>388</v>
      </c>
      <c r="B398" s="277" t="s">
        <v>169</v>
      </c>
      <c r="C398" s="278">
        <v>100.35</v>
      </c>
      <c r="D398" s="279">
        <v>100.2</v>
      </c>
      <c r="E398" s="279">
        <v>99.45</v>
      </c>
      <c r="F398" s="279">
        <v>98.55</v>
      </c>
      <c r="G398" s="279">
        <v>97.8</v>
      </c>
      <c r="H398" s="279">
        <v>101.10000000000001</v>
      </c>
      <c r="I398" s="279">
        <v>101.85000000000001</v>
      </c>
      <c r="J398" s="279">
        <v>102.75000000000001</v>
      </c>
      <c r="K398" s="277">
        <v>100.95</v>
      </c>
      <c r="L398" s="277">
        <v>99.3</v>
      </c>
      <c r="M398" s="277">
        <v>58.190300000000001</v>
      </c>
    </row>
    <row r="399" spans="1:13">
      <c r="A399" s="268">
        <v>389</v>
      </c>
      <c r="B399" s="277" t="s">
        <v>503</v>
      </c>
      <c r="C399" s="278">
        <v>128.35</v>
      </c>
      <c r="D399" s="279">
        <v>128.80000000000001</v>
      </c>
      <c r="E399" s="279">
        <v>120.60000000000002</v>
      </c>
      <c r="F399" s="279">
        <v>112.85000000000001</v>
      </c>
      <c r="G399" s="279">
        <v>104.65000000000002</v>
      </c>
      <c r="H399" s="279">
        <v>136.55000000000001</v>
      </c>
      <c r="I399" s="279">
        <v>144.75</v>
      </c>
      <c r="J399" s="279">
        <v>152.50000000000003</v>
      </c>
      <c r="K399" s="277">
        <v>137</v>
      </c>
      <c r="L399" s="277">
        <v>121.05</v>
      </c>
      <c r="M399" s="277">
        <v>3.9232</v>
      </c>
    </row>
    <row r="400" spans="1:13">
      <c r="A400" s="268">
        <v>390</v>
      </c>
      <c r="B400" s="277" t="s">
        <v>504</v>
      </c>
      <c r="C400" s="278">
        <v>658.5</v>
      </c>
      <c r="D400" s="279">
        <v>657.44999999999993</v>
      </c>
      <c r="E400" s="279">
        <v>652.19999999999982</v>
      </c>
      <c r="F400" s="279">
        <v>645.89999999999986</v>
      </c>
      <c r="G400" s="279">
        <v>640.64999999999975</v>
      </c>
      <c r="H400" s="279">
        <v>663.74999999999989</v>
      </c>
      <c r="I400" s="279">
        <v>669.00000000000011</v>
      </c>
      <c r="J400" s="279">
        <v>675.3</v>
      </c>
      <c r="K400" s="277">
        <v>662.7</v>
      </c>
      <c r="L400" s="277">
        <v>651.15</v>
      </c>
      <c r="M400" s="277">
        <v>0.69598000000000004</v>
      </c>
    </row>
    <row r="401" spans="1:13">
      <c r="A401" s="268">
        <v>391</v>
      </c>
      <c r="B401" s="277" t="s">
        <v>170</v>
      </c>
      <c r="C401" s="278">
        <v>2026.9</v>
      </c>
      <c r="D401" s="279">
        <v>2019.9666666666665</v>
      </c>
      <c r="E401" s="279">
        <v>1997.9333333333329</v>
      </c>
      <c r="F401" s="279">
        <v>1968.9666666666665</v>
      </c>
      <c r="G401" s="279">
        <v>1946.9333333333329</v>
      </c>
      <c r="H401" s="279">
        <v>2048.9333333333329</v>
      </c>
      <c r="I401" s="279">
        <v>2070.9666666666662</v>
      </c>
      <c r="J401" s="279">
        <v>2099.9333333333329</v>
      </c>
      <c r="K401" s="277">
        <v>2042</v>
      </c>
      <c r="L401" s="277">
        <v>1991</v>
      </c>
      <c r="M401" s="277">
        <v>141.47681</v>
      </c>
    </row>
    <row r="402" spans="1:13">
      <c r="A402" s="268">
        <v>392</v>
      </c>
      <c r="B402" s="277" t="s">
        <v>519</v>
      </c>
      <c r="C402" s="278">
        <v>9.9</v>
      </c>
      <c r="D402" s="279">
        <v>9.9499999999999993</v>
      </c>
      <c r="E402" s="279">
        <v>9.6499999999999986</v>
      </c>
      <c r="F402" s="279">
        <v>9.3999999999999986</v>
      </c>
      <c r="G402" s="279">
        <v>9.0999999999999979</v>
      </c>
      <c r="H402" s="279">
        <v>10.199999999999999</v>
      </c>
      <c r="I402" s="279">
        <v>10.5</v>
      </c>
      <c r="J402" s="279">
        <v>10.75</v>
      </c>
      <c r="K402" s="277">
        <v>10.25</v>
      </c>
      <c r="L402" s="277">
        <v>9.6999999999999993</v>
      </c>
      <c r="M402" s="277">
        <v>14.78745</v>
      </c>
    </row>
    <row r="403" spans="1:13">
      <c r="A403" s="268">
        <v>393</v>
      </c>
      <c r="B403" s="277" t="s">
        <v>508</v>
      </c>
      <c r="C403" s="278">
        <v>196.15</v>
      </c>
      <c r="D403" s="279">
        <v>196.38333333333333</v>
      </c>
      <c r="E403" s="279">
        <v>193.76666666666665</v>
      </c>
      <c r="F403" s="279">
        <v>191.38333333333333</v>
      </c>
      <c r="G403" s="279">
        <v>188.76666666666665</v>
      </c>
      <c r="H403" s="279">
        <v>198.76666666666665</v>
      </c>
      <c r="I403" s="279">
        <v>201.38333333333333</v>
      </c>
      <c r="J403" s="279">
        <v>203.76666666666665</v>
      </c>
      <c r="K403" s="277">
        <v>199</v>
      </c>
      <c r="L403" s="277">
        <v>194</v>
      </c>
      <c r="M403" s="277">
        <v>1.33188</v>
      </c>
    </row>
    <row r="404" spans="1:13">
      <c r="A404" s="268">
        <v>394</v>
      </c>
      <c r="B404" s="277" t="s">
        <v>495</v>
      </c>
      <c r="C404" s="278">
        <v>239.35</v>
      </c>
      <c r="D404" s="279">
        <v>239.45000000000002</v>
      </c>
      <c r="E404" s="279">
        <v>237.90000000000003</v>
      </c>
      <c r="F404" s="279">
        <v>236.45000000000002</v>
      </c>
      <c r="G404" s="279">
        <v>234.90000000000003</v>
      </c>
      <c r="H404" s="279">
        <v>240.90000000000003</v>
      </c>
      <c r="I404" s="279">
        <v>242.45000000000005</v>
      </c>
      <c r="J404" s="279">
        <v>243.90000000000003</v>
      </c>
      <c r="K404" s="277">
        <v>241</v>
      </c>
      <c r="L404" s="277">
        <v>238</v>
      </c>
      <c r="M404" s="277">
        <v>0.77227000000000001</v>
      </c>
    </row>
    <row r="405" spans="1:13">
      <c r="A405" s="268">
        <v>395</v>
      </c>
      <c r="B405" s="277" t="s">
        <v>512</v>
      </c>
      <c r="C405" s="278">
        <v>48.15</v>
      </c>
      <c r="D405" s="279">
        <v>48.1</v>
      </c>
      <c r="E405" s="279">
        <v>47.45</v>
      </c>
      <c r="F405" s="279">
        <v>46.75</v>
      </c>
      <c r="G405" s="279">
        <v>46.1</v>
      </c>
      <c r="H405" s="279">
        <v>48.800000000000004</v>
      </c>
      <c r="I405" s="279">
        <v>49.449999999999996</v>
      </c>
      <c r="J405" s="279">
        <v>50.150000000000006</v>
      </c>
      <c r="K405" s="277">
        <v>48.75</v>
      </c>
      <c r="L405" s="277">
        <v>47.4</v>
      </c>
      <c r="M405" s="277">
        <v>1.0740400000000001</v>
      </c>
    </row>
    <row r="406" spans="1:13">
      <c r="A406" s="268">
        <v>396</v>
      </c>
      <c r="B406" s="277" t="s">
        <v>171</v>
      </c>
      <c r="C406" s="278">
        <v>33.6</v>
      </c>
      <c r="D406" s="279">
        <v>33.666666666666664</v>
      </c>
      <c r="E406" s="279">
        <v>33.083333333333329</v>
      </c>
      <c r="F406" s="279">
        <v>32.566666666666663</v>
      </c>
      <c r="G406" s="279">
        <v>31.983333333333327</v>
      </c>
      <c r="H406" s="279">
        <v>34.18333333333333</v>
      </c>
      <c r="I406" s="279">
        <v>34.766666666666659</v>
      </c>
      <c r="J406" s="279">
        <v>35.283333333333331</v>
      </c>
      <c r="K406" s="277">
        <v>34.25</v>
      </c>
      <c r="L406" s="277">
        <v>33.15</v>
      </c>
      <c r="M406" s="277">
        <v>193.25859</v>
      </c>
    </row>
    <row r="407" spans="1:13">
      <c r="A407" s="268">
        <v>397</v>
      </c>
      <c r="B407" s="277" t="s">
        <v>513</v>
      </c>
      <c r="C407" s="278">
        <v>8011.6</v>
      </c>
      <c r="D407" s="279">
        <v>8047.2</v>
      </c>
      <c r="E407" s="279">
        <v>7844.4</v>
      </c>
      <c r="F407" s="279">
        <v>7677.2</v>
      </c>
      <c r="G407" s="279">
        <v>7474.4</v>
      </c>
      <c r="H407" s="279">
        <v>8214.4</v>
      </c>
      <c r="I407" s="279">
        <v>8417.2000000000007</v>
      </c>
      <c r="J407" s="279">
        <v>8584.4</v>
      </c>
      <c r="K407" s="277">
        <v>8250</v>
      </c>
      <c r="L407" s="277">
        <v>7880</v>
      </c>
      <c r="M407" s="277">
        <v>0.25777</v>
      </c>
    </row>
    <row r="408" spans="1:13">
      <c r="A408" s="268">
        <v>398</v>
      </c>
      <c r="B408" s="277" t="s">
        <v>3523</v>
      </c>
      <c r="C408" s="278">
        <v>811.9</v>
      </c>
      <c r="D408" s="279">
        <v>807.5333333333333</v>
      </c>
      <c r="E408" s="279">
        <v>800.36666666666656</v>
      </c>
      <c r="F408" s="279">
        <v>788.83333333333326</v>
      </c>
      <c r="G408" s="279">
        <v>781.66666666666652</v>
      </c>
      <c r="H408" s="279">
        <v>819.06666666666661</v>
      </c>
      <c r="I408" s="279">
        <v>826.23333333333335</v>
      </c>
      <c r="J408" s="279">
        <v>837.76666666666665</v>
      </c>
      <c r="K408" s="277">
        <v>814.7</v>
      </c>
      <c r="L408" s="277">
        <v>796</v>
      </c>
      <c r="M408" s="277">
        <v>8.3493700000000004</v>
      </c>
    </row>
    <row r="409" spans="1:13">
      <c r="A409" s="268">
        <v>399</v>
      </c>
      <c r="B409" s="277" t="s">
        <v>280</v>
      </c>
      <c r="C409" s="278">
        <v>761.5</v>
      </c>
      <c r="D409" s="279">
        <v>763.25</v>
      </c>
      <c r="E409" s="279">
        <v>753.5</v>
      </c>
      <c r="F409" s="279">
        <v>745.5</v>
      </c>
      <c r="G409" s="279">
        <v>735.75</v>
      </c>
      <c r="H409" s="279">
        <v>771.25</v>
      </c>
      <c r="I409" s="279">
        <v>781</v>
      </c>
      <c r="J409" s="279">
        <v>789</v>
      </c>
      <c r="K409" s="277">
        <v>773</v>
      </c>
      <c r="L409" s="277">
        <v>755.25</v>
      </c>
      <c r="M409" s="277">
        <v>11.266909999999999</v>
      </c>
    </row>
    <row r="410" spans="1:13">
      <c r="A410" s="268">
        <v>400</v>
      </c>
      <c r="B410" s="277" t="s">
        <v>172</v>
      </c>
      <c r="C410" s="278">
        <v>188.7</v>
      </c>
      <c r="D410" s="279">
        <v>188.43333333333331</v>
      </c>
      <c r="E410" s="279">
        <v>186.16666666666663</v>
      </c>
      <c r="F410" s="279">
        <v>183.63333333333333</v>
      </c>
      <c r="G410" s="279">
        <v>181.36666666666665</v>
      </c>
      <c r="H410" s="279">
        <v>190.96666666666661</v>
      </c>
      <c r="I410" s="279">
        <v>193.23333333333332</v>
      </c>
      <c r="J410" s="279">
        <v>195.76666666666659</v>
      </c>
      <c r="K410" s="277">
        <v>190.7</v>
      </c>
      <c r="L410" s="277">
        <v>185.9</v>
      </c>
      <c r="M410" s="277">
        <v>448.23104999999998</v>
      </c>
    </row>
    <row r="411" spans="1:13">
      <c r="A411" s="268">
        <v>401</v>
      </c>
      <c r="B411" s="277" t="s">
        <v>514</v>
      </c>
      <c r="C411" s="278">
        <v>3812.6</v>
      </c>
      <c r="D411" s="279">
        <v>3795.9166666666665</v>
      </c>
      <c r="E411" s="279">
        <v>3642.833333333333</v>
      </c>
      <c r="F411" s="279">
        <v>3473.0666666666666</v>
      </c>
      <c r="G411" s="279">
        <v>3319.9833333333331</v>
      </c>
      <c r="H411" s="279">
        <v>3965.6833333333329</v>
      </c>
      <c r="I411" s="279">
        <v>4118.7666666666664</v>
      </c>
      <c r="J411" s="279">
        <v>4288.5333333333328</v>
      </c>
      <c r="K411" s="277">
        <v>3949</v>
      </c>
      <c r="L411" s="277">
        <v>3626.15</v>
      </c>
      <c r="M411" s="277">
        <v>0.19322</v>
      </c>
    </row>
    <row r="412" spans="1:13">
      <c r="A412" s="268">
        <v>402</v>
      </c>
      <c r="B412" s="277" t="s">
        <v>2402</v>
      </c>
      <c r="C412" s="278">
        <v>69.849999999999994</v>
      </c>
      <c r="D412" s="279">
        <v>70.666666666666657</v>
      </c>
      <c r="E412" s="279">
        <v>68.783333333333317</v>
      </c>
      <c r="F412" s="279">
        <v>67.716666666666654</v>
      </c>
      <c r="G412" s="279">
        <v>65.833333333333314</v>
      </c>
      <c r="H412" s="279">
        <v>71.73333333333332</v>
      </c>
      <c r="I412" s="279">
        <v>73.616666666666646</v>
      </c>
      <c r="J412" s="279">
        <v>74.683333333333323</v>
      </c>
      <c r="K412" s="277">
        <v>72.55</v>
      </c>
      <c r="L412" s="277">
        <v>69.599999999999994</v>
      </c>
      <c r="M412" s="277">
        <v>1.2422500000000001</v>
      </c>
    </row>
    <row r="413" spans="1:13">
      <c r="A413" s="268">
        <v>403</v>
      </c>
      <c r="B413" s="277" t="s">
        <v>2404</v>
      </c>
      <c r="C413" s="278">
        <v>51.45</v>
      </c>
      <c r="D413" s="279">
        <v>51.283333333333331</v>
      </c>
      <c r="E413" s="279">
        <v>50.666666666666664</v>
      </c>
      <c r="F413" s="279">
        <v>49.883333333333333</v>
      </c>
      <c r="G413" s="279">
        <v>49.266666666666666</v>
      </c>
      <c r="H413" s="279">
        <v>52.066666666666663</v>
      </c>
      <c r="I413" s="279">
        <v>52.683333333333337</v>
      </c>
      <c r="J413" s="279">
        <v>53.466666666666661</v>
      </c>
      <c r="K413" s="277">
        <v>51.9</v>
      </c>
      <c r="L413" s="277">
        <v>50.5</v>
      </c>
      <c r="M413" s="277">
        <v>5.2228199999999996</v>
      </c>
    </row>
    <row r="414" spans="1:13">
      <c r="A414" s="268">
        <v>404</v>
      </c>
      <c r="B414" s="277" t="s">
        <v>2412</v>
      </c>
      <c r="C414" s="278">
        <v>143.65</v>
      </c>
      <c r="D414" s="279">
        <v>144.80000000000001</v>
      </c>
      <c r="E414" s="279">
        <v>141.90000000000003</v>
      </c>
      <c r="F414" s="279">
        <v>140.15000000000003</v>
      </c>
      <c r="G414" s="279">
        <v>137.25000000000006</v>
      </c>
      <c r="H414" s="279">
        <v>146.55000000000001</v>
      </c>
      <c r="I414" s="279">
        <v>149.44999999999999</v>
      </c>
      <c r="J414" s="279">
        <v>151.19999999999999</v>
      </c>
      <c r="K414" s="277">
        <v>147.69999999999999</v>
      </c>
      <c r="L414" s="277">
        <v>143.05000000000001</v>
      </c>
      <c r="M414" s="277">
        <v>4.9799199999999999</v>
      </c>
    </row>
    <row r="415" spans="1:13">
      <c r="A415" s="268">
        <v>405</v>
      </c>
      <c r="B415" s="277" t="s">
        <v>516</v>
      </c>
      <c r="C415" s="278">
        <v>1304.8499999999999</v>
      </c>
      <c r="D415" s="279">
        <v>1295.4166666666667</v>
      </c>
      <c r="E415" s="279">
        <v>1273.2333333333336</v>
      </c>
      <c r="F415" s="279">
        <v>1241.6166666666668</v>
      </c>
      <c r="G415" s="279">
        <v>1219.4333333333336</v>
      </c>
      <c r="H415" s="279">
        <v>1327.0333333333335</v>
      </c>
      <c r="I415" s="279">
        <v>1349.2166666666665</v>
      </c>
      <c r="J415" s="279">
        <v>1380.8333333333335</v>
      </c>
      <c r="K415" s="277">
        <v>1317.6</v>
      </c>
      <c r="L415" s="277">
        <v>1263.8</v>
      </c>
      <c r="M415" s="277">
        <v>0.30762</v>
      </c>
    </row>
    <row r="416" spans="1:13">
      <c r="A416" s="268">
        <v>406</v>
      </c>
      <c r="B416" s="277" t="s">
        <v>518</v>
      </c>
      <c r="C416" s="278">
        <v>173.35</v>
      </c>
      <c r="D416" s="279">
        <v>173.04999999999998</v>
      </c>
      <c r="E416" s="279">
        <v>168.29999999999995</v>
      </c>
      <c r="F416" s="279">
        <v>163.24999999999997</v>
      </c>
      <c r="G416" s="279">
        <v>158.49999999999994</v>
      </c>
      <c r="H416" s="279">
        <v>178.09999999999997</v>
      </c>
      <c r="I416" s="279">
        <v>182.85000000000002</v>
      </c>
      <c r="J416" s="279">
        <v>187.89999999999998</v>
      </c>
      <c r="K416" s="277">
        <v>177.8</v>
      </c>
      <c r="L416" s="277">
        <v>168</v>
      </c>
      <c r="M416" s="277">
        <v>0.45835999999999999</v>
      </c>
    </row>
    <row r="417" spans="1:13">
      <c r="A417" s="268">
        <v>407</v>
      </c>
      <c r="B417" s="277" t="s">
        <v>173</v>
      </c>
      <c r="C417" s="278">
        <v>21677</v>
      </c>
      <c r="D417" s="279">
        <v>21527.333333333332</v>
      </c>
      <c r="E417" s="279">
        <v>21254.716666666664</v>
      </c>
      <c r="F417" s="279">
        <v>20832.433333333331</v>
      </c>
      <c r="G417" s="279">
        <v>20559.816666666662</v>
      </c>
      <c r="H417" s="279">
        <v>21949.616666666665</v>
      </c>
      <c r="I417" s="279">
        <v>22222.233333333334</v>
      </c>
      <c r="J417" s="279">
        <v>22644.516666666666</v>
      </c>
      <c r="K417" s="277">
        <v>21799.95</v>
      </c>
      <c r="L417" s="277">
        <v>21105.05</v>
      </c>
      <c r="M417" s="277">
        <v>0.71428000000000003</v>
      </c>
    </row>
    <row r="418" spans="1:13">
      <c r="A418" s="268">
        <v>408</v>
      </c>
      <c r="B418" s="277" t="s">
        <v>520</v>
      </c>
      <c r="C418" s="278">
        <v>790.3</v>
      </c>
      <c r="D418" s="279">
        <v>792.4666666666667</v>
      </c>
      <c r="E418" s="279">
        <v>779.93333333333339</v>
      </c>
      <c r="F418" s="279">
        <v>769.56666666666672</v>
      </c>
      <c r="G418" s="279">
        <v>757.03333333333342</v>
      </c>
      <c r="H418" s="279">
        <v>802.83333333333337</v>
      </c>
      <c r="I418" s="279">
        <v>815.36666666666667</v>
      </c>
      <c r="J418" s="279">
        <v>825.73333333333335</v>
      </c>
      <c r="K418" s="277">
        <v>805</v>
      </c>
      <c r="L418" s="277">
        <v>782.1</v>
      </c>
      <c r="M418" s="277">
        <v>0.16245000000000001</v>
      </c>
    </row>
    <row r="419" spans="1:13">
      <c r="A419" s="268">
        <v>409</v>
      </c>
      <c r="B419" s="277" t="s">
        <v>174</v>
      </c>
      <c r="C419" s="278">
        <v>1289</v>
      </c>
      <c r="D419" s="279">
        <v>1283.6333333333334</v>
      </c>
      <c r="E419" s="279">
        <v>1272.8666666666668</v>
      </c>
      <c r="F419" s="279">
        <v>1256.7333333333333</v>
      </c>
      <c r="G419" s="279">
        <v>1245.9666666666667</v>
      </c>
      <c r="H419" s="279">
        <v>1299.7666666666669</v>
      </c>
      <c r="I419" s="279">
        <v>1310.5333333333338</v>
      </c>
      <c r="J419" s="279">
        <v>1326.666666666667</v>
      </c>
      <c r="K419" s="277">
        <v>1294.4000000000001</v>
      </c>
      <c r="L419" s="277">
        <v>1267.5</v>
      </c>
      <c r="M419" s="277">
        <v>4.1870099999999999</v>
      </c>
    </row>
    <row r="420" spans="1:13">
      <c r="A420" s="268">
        <v>410</v>
      </c>
      <c r="B420" s="277" t="s">
        <v>515</v>
      </c>
      <c r="C420" s="278">
        <v>354.8</v>
      </c>
      <c r="D420" s="279">
        <v>353.83333333333331</v>
      </c>
      <c r="E420" s="279">
        <v>350.96666666666664</v>
      </c>
      <c r="F420" s="279">
        <v>347.13333333333333</v>
      </c>
      <c r="G420" s="279">
        <v>344.26666666666665</v>
      </c>
      <c r="H420" s="279">
        <v>357.66666666666663</v>
      </c>
      <c r="I420" s="279">
        <v>360.5333333333333</v>
      </c>
      <c r="J420" s="279">
        <v>364.36666666666662</v>
      </c>
      <c r="K420" s="277">
        <v>356.7</v>
      </c>
      <c r="L420" s="277">
        <v>350</v>
      </c>
      <c r="M420" s="277">
        <v>0.14663000000000001</v>
      </c>
    </row>
    <row r="421" spans="1:13">
      <c r="A421" s="268">
        <v>411</v>
      </c>
      <c r="B421" s="277" t="s">
        <v>510</v>
      </c>
      <c r="C421" s="278">
        <v>22</v>
      </c>
      <c r="D421" s="279">
        <v>21.966666666666669</v>
      </c>
      <c r="E421" s="279">
        <v>21.733333333333338</v>
      </c>
      <c r="F421" s="279">
        <v>21.466666666666669</v>
      </c>
      <c r="G421" s="279">
        <v>21.233333333333338</v>
      </c>
      <c r="H421" s="279">
        <v>22.233333333333338</v>
      </c>
      <c r="I421" s="279">
        <v>22.466666666666672</v>
      </c>
      <c r="J421" s="279">
        <v>22.733333333333338</v>
      </c>
      <c r="K421" s="277">
        <v>22.2</v>
      </c>
      <c r="L421" s="277">
        <v>21.7</v>
      </c>
      <c r="M421" s="277">
        <v>3.63334</v>
      </c>
    </row>
    <row r="422" spans="1:13">
      <c r="A422" s="268">
        <v>412</v>
      </c>
      <c r="B422" s="277" t="s">
        <v>511</v>
      </c>
      <c r="C422" s="278">
        <v>1500.75</v>
      </c>
      <c r="D422" s="279">
        <v>1505.6833333333334</v>
      </c>
      <c r="E422" s="279">
        <v>1491.3666666666668</v>
      </c>
      <c r="F422" s="279">
        <v>1481.9833333333333</v>
      </c>
      <c r="G422" s="279">
        <v>1467.6666666666667</v>
      </c>
      <c r="H422" s="279">
        <v>1515.0666666666668</v>
      </c>
      <c r="I422" s="279">
        <v>1529.3833333333334</v>
      </c>
      <c r="J422" s="279">
        <v>1538.7666666666669</v>
      </c>
      <c r="K422" s="277">
        <v>1520</v>
      </c>
      <c r="L422" s="277">
        <v>1496.3</v>
      </c>
      <c r="M422" s="277">
        <v>0.14881</v>
      </c>
    </row>
    <row r="423" spans="1:13">
      <c r="A423" s="268">
        <v>413</v>
      </c>
      <c r="B423" s="277" t="s">
        <v>521</v>
      </c>
      <c r="C423" s="278">
        <v>275.25</v>
      </c>
      <c r="D423" s="279">
        <v>275.4666666666667</v>
      </c>
      <c r="E423" s="279">
        <v>271.83333333333337</v>
      </c>
      <c r="F423" s="279">
        <v>268.41666666666669</v>
      </c>
      <c r="G423" s="279">
        <v>264.78333333333336</v>
      </c>
      <c r="H423" s="279">
        <v>278.88333333333338</v>
      </c>
      <c r="I423" s="279">
        <v>282.51666666666671</v>
      </c>
      <c r="J423" s="279">
        <v>285.93333333333339</v>
      </c>
      <c r="K423" s="277">
        <v>279.10000000000002</v>
      </c>
      <c r="L423" s="277">
        <v>272.05</v>
      </c>
      <c r="M423" s="277">
        <v>1.8073600000000001</v>
      </c>
    </row>
    <row r="424" spans="1:13">
      <c r="A424" s="268">
        <v>414</v>
      </c>
      <c r="B424" s="277" t="s">
        <v>522</v>
      </c>
      <c r="C424" s="278">
        <v>1023.7</v>
      </c>
      <c r="D424" s="279">
        <v>1021.2333333333332</v>
      </c>
      <c r="E424" s="279">
        <v>1007.4666666666665</v>
      </c>
      <c r="F424" s="279">
        <v>991.23333333333323</v>
      </c>
      <c r="G424" s="279">
        <v>977.46666666666647</v>
      </c>
      <c r="H424" s="279">
        <v>1037.4666666666665</v>
      </c>
      <c r="I424" s="279">
        <v>1051.2333333333331</v>
      </c>
      <c r="J424" s="279">
        <v>1067.4666666666665</v>
      </c>
      <c r="K424" s="277">
        <v>1035</v>
      </c>
      <c r="L424" s="277">
        <v>1005</v>
      </c>
      <c r="M424" s="277">
        <v>6.1039999999999997E-2</v>
      </c>
    </row>
    <row r="425" spans="1:13">
      <c r="A425" s="268">
        <v>415</v>
      </c>
      <c r="B425" s="277" t="s">
        <v>523</v>
      </c>
      <c r="C425" s="278">
        <v>326.89999999999998</v>
      </c>
      <c r="D425" s="279">
        <v>331.73333333333335</v>
      </c>
      <c r="E425" s="279">
        <v>318.36666666666667</v>
      </c>
      <c r="F425" s="279">
        <v>309.83333333333331</v>
      </c>
      <c r="G425" s="279">
        <v>296.46666666666664</v>
      </c>
      <c r="H425" s="279">
        <v>340.26666666666671</v>
      </c>
      <c r="I425" s="279">
        <v>353.63333333333338</v>
      </c>
      <c r="J425" s="279">
        <v>362.16666666666674</v>
      </c>
      <c r="K425" s="277">
        <v>345.1</v>
      </c>
      <c r="L425" s="277">
        <v>323.2</v>
      </c>
      <c r="M425" s="277">
        <v>5.3863700000000003</v>
      </c>
    </row>
    <row r="426" spans="1:13">
      <c r="A426" s="268">
        <v>416</v>
      </c>
      <c r="B426" s="277" t="s">
        <v>524</v>
      </c>
      <c r="C426" s="278">
        <v>6.45</v>
      </c>
      <c r="D426" s="279">
        <v>6.4666666666666659</v>
      </c>
      <c r="E426" s="279">
        <v>6.383333333333332</v>
      </c>
      <c r="F426" s="279">
        <v>6.3166666666666664</v>
      </c>
      <c r="G426" s="279">
        <v>6.2333333333333325</v>
      </c>
      <c r="H426" s="279">
        <v>6.5333333333333314</v>
      </c>
      <c r="I426" s="279">
        <v>6.6166666666666654</v>
      </c>
      <c r="J426" s="279">
        <v>6.6833333333333309</v>
      </c>
      <c r="K426" s="277">
        <v>6.55</v>
      </c>
      <c r="L426" s="277">
        <v>6.4</v>
      </c>
      <c r="M426" s="277">
        <v>41.67239</v>
      </c>
    </row>
    <row r="427" spans="1:13">
      <c r="A427" s="268">
        <v>417</v>
      </c>
      <c r="B427" s="277" t="s">
        <v>2516</v>
      </c>
      <c r="C427" s="278">
        <v>540.04999999999995</v>
      </c>
      <c r="D427" s="279">
        <v>538.56666666666661</v>
      </c>
      <c r="E427" s="279">
        <v>532.98333333333323</v>
      </c>
      <c r="F427" s="279">
        <v>525.91666666666663</v>
      </c>
      <c r="G427" s="279">
        <v>520.33333333333326</v>
      </c>
      <c r="H427" s="279">
        <v>545.63333333333321</v>
      </c>
      <c r="I427" s="279">
        <v>551.2166666666667</v>
      </c>
      <c r="J427" s="279">
        <v>558.28333333333319</v>
      </c>
      <c r="K427" s="277">
        <v>544.15</v>
      </c>
      <c r="L427" s="277">
        <v>531.5</v>
      </c>
      <c r="M427" s="277">
        <v>0.13539999999999999</v>
      </c>
    </row>
    <row r="428" spans="1:13">
      <c r="A428" s="268">
        <v>418</v>
      </c>
      <c r="B428" s="277" t="s">
        <v>527</v>
      </c>
      <c r="C428" s="278">
        <v>164.85</v>
      </c>
      <c r="D428" s="279">
        <v>164.96666666666667</v>
      </c>
      <c r="E428" s="279">
        <v>162.88333333333333</v>
      </c>
      <c r="F428" s="279">
        <v>160.91666666666666</v>
      </c>
      <c r="G428" s="279">
        <v>158.83333333333331</v>
      </c>
      <c r="H428" s="279">
        <v>166.93333333333334</v>
      </c>
      <c r="I428" s="279">
        <v>169.01666666666665</v>
      </c>
      <c r="J428" s="279">
        <v>170.98333333333335</v>
      </c>
      <c r="K428" s="277">
        <v>167.05</v>
      </c>
      <c r="L428" s="277">
        <v>163</v>
      </c>
      <c r="M428" s="277">
        <v>1.7254</v>
      </c>
    </row>
    <row r="429" spans="1:13">
      <c r="A429" s="268">
        <v>419</v>
      </c>
      <c r="B429" s="277" t="s">
        <v>2525</v>
      </c>
      <c r="C429" s="278">
        <v>49.9</v>
      </c>
      <c r="D429" s="279">
        <v>50.066666666666663</v>
      </c>
      <c r="E429" s="279">
        <v>49.483333333333327</v>
      </c>
      <c r="F429" s="279">
        <v>49.066666666666663</v>
      </c>
      <c r="G429" s="279">
        <v>48.483333333333327</v>
      </c>
      <c r="H429" s="279">
        <v>50.483333333333327</v>
      </c>
      <c r="I429" s="279">
        <v>51.06666666666667</v>
      </c>
      <c r="J429" s="279">
        <v>51.483333333333327</v>
      </c>
      <c r="K429" s="277">
        <v>50.65</v>
      </c>
      <c r="L429" s="277">
        <v>49.65</v>
      </c>
      <c r="M429" s="277">
        <v>9.0319500000000001</v>
      </c>
    </row>
    <row r="430" spans="1:13">
      <c r="A430" s="268">
        <v>420</v>
      </c>
      <c r="B430" s="277" t="s">
        <v>175</v>
      </c>
      <c r="C430" s="286">
        <v>4438.3999999999996</v>
      </c>
      <c r="D430" s="287">
        <v>4411.8</v>
      </c>
      <c r="E430" s="287">
        <v>4351.6000000000004</v>
      </c>
      <c r="F430" s="287">
        <v>4264.8</v>
      </c>
      <c r="G430" s="287">
        <v>4204.6000000000004</v>
      </c>
      <c r="H430" s="287">
        <v>4498.6000000000004</v>
      </c>
      <c r="I430" s="287">
        <v>4558.7999999999993</v>
      </c>
      <c r="J430" s="287">
        <v>4645.6000000000004</v>
      </c>
      <c r="K430" s="288">
        <v>4472</v>
      </c>
      <c r="L430" s="288">
        <v>4325</v>
      </c>
      <c r="M430" s="288">
        <v>1.4439299999999999</v>
      </c>
    </row>
    <row r="431" spans="1:13">
      <c r="A431" s="268">
        <v>421</v>
      </c>
      <c r="B431" s="277" t="s">
        <v>176</v>
      </c>
      <c r="C431" s="277">
        <v>699.1</v>
      </c>
      <c r="D431" s="279">
        <v>695.68333333333339</v>
      </c>
      <c r="E431" s="279">
        <v>685.66666666666674</v>
      </c>
      <c r="F431" s="279">
        <v>672.23333333333335</v>
      </c>
      <c r="G431" s="279">
        <v>662.2166666666667</v>
      </c>
      <c r="H431" s="279">
        <v>709.11666666666679</v>
      </c>
      <c r="I431" s="279">
        <v>719.13333333333344</v>
      </c>
      <c r="J431" s="279">
        <v>732.56666666666683</v>
      </c>
      <c r="K431" s="277">
        <v>705.7</v>
      </c>
      <c r="L431" s="277">
        <v>682.25</v>
      </c>
      <c r="M431" s="277">
        <v>29.375150000000001</v>
      </c>
    </row>
    <row r="432" spans="1:13">
      <c r="A432" s="268">
        <v>422</v>
      </c>
      <c r="B432" s="277" t="s">
        <v>177</v>
      </c>
      <c r="C432" s="277">
        <v>674.15</v>
      </c>
      <c r="D432" s="279">
        <v>689.69999999999993</v>
      </c>
      <c r="E432" s="279">
        <v>630.54999999999984</v>
      </c>
      <c r="F432" s="279">
        <v>586.94999999999993</v>
      </c>
      <c r="G432" s="279">
        <v>527.79999999999984</v>
      </c>
      <c r="H432" s="279">
        <v>733.29999999999984</v>
      </c>
      <c r="I432" s="279">
        <v>792.44999999999993</v>
      </c>
      <c r="J432" s="279">
        <v>836.04999999999984</v>
      </c>
      <c r="K432" s="277">
        <v>748.85</v>
      </c>
      <c r="L432" s="277">
        <v>646.1</v>
      </c>
      <c r="M432" s="277">
        <v>27.414660000000001</v>
      </c>
    </row>
    <row r="433" spans="1:13">
      <c r="A433" s="268">
        <v>423</v>
      </c>
      <c r="B433" s="277" t="s">
        <v>525</v>
      </c>
      <c r="C433" s="277">
        <v>83.05</v>
      </c>
      <c r="D433" s="279">
        <v>82.816666666666663</v>
      </c>
      <c r="E433" s="279">
        <v>81.933333333333323</v>
      </c>
      <c r="F433" s="279">
        <v>80.816666666666663</v>
      </c>
      <c r="G433" s="279">
        <v>79.933333333333323</v>
      </c>
      <c r="H433" s="279">
        <v>83.933333333333323</v>
      </c>
      <c r="I433" s="279">
        <v>84.816666666666649</v>
      </c>
      <c r="J433" s="279">
        <v>85.933333333333323</v>
      </c>
      <c r="K433" s="277">
        <v>83.7</v>
      </c>
      <c r="L433" s="277">
        <v>81.7</v>
      </c>
      <c r="M433" s="277">
        <v>2.6687099999999999</v>
      </c>
    </row>
    <row r="434" spans="1:13">
      <c r="A434" s="268">
        <v>424</v>
      </c>
      <c r="B434" s="277" t="s">
        <v>281</v>
      </c>
      <c r="C434" s="277" t="e">
        <v>#N/A</v>
      </c>
      <c r="D434" s="279" t="e">
        <v>#N/A</v>
      </c>
      <c r="E434" s="279" t="e">
        <v>#N/A</v>
      </c>
      <c r="F434" s="279" t="e">
        <v>#N/A</v>
      </c>
      <c r="G434" s="279" t="e">
        <v>#N/A</v>
      </c>
      <c r="H434" s="279" t="e">
        <v>#N/A</v>
      </c>
      <c r="I434" s="279" t="e">
        <v>#N/A</v>
      </c>
      <c r="J434" s="279" t="e">
        <v>#N/A</v>
      </c>
      <c r="K434" s="277" t="e">
        <v>#N/A</v>
      </c>
      <c r="L434" s="277" t="e">
        <v>#N/A</v>
      </c>
      <c r="M434" s="277" t="e">
        <v>#N/A</v>
      </c>
    </row>
    <row r="435" spans="1:13">
      <c r="A435" s="268">
        <v>425</v>
      </c>
      <c r="B435" s="277" t="s">
        <v>526</v>
      </c>
      <c r="C435" s="277">
        <v>445.7</v>
      </c>
      <c r="D435" s="279">
        <v>448.01666666666665</v>
      </c>
      <c r="E435" s="279">
        <v>442.08333333333331</v>
      </c>
      <c r="F435" s="279">
        <v>438.46666666666664</v>
      </c>
      <c r="G435" s="279">
        <v>432.5333333333333</v>
      </c>
      <c r="H435" s="279">
        <v>451.63333333333333</v>
      </c>
      <c r="I435" s="279">
        <v>457.56666666666672</v>
      </c>
      <c r="J435" s="279">
        <v>461.18333333333334</v>
      </c>
      <c r="K435" s="277">
        <v>453.95</v>
      </c>
      <c r="L435" s="277">
        <v>444.4</v>
      </c>
      <c r="M435" s="277">
        <v>1.0071000000000001</v>
      </c>
    </row>
    <row r="436" spans="1:13">
      <c r="A436" s="268">
        <v>426</v>
      </c>
      <c r="B436" s="277" t="s">
        <v>3387</v>
      </c>
      <c r="C436" s="277">
        <v>267.60000000000002</v>
      </c>
      <c r="D436" s="279">
        <v>269.11666666666662</v>
      </c>
      <c r="E436" s="279">
        <v>264.53333333333325</v>
      </c>
      <c r="F436" s="279">
        <v>261.46666666666664</v>
      </c>
      <c r="G436" s="279">
        <v>256.88333333333327</v>
      </c>
      <c r="H436" s="279">
        <v>272.18333333333322</v>
      </c>
      <c r="I436" s="279">
        <v>276.76666666666659</v>
      </c>
      <c r="J436" s="279">
        <v>279.8333333333332</v>
      </c>
      <c r="K436" s="277">
        <v>273.7</v>
      </c>
      <c r="L436" s="277">
        <v>266.05</v>
      </c>
      <c r="M436" s="277">
        <v>1.9651000000000001</v>
      </c>
    </row>
    <row r="437" spans="1:13">
      <c r="A437" s="268">
        <v>427</v>
      </c>
      <c r="B437" s="277" t="s">
        <v>529</v>
      </c>
      <c r="C437" s="277">
        <v>1486.8</v>
      </c>
      <c r="D437" s="279">
        <v>1474.0666666666666</v>
      </c>
      <c r="E437" s="279">
        <v>1449.6833333333332</v>
      </c>
      <c r="F437" s="279">
        <v>1412.5666666666666</v>
      </c>
      <c r="G437" s="279">
        <v>1388.1833333333332</v>
      </c>
      <c r="H437" s="279">
        <v>1511.1833333333332</v>
      </c>
      <c r="I437" s="279">
        <v>1535.5666666666664</v>
      </c>
      <c r="J437" s="279">
        <v>1572.6833333333332</v>
      </c>
      <c r="K437" s="277">
        <v>1498.45</v>
      </c>
      <c r="L437" s="277">
        <v>1436.95</v>
      </c>
      <c r="M437" s="277">
        <v>0.47010000000000002</v>
      </c>
    </row>
    <row r="438" spans="1:13">
      <c r="A438" s="268">
        <v>428</v>
      </c>
      <c r="B438" s="277" t="s">
        <v>530</v>
      </c>
      <c r="C438" s="277">
        <v>418.7</v>
      </c>
      <c r="D438" s="279">
        <v>418.58333333333331</v>
      </c>
      <c r="E438" s="279">
        <v>413.71666666666664</v>
      </c>
      <c r="F438" s="279">
        <v>408.73333333333335</v>
      </c>
      <c r="G438" s="279">
        <v>403.86666666666667</v>
      </c>
      <c r="H438" s="279">
        <v>423.56666666666661</v>
      </c>
      <c r="I438" s="279">
        <v>428.43333333333328</v>
      </c>
      <c r="J438" s="279">
        <v>433.41666666666657</v>
      </c>
      <c r="K438" s="277">
        <v>423.45</v>
      </c>
      <c r="L438" s="277">
        <v>413.6</v>
      </c>
      <c r="M438" s="277">
        <v>0.25808999999999999</v>
      </c>
    </row>
    <row r="439" spans="1:13">
      <c r="A439" s="268">
        <v>429</v>
      </c>
      <c r="B439" s="277" t="s">
        <v>178</v>
      </c>
      <c r="C439" s="277">
        <v>456.35</v>
      </c>
      <c r="D439" s="279">
        <v>457.5333333333333</v>
      </c>
      <c r="E439" s="279">
        <v>451.06666666666661</v>
      </c>
      <c r="F439" s="279">
        <v>445.7833333333333</v>
      </c>
      <c r="G439" s="279">
        <v>439.31666666666661</v>
      </c>
      <c r="H439" s="279">
        <v>462.81666666666661</v>
      </c>
      <c r="I439" s="279">
        <v>469.2833333333333</v>
      </c>
      <c r="J439" s="279">
        <v>474.56666666666661</v>
      </c>
      <c r="K439" s="277">
        <v>464</v>
      </c>
      <c r="L439" s="277">
        <v>452.25</v>
      </c>
      <c r="M439" s="277">
        <v>82.970969999999994</v>
      </c>
    </row>
    <row r="440" spans="1:13">
      <c r="A440" s="268">
        <v>430</v>
      </c>
      <c r="B440" s="277" t="s">
        <v>531</v>
      </c>
      <c r="C440" s="277">
        <v>261.89999999999998</v>
      </c>
      <c r="D440" s="279">
        <v>263.96666666666664</v>
      </c>
      <c r="E440" s="279">
        <v>256.48333333333329</v>
      </c>
      <c r="F440" s="279">
        <v>251.06666666666666</v>
      </c>
      <c r="G440" s="279">
        <v>243.58333333333331</v>
      </c>
      <c r="H440" s="279">
        <v>269.38333333333327</v>
      </c>
      <c r="I440" s="279">
        <v>276.86666666666662</v>
      </c>
      <c r="J440" s="279">
        <v>282.28333333333325</v>
      </c>
      <c r="K440" s="277">
        <v>271.45</v>
      </c>
      <c r="L440" s="277">
        <v>258.55</v>
      </c>
      <c r="M440" s="277">
        <v>1.7332000000000001</v>
      </c>
    </row>
    <row r="441" spans="1:13">
      <c r="A441" s="268">
        <v>431</v>
      </c>
      <c r="B441" s="277" t="s">
        <v>179</v>
      </c>
      <c r="C441" s="277">
        <v>420.2</v>
      </c>
      <c r="D441" s="279">
        <v>419.3</v>
      </c>
      <c r="E441" s="279">
        <v>416.1</v>
      </c>
      <c r="F441" s="279">
        <v>412</v>
      </c>
      <c r="G441" s="279">
        <v>408.8</v>
      </c>
      <c r="H441" s="279">
        <v>423.40000000000003</v>
      </c>
      <c r="I441" s="279">
        <v>426.59999999999997</v>
      </c>
      <c r="J441" s="279">
        <v>430.70000000000005</v>
      </c>
      <c r="K441" s="277">
        <v>422.5</v>
      </c>
      <c r="L441" s="277">
        <v>415.2</v>
      </c>
      <c r="M441" s="277">
        <v>8.3379499999999993</v>
      </c>
    </row>
    <row r="442" spans="1:13">
      <c r="A442" s="268">
        <v>432</v>
      </c>
      <c r="B442" s="277" t="s">
        <v>532</v>
      </c>
      <c r="C442" s="277">
        <v>178.4</v>
      </c>
      <c r="D442" s="279">
        <v>178.43333333333331</v>
      </c>
      <c r="E442" s="279">
        <v>176.41666666666663</v>
      </c>
      <c r="F442" s="279">
        <v>174.43333333333331</v>
      </c>
      <c r="G442" s="279">
        <v>172.41666666666663</v>
      </c>
      <c r="H442" s="279">
        <v>180.41666666666663</v>
      </c>
      <c r="I442" s="279">
        <v>182.43333333333334</v>
      </c>
      <c r="J442" s="279">
        <v>184.41666666666663</v>
      </c>
      <c r="K442" s="277">
        <v>180.45</v>
      </c>
      <c r="L442" s="277">
        <v>176.45</v>
      </c>
      <c r="M442" s="277">
        <v>0.80713999999999997</v>
      </c>
    </row>
    <row r="443" spans="1:13">
      <c r="A443" s="268">
        <v>433</v>
      </c>
      <c r="B443" s="277" t="s">
        <v>533</v>
      </c>
      <c r="C443" s="277">
        <v>1473.2</v>
      </c>
      <c r="D443" s="279">
        <v>1461.3999999999999</v>
      </c>
      <c r="E443" s="279">
        <v>1447.7999999999997</v>
      </c>
      <c r="F443" s="279">
        <v>1422.3999999999999</v>
      </c>
      <c r="G443" s="279">
        <v>1408.7999999999997</v>
      </c>
      <c r="H443" s="279">
        <v>1486.7999999999997</v>
      </c>
      <c r="I443" s="279">
        <v>1500.3999999999996</v>
      </c>
      <c r="J443" s="279">
        <v>1525.7999999999997</v>
      </c>
      <c r="K443" s="277">
        <v>1475</v>
      </c>
      <c r="L443" s="277">
        <v>1436</v>
      </c>
      <c r="M443" s="277">
        <v>1.28027</v>
      </c>
    </row>
    <row r="444" spans="1:13">
      <c r="A444" s="268">
        <v>434</v>
      </c>
      <c r="B444" s="277" t="s">
        <v>534</v>
      </c>
      <c r="C444" s="277">
        <v>3.8</v>
      </c>
      <c r="D444" s="279">
        <v>3.9</v>
      </c>
      <c r="E444" s="279">
        <v>3.7</v>
      </c>
      <c r="F444" s="279">
        <v>3.6</v>
      </c>
      <c r="G444" s="279">
        <v>3.4000000000000004</v>
      </c>
      <c r="H444" s="279">
        <v>4</v>
      </c>
      <c r="I444" s="279">
        <v>4.2</v>
      </c>
      <c r="J444" s="279">
        <v>4.3</v>
      </c>
      <c r="K444" s="277">
        <v>4.0999999999999996</v>
      </c>
      <c r="L444" s="277">
        <v>3.8</v>
      </c>
      <c r="M444" s="277">
        <v>239.96034</v>
      </c>
    </row>
    <row r="445" spans="1:13">
      <c r="A445" s="268">
        <v>435</v>
      </c>
      <c r="B445" s="277" t="s">
        <v>535</v>
      </c>
      <c r="C445" s="277">
        <v>144.55000000000001</v>
      </c>
      <c r="D445" s="279">
        <v>144.51666666666668</v>
      </c>
      <c r="E445" s="279">
        <v>142.53333333333336</v>
      </c>
      <c r="F445" s="279">
        <v>140.51666666666668</v>
      </c>
      <c r="G445" s="279">
        <v>138.53333333333336</v>
      </c>
      <c r="H445" s="279">
        <v>146.53333333333336</v>
      </c>
      <c r="I445" s="279">
        <v>148.51666666666665</v>
      </c>
      <c r="J445" s="279">
        <v>150.53333333333336</v>
      </c>
      <c r="K445" s="277">
        <v>146.5</v>
      </c>
      <c r="L445" s="277">
        <v>142.5</v>
      </c>
      <c r="M445" s="277">
        <v>1.08677</v>
      </c>
    </row>
    <row r="446" spans="1:13">
      <c r="A446" s="268">
        <v>436</v>
      </c>
      <c r="B446" s="277" t="s">
        <v>2593</v>
      </c>
      <c r="C446" s="277">
        <v>217.6</v>
      </c>
      <c r="D446" s="279">
        <v>218.70000000000002</v>
      </c>
      <c r="E446" s="279">
        <v>215.50000000000003</v>
      </c>
      <c r="F446" s="279">
        <v>213.4</v>
      </c>
      <c r="G446" s="279">
        <v>210.20000000000002</v>
      </c>
      <c r="H446" s="279">
        <v>220.80000000000004</v>
      </c>
      <c r="I446" s="279">
        <v>224.00000000000003</v>
      </c>
      <c r="J446" s="279">
        <v>226.10000000000005</v>
      </c>
      <c r="K446" s="277">
        <v>221.9</v>
      </c>
      <c r="L446" s="277">
        <v>216.6</v>
      </c>
      <c r="M446" s="277">
        <v>0.94386000000000003</v>
      </c>
    </row>
    <row r="447" spans="1:13">
      <c r="A447" s="268">
        <v>437</v>
      </c>
      <c r="B447" s="277" t="s">
        <v>536</v>
      </c>
      <c r="C447" s="277">
        <v>857.05</v>
      </c>
      <c r="D447" s="279">
        <v>859.35</v>
      </c>
      <c r="E447" s="279">
        <v>848.7</v>
      </c>
      <c r="F447" s="279">
        <v>840.35</v>
      </c>
      <c r="G447" s="279">
        <v>829.7</v>
      </c>
      <c r="H447" s="279">
        <v>867.7</v>
      </c>
      <c r="I447" s="279">
        <v>878.34999999999991</v>
      </c>
      <c r="J447" s="279">
        <v>886.7</v>
      </c>
      <c r="K447" s="277">
        <v>870</v>
      </c>
      <c r="L447" s="277">
        <v>851</v>
      </c>
      <c r="M447" s="277">
        <v>0.14343</v>
      </c>
    </row>
    <row r="448" spans="1:13">
      <c r="A448" s="268">
        <v>438</v>
      </c>
      <c r="B448" s="277" t="s">
        <v>282</v>
      </c>
      <c r="C448" s="277">
        <v>538.15</v>
      </c>
      <c r="D448" s="279">
        <v>538.38333333333333</v>
      </c>
      <c r="E448" s="279">
        <v>531.76666666666665</v>
      </c>
      <c r="F448" s="279">
        <v>525.38333333333333</v>
      </c>
      <c r="G448" s="279">
        <v>518.76666666666665</v>
      </c>
      <c r="H448" s="279">
        <v>544.76666666666665</v>
      </c>
      <c r="I448" s="279">
        <v>551.38333333333321</v>
      </c>
      <c r="J448" s="279">
        <v>557.76666666666665</v>
      </c>
      <c r="K448" s="277">
        <v>545</v>
      </c>
      <c r="L448" s="277">
        <v>532</v>
      </c>
      <c r="M448" s="277">
        <v>3.9941800000000001</v>
      </c>
    </row>
    <row r="449" spans="1:13">
      <c r="A449" s="268">
        <v>439</v>
      </c>
      <c r="B449" s="277" t="s">
        <v>542</v>
      </c>
      <c r="C449" s="277">
        <v>41.25</v>
      </c>
      <c r="D449" s="279">
        <v>41.300000000000004</v>
      </c>
      <c r="E449" s="279">
        <v>40.900000000000006</v>
      </c>
      <c r="F449" s="279">
        <v>40.550000000000004</v>
      </c>
      <c r="G449" s="279">
        <v>40.150000000000006</v>
      </c>
      <c r="H449" s="279">
        <v>41.650000000000006</v>
      </c>
      <c r="I449" s="279">
        <v>42.05</v>
      </c>
      <c r="J449" s="279">
        <v>42.400000000000006</v>
      </c>
      <c r="K449" s="277">
        <v>41.7</v>
      </c>
      <c r="L449" s="277">
        <v>40.950000000000003</v>
      </c>
      <c r="M449" s="277">
        <v>1.5202500000000001</v>
      </c>
    </row>
    <row r="450" spans="1:13">
      <c r="A450" s="268">
        <v>440</v>
      </c>
      <c r="B450" s="277" t="s">
        <v>2608</v>
      </c>
      <c r="C450" s="277">
        <v>10199.65</v>
      </c>
      <c r="D450" s="279">
        <v>10221.966666666667</v>
      </c>
      <c r="E450" s="279">
        <v>10078.683333333334</v>
      </c>
      <c r="F450" s="279">
        <v>9957.7166666666672</v>
      </c>
      <c r="G450" s="279">
        <v>9814.4333333333343</v>
      </c>
      <c r="H450" s="279">
        <v>10342.933333333334</v>
      </c>
      <c r="I450" s="279">
        <v>10486.216666666667</v>
      </c>
      <c r="J450" s="279">
        <v>10607.183333333334</v>
      </c>
      <c r="K450" s="277">
        <v>10365.25</v>
      </c>
      <c r="L450" s="277">
        <v>10101</v>
      </c>
      <c r="M450" s="277">
        <v>7.0499999999999998E-3</v>
      </c>
    </row>
    <row r="451" spans="1:13">
      <c r="A451" s="268">
        <v>441</v>
      </c>
      <c r="B451" s="277" t="s">
        <v>2613</v>
      </c>
      <c r="C451" s="277">
        <v>890.95</v>
      </c>
      <c r="D451" s="279">
        <v>894.06666666666661</v>
      </c>
      <c r="E451" s="279">
        <v>872.43333333333317</v>
      </c>
      <c r="F451" s="279">
        <v>853.91666666666652</v>
      </c>
      <c r="G451" s="279">
        <v>832.28333333333308</v>
      </c>
      <c r="H451" s="279">
        <v>912.58333333333326</v>
      </c>
      <c r="I451" s="279">
        <v>934.2166666666667</v>
      </c>
      <c r="J451" s="279">
        <v>952.73333333333335</v>
      </c>
      <c r="K451" s="277">
        <v>915.7</v>
      </c>
      <c r="L451" s="277">
        <v>875.55</v>
      </c>
      <c r="M451" s="277">
        <v>0.46012999999999998</v>
      </c>
    </row>
    <row r="452" spans="1:13">
      <c r="A452" s="268">
        <v>442</v>
      </c>
      <c r="B452" s="277" t="s">
        <v>3464</v>
      </c>
      <c r="C452" s="277">
        <v>492</v>
      </c>
      <c r="D452" s="279">
        <v>490.56666666666666</v>
      </c>
      <c r="E452" s="279">
        <v>485.73333333333335</v>
      </c>
      <c r="F452" s="279">
        <v>479.4666666666667</v>
      </c>
      <c r="G452" s="279">
        <v>474.63333333333338</v>
      </c>
      <c r="H452" s="279">
        <v>496.83333333333331</v>
      </c>
      <c r="I452" s="279">
        <v>501.66666666666669</v>
      </c>
      <c r="J452" s="279">
        <v>507.93333333333328</v>
      </c>
      <c r="K452" s="277">
        <v>495.4</v>
      </c>
      <c r="L452" s="277">
        <v>484.3</v>
      </c>
      <c r="M452" s="277">
        <v>43.661079999999998</v>
      </c>
    </row>
    <row r="453" spans="1:13">
      <c r="A453" s="268">
        <v>443</v>
      </c>
      <c r="B453" s="277" t="s">
        <v>182</v>
      </c>
      <c r="C453" s="277">
        <v>1508.8</v>
      </c>
      <c r="D453" s="279">
        <v>1527.2833333333335</v>
      </c>
      <c r="E453" s="279">
        <v>1482.7666666666671</v>
      </c>
      <c r="F453" s="279">
        <v>1456.7333333333336</v>
      </c>
      <c r="G453" s="279">
        <v>1412.2166666666672</v>
      </c>
      <c r="H453" s="279">
        <v>1553.3166666666671</v>
      </c>
      <c r="I453" s="279">
        <v>1597.8333333333335</v>
      </c>
      <c r="J453" s="279">
        <v>1623.866666666667</v>
      </c>
      <c r="K453" s="277">
        <v>1571.8</v>
      </c>
      <c r="L453" s="277">
        <v>1501.25</v>
      </c>
      <c r="M453" s="277">
        <v>4.3251299999999997</v>
      </c>
    </row>
    <row r="454" spans="1:13">
      <c r="A454" s="268">
        <v>444</v>
      </c>
      <c r="B454" s="277" t="s">
        <v>543</v>
      </c>
      <c r="C454" s="277">
        <v>842.75</v>
      </c>
      <c r="D454" s="279">
        <v>842.58333333333337</v>
      </c>
      <c r="E454" s="279">
        <v>835.16666666666674</v>
      </c>
      <c r="F454" s="279">
        <v>827.58333333333337</v>
      </c>
      <c r="G454" s="279">
        <v>820.16666666666674</v>
      </c>
      <c r="H454" s="279">
        <v>850.16666666666674</v>
      </c>
      <c r="I454" s="279">
        <v>857.58333333333348</v>
      </c>
      <c r="J454" s="279">
        <v>865.16666666666674</v>
      </c>
      <c r="K454" s="277">
        <v>850</v>
      </c>
      <c r="L454" s="277">
        <v>835</v>
      </c>
      <c r="M454" s="277">
        <v>9.9879999999999997E-2</v>
      </c>
    </row>
    <row r="455" spans="1:13">
      <c r="A455" s="268">
        <v>445</v>
      </c>
      <c r="B455" s="277" t="s">
        <v>183</v>
      </c>
      <c r="C455" s="277">
        <v>131.9</v>
      </c>
      <c r="D455" s="279">
        <v>131.63333333333333</v>
      </c>
      <c r="E455" s="279">
        <v>130.26666666666665</v>
      </c>
      <c r="F455" s="279">
        <v>128.63333333333333</v>
      </c>
      <c r="G455" s="279">
        <v>127.26666666666665</v>
      </c>
      <c r="H455" s="279">
        <v>133.26666666666665</v>
      </c>
      <c r="I455" s="279">
        <v>134.63333333333333</v>
      </c>
      <c r="J455" s="279">
        <v>136.26666666666665</v>
      </c>
      <c r="K455" s="277">
        <v>133</v>
      </c>
      <c r="L455" s="277">
        <v>130</v>
      </c>
      <c r="M455" s="277">
        <v>666.34175000000005</v>
      </c>
    </row>
    <row r="456" spans="1:13">
      <c r="A456" s="268">
        <v>446</v>
      </c>
      <c r="B456" s="277" t="s">
        <v>184</v>
      </c>
      <c r="C456" s="277">
        <v>55.3</v>
      </c>
      <c r="D456" s="279">
        <v>55.483333333333327</v>
      </c>
      <c r="E456" s="279">
        <v>54.816666666666656</v>
      </c>
      <c r="F456" s="279">
        <v>54.333333333333329</v>
      </c>
      <c r="G456" s="279">
        <v>53.666666666666657</v>
      </c>
      <c r="H456" s="279">
        <v>55.966666666666654</v>
      </c>
      <c r="I456" s="279">
        <v>56.633333333333326</v>
      </c>
      <c r="J456" s="279">
        <v>57.116666666666653</v>
      </c>
      <c r="K456" s="277">
        <v>56.15</v>
      </c>
      <c r="L456" s="277">
        <v>55</v>
      </c>
      <c r="M456" s="277">
        <v>42.392290000000003</v>
      </c>
    </row>
    <row r="457" spans="1:13">
      <c r="A457" s="268">
        <v>447</v>
      </c>
      <c r="B457" s="277" t="s">
        <v>185</v>
      </c>
      <c r="C457" s="277">
        <v>52.1</v>
      </c>
      <c r="D457" s="279">
        <v>52.283333333333331</v>
      </c>
      <c r="E457" s="279">
        <v>51.466666666666661</v>
      </c>
      <c r="F457" s="279">
        <v>50.833333333333329</v>
      </c>
      <c r="G457" s="279">
        <v>50.016666666666659</v>
      </c>
      <c r="H457" s="279">
        <v>52.916666666666664</v>
      </c>
      <c r="I457" s="279">
        <v>53.733333333333327</v>
      </c>
      <c r="J457" s="279">
        <v>54.366666666666667</v>
      </c>
      <c r="K457" s="277">
        <v>53.1</v>
      </c>
      <c r="L457" s="277">
        <v>51.65</v>
      </c>
      <c r="M457" s="277">
        <v>153.51609999999999</v>
      </c>
    </row>
    <row r="458" spans="1:13">
      <c r="A458" s="268">
        <v>448</v>
      </c>
      <c r="B458" s="277" t="s">
        <v>186</v>
      </c>
      <c r="C458" s="277">
        <v>401.4</v>
      </c>
      <c r="D458" s="279">
        <v>400.56666666666666</v>
      </c>
      <c r="E458" s="279">
        <v>396.13333333333333</v>
      </c>
      <c r="F458" s="279">
        <v>390.86666666666667</v>
      </c>
      <c r="G458" s="279">
        <v>386.43333333333334</v>
      </c>
      <c r="H458" s="279">
        <v>405.83333333333331</v>
      </c>
      <c r="I458" s="279">
        <v>410.26666666666659</v>
      </c>
      <c r="J458" s="279">
        <v>415.5333333333333</v>
      </c>
      <c r="K458" s="277">
        <v>405</v>
      </c>
      <c r="L458" s="277">
        <v>395.3</v>
      </c>
      <c r="M458" s="277">
        <v>138.60409999999999</v>
      </c>
    </row>
    <row r="459" spans="1:13">
      <c r="A459" s="268">
        <v>449</v>
      </c>
      <c r="B459" s="277" t="s">
        <v>2624</v>
      </c>
      <c r="C459" s="277">
        <v>24.35</v>
      </c>
      <c r="D459" s="279">
        <v>24.316666666666666</v>
      </c>
      <c r="E459" s="279">
        <v>24.033333333333331</v>
      </c>
      <c r="F459" s="279">
        <v>23.716666666666665</v>
      </c>
      <c r="G459" s="279">
        <v>23.43333333333333</v>
      </c>
      <c r="H459" s="279">
        <v>24.633333333333333</v>
      </c>
      <c r="I459" s="279">
        <v>24.916666666666671</v>
      </c>
      <c r="J459" s="279">
        <v>25.233333333333334</v>
      </c>
      <c r="K459" s="277">
        <v>24.6</v>
      </c>
      <c r="L459" s="277">
        <v>24</v>
      </c>
      <c r="M459" s="277">
        <v>14.96372</v>
      </c>
    </row>
    <row r="460" spans="1:13">
      <c r="A460" s="268">
        <v>450</v>
      </c>
      <c r="B460" s="277" t="s">
        <v>537</v>
      </c>
      <c r="C460" s="277">
        <v>788.35</v>
      </c>
      <c r="D460" s="279">
        <v>780.58333333333337</v>
      </c>
      <c r="E460" s="279">
        <v>770.41666666666674</v>
      </c>
      <c r="F460" s="279">
        <v>752.48333333333335</v>
      </c>
      <c r="G460" s="279">
        <v>742.31666666666672</v>
      </c>
      <c r="H460" s="279">
        <v>798.51666666666677</v>
      </c>
      <c r="I460" s="279">
        <v>808.68333333333351</v>
      </c>
      <c r="J460" s="279">
        <v>826.61666666666679</v>
      </c>
      <c r="K460" s="277">
        <v>790.75</v>
      </c>
      <c r="L460" s="277">
        <v>762.65</v>
      </c>
      <c r="M460" s="277">
        <v>0.11594</v>
      </c>
    </row>
    <row r="461" spans="1:13">
      <c r="A461" s="268">
        <v>451</v>
      </c>
      <c r="B461" s="277" t="s">
        <v>538</v>
      </c>
      <c r="C461" s="277">
        <v>368.1</v>
      </c>
      <c r="D461" s="279">
        <v>369.7</v>
      </c>
      <c r="E461" s="279">
        <v>365.4</v>
      </c>
      <c r="F461" s="279">
        <v>362.7</v>
      </c>
      <c r="G461" s="279">
        <v>358.4</v>
      </c>
      <c r="H461" s="279">
        <v>372.4</v>
      </c>
      <c r="I461" s="279">
        <v>376.70000000000005</v>
      </c>
      <c r="J461" s="279">
        <v>379.4</v>
      </c>
      <c r="K461" s="277">
        <v>374</v>
      </c>
      <c r="L461" s="277">
        <v>367</v>
      </c>
      <c r="M461" s="277">
        <v>6.9059999999999996E-2</v>
      </c>
    </row>
    <row r="462" spans="1:13">
      <c r="A462" s="268">
        <v>452</v>
      </c>
      <c r="B462" s="277" t="s">
        <v>187</v>
      </c>
      <c r="C462" s="277">
        <v>2632.65</v>
      </c>
      <c r="D462" s="279">
        <v>2629.2999999999997</v>
      </c>
      <c r="E462" s="279">
        <v>2603.5999999999995</v>
      </c>
      <c r="F462" s="279">
        <v>2574.5499999999997</v>
      </c>
      <c r="G462" s="279">
        <v>2548.8499999999995</v>
      </c>
      <c r="H462" s="279">
        <v>2658.3499999999995</v>
      </c>
      <c r="I462" s="279">
        <v>2684.0499999999993</v>
      </c>
      <c r="J462" s="279">
        <v>2713.0999999999995</v>
      </c>
      <c r="K462" s="277">
        <v>2655</v>
      </c>
      <c r="L462" s="277">
        <v>2600.25</v>
      </c>
      <c r="M462" s="277">
        <v>31.059699999999999</v>
      </c>
    </row>
    <row r="463" spans="1:13">
      <c r="A463" s="268">
        <v>453</v>
      </c>
      <c r="B463" s="277" t="s">
        <v>544</v>
      </c>
      <c r="C463" s="277">
        <v>2224.1999999999998</v>
      </c>
      <c r="D463" s="279">
        <v>2237.7333333333331</v>
      </c>
      <c r="E463" s="279">
        <v>2191.4666666666662</v>
      </c>
      <c r="F463" s="279">
        <v>2158.7333333333331</v>
      </c>
      <c r="G463" s="279">
        <v>2112.4666666666662</v>
      </c>
      <c r="H463" s="279">
        <v>2270.4666666666662</v>
      </c>
      <c r="I463" s="279">
        <v>2316.7333333333336</v>
      </c>
      <c r="J463" s="279">
        <v>2349.4666666666662</v>
      </c>
      <c r="K463" s="277">
        <v>2284</v>
      </c>
      <c r="L463" s="277">
        <v>2205</v>
      </c>
      <c r="M463" s="277">
        <v>9.7879999999999995E-2</v>
      </c>
    </row>
    <row r="464" spans="1:13">
      <c r="A464" s="268">
        <v>454</v>
      </c>
      <c r="B464" s="277" t="s">
        <v>188</v>
      </c>
      <c r="C464" s="277">
        <v>804.25</v>
      </c>
      <c r="D464" s="279">
        <v>798.5</v>
      </c>
      <c r="E464" s="279">
        <v>787.6</v>
      </c>
      <c r="F464" s="279">
        <v>770.95</v>
      </c>
      <c r="G464" s="279">
        <v>760.05000000000007</v>
      </c>
      <c r="H464" s="279">
        <v>815.15</v>
      </c>
      <c r="I464" s="279">
        <v>826.05000000000007</v>
      </c>
      <c r="J464" s="279">
        <v>842.69999999999993</v>
      </c>
      <c r="K464" s="277">
        <v>809.4</v>
      </c>
      <c r="L464" s="277">
        <v>781.85</v>
      </c>
      <c r="M464" s="277">
        <v>64.773489999999995</v>
      </c>
    </row>
    <row r="465" spans="1:13">
      <c r="A465" s="268">
        <v>455</v>
      </c>
      <c r="B465" s="277" t="s">
        <v>546</v>
      </c>
      <c r="C465" s="277">
        <v>769.85</v>
      </c>
      <c r="D465" s="279">
        <v>769.68333333333339</v>
      </c>
      <c r="E465" s="279">
        <v>764.36666666666679</v>
      </c>
      <c r="F465" s="279">
        <v>758.88333333333344</v>
      </c>
      <c r="G465" s="279">
        <v>753.56666666666683</v>
      </c>
      <c r="H465" s="279">
        <v>775.16666666666674</v>
      </c>
      <c r="I465" s="279">
        <v>780.48333333333335</v>
      </c>
      <c r="J465" s="279">
        <v>785.9666666666667</v>
      </c>
      <c r="K465" s="277">
        <v>775</v>
      </c>
      <c r="L465" s="277">
        <v>764.2</v>
      </c>
      <c r="M465" s="277">
        <v>0.19381999999999999</v>
      </c>
    </row>
    <row r="466" spans="1:13">
      <c r="A466" s="268">
        <v>456</v>
      </c>
      <c r="B466" s="277" t="s">
        <v>547</v>
      </c>
      <c r="C466" s="277">
        <v>1137.6500000000001</v>
      </c>
      <c r="D466" s="279">
        <v>1127.2166666666667</v>
      </c>
      <c r="E466" s="279">
        <v>1080.4333333333334</v>
      </c>
      <c r="F466" s="279">
        <v>1023.2166666666667</v>
      </c>
      <c r="G466" s="279">
        <v>976.43333333333339</v>
      </c>
      <c r="H466" s="279">
        <v>1184.4333333333334</v>
      </c>
      <c r="I466" s="279">
        <v>1231.2166666666667</v>
      </c>
      <c r="J466" s="279">
        <v>1288.4333333333334</v>
      </c>
      <c r="K466" s="277">
        <v>1174</v>
      </c>
      <c r="L466" s="277">
        <v>1070</v>
      </c>
      <c r="M466" s="277">
        <v>6.0952999999999999</v>
      </c>
    </row>
    <row r="467" spans="1:13">
      <c r="A467" s="268">
        <v>457</v>
      </c>
      <c r="B467" s="277" t="s">
        <v>552</v>
      </c>
      <c r="C467" s="277">
        <v>648.20000000000005</v>
      </c>
      <c r="D467" s="279">
        <v>643.48333333333335</v>
      </c>
      <c r="E467" s="279">
        <v>633.76666666666665</v>
      </c>
      <c r="F467" s="279">
        <v>619.33333333333326</v>
      </c>
      <c r="G467" s="279">
        <v>609.61666666666656</v>
      </c>
      <c r="H467" s="279">
        <v>657.91666666666674</v>
      </c>
      <c r="I467" s="279">
        <v>667.63333333333344</v>
      </c>
      <c r="J467" s="279">
        <v>682.06666666666683</v>
      </c>
      <c r="K467" s="277">
        <v>653.20000000000005</v>
      </c>
      <c r="L467" s="277">
        <v>629.04999999999995</v>
      </c>
      <c r="M467" s="277">
        <v>1.49641</v>
      </c>
    </row>
    <row r="468" spans="1:13">
      <c r="A468" s="268">
        <v>458</v>
      </c>
      <c r="B468" s="277" t="s">
        <v>548</v>
      </c>
      <c r="C468" s="277">
        <v>37.25</v>
      </c>
      <c r="D468" s="279">
        <v>37.4</v>
      </c>
      <c r="E468" s="279">
        <v>36.9</v>
      </c>
      <c r="F468" s="279">
        <v>36.549999999999997</v>
      </c>
      <c r="G468" s="279">
        <v>36.049999999999997</v>
      </c>
      <c r="H468" s="279">
        <v>37.75</v>
      </c>
      <c r="I468" s="279">
        <v>38.25</v>
      </c>
      <c r="J468" s="279">
        <v>38.6</v>
      </c>
      <c r="K468" s="277">
        <v>37.9</v>
      </c>
      <c r="L468" s="277">
        <v>37.049999999999997</v>
      </c>
      <c r="M468" s="277">
        <v>4.9399899999999999</v>
      </c>
    </row>
    <row r="469" spans="1:13">
      <c r="A469" s="268">
        <v>459</v>
      </c>
      <c r="B469" s="277" t="s">
        <v>549</v>
      </c>
      <c r="C469" s="277">
        <v>1068.8499999999999</v>
      </c>
      <c r="D469" s="279">
        <v>1071.2833333333333</v>
      </c>
      <c r="E469" s="279">
        <v>1057.5666666666666</v>
      </c>
      <c r="F469" s="279">
        <v>1046.2833333333333</v>
      </c>
      <c r="G469" s="279">
        <v>1032.5666666666666</v>
      </c>
      <c r="H469" s="279">
        <v>1082.5666666666666</v>
      </c>
      <c r="I469" s="279">
        <v>1096.2833333333333</v>
      </c>
      <c r="J469" s="279">
        <v>1107.5666666666666</v>
      </c>
      <c r="K469" s="277">
        <v>1085</v>
      </c>
      <c r="L469" s="277">
        <v>1060</v>
      </c>
      <c r="M469" s="277">
        <v>7.5579999999999994E-2</v>
      </c>
    </row>
    <row r="470" spans="1:13">
      <c r="A470" s="268">
        <v>460</v>
      </c>
      <c r="B470" s="277" t="s">
        <v>189</v>
      </c>
      <c r="C470" s="277">
        <v>1178.2</v>
      </c>
      <c r="D470" s="279">
        <v>1178.25</v>
      </c>
      <c r="E470" s="279">
        <v>1155.5</v>
      </c>
      <c r="F470" s="279">
        <v>1132.8</v>
      </c>
      <c r="G470" s="279">
        <v>1110.05</v>
      </c>
      <c r="H470" s="279">
        <v>1200.95</v>
      </c>
      <c r="I470" s="279">
        <v>1223.7</v>
      </c>
      <c r="J470" s="279">
        <v>1246.4000000000001</v>
      </c>
      <c r="K470" s="277">
        <v>1201</v>
      </c>
      <c r="L470" s="277">
        <v>1155.55</v>
      </c>
      <c r="M470" s="277">
        <v>52.74145</v>
      </c>
    </row>
    <row r="471" spans="1:13">
      <c r="A471" s="268">
        <v>461</v>
      </c>
      <c r="B471" s="277" t="s">
        <v>190</v>
      </c>
      <c r="C471" s="277">
        <v>2519.5500000000002</v>
      </c>
      <c r="D471" s="279">
        <v>2527.3333333333335</v>
      </c>
      <c r="E471" s="279">
        <v>2491.2666666666669</v>
      </c>
      <c r="F471" s="279">
        <v>2462.9833333333336</v>
      </c>
      <c r="G471" s="279">
        <v>2426.916666666667</v>
      </c>
      <c r="H471" s="279">
        <v>2555.6166666666668</v>
      </c>
      <c r="I471" s="279">
        <v>2591.6833333333334</v>
      </c>
      <c r="J471" s="279">
        <v>2619.9666666666667</v>
      </c>
      <c r="K471" s="277">
        <v>2563.4</v>
      </c>
      <c r="L471" s="277">
        <v>2499.0500000000002</v>
      </c>
      <c r="M471" s="277">
        <v>4.4289500000000004</v>
      </c>
    </row>
    <row r="472" spans="1:13">
      <c r="A472" s="268">
        <v>462</v>
      </c>
      <c r="B472" s="277" t="s">
        <v>191</v>
      </c>
      <c r="C472" s="277">
        <v>303.8</v>
      </c>
      <c r="D472" s="279">
        <v>306.55</v>
      </c>
      <c r="E472" s="279">
        <v>299.70000000000005</v>
      </c>
      <c r="F472" s="279">
        <v>295.60000000000002</v>
      </c>
      <c r="G472" s="279">
        <v>288.75000000000006</v>
      </c>
      <c r="H472" s="279">
        <v>310.65000000000003</v>
      </c>
      <c r="I472" s="279">
        <v>317.50000000000006</v>
      </c>
      <c r="J472" s="279">
        <v>321.60000000000002</v>
      </c>
      <c r="K472" s="277">
        <v>313.39999999999998</v>
      </c>
      <c r="L472" s="277">
        <v>302.45</v>
      </c>
      <c r="M472" s="277">
        <v>12.270479999999999</v>
      </c>
    </row>
    <row r="473" spans="1:13">
      <c r="A473" s="268">
        <v>463</v>
      </c>
      <c r="B473" s="277" t="s">
        <v>550</v>
      </c>
      <c r="C473" s="277">
        <v>671.65</v>
      </c>
      <c r="D473" s="279">
        <v>674.23333333333323</v>
      </c>
      <c r="E473" s="279">
        <v>662.56666666666649</v>
      </c>
      <c r="F473" s="279">
        <v>653.48333333333323</v>
      </c>
      <c r="G473" s="279">
        <v>641.81666666666649</v>
      </c>
      <c r="H473" s="279">
        <v>683.31666666666649</v>
      </c>
      <c r="I473" s="279">
        <v>694.98333333333323</v>
      </c>
      <c r="J473" s="279">
        <v>704.06666666666649</v>
      </c>
      <c r="K473" s="277">
        <v>685.9</v>
      </c>
      <c r="L473" s="277">
        <v>665.15</v>
      </c>
      <c r="M473" s="277">
        <v>3.55369</v>
      </c>
    </row>
    <row r="474" spans="1:13">
      <c r="A474" s="268">
        <v>464</v>
      </c>
      <c r="B474" s="245" t="s">
        <v>551</v>
      </c>
      <c r="C474" s="277">
        <v>7.45</v>
      </c>
      <c r="D474" s="279">
        <v>7.4666666666666659</v>
      </c>
      <c r="E474" s="279">
        <v>7.3333333333333321</v>
      </c>
      <c r="F474" s="279">
        <v>7.2166666666666659</v>
      </c>
      <c r="G474" s="279">
        <v>7.0833333333333321</v>
      </c>
      <c r="H474" s="279">
        <v>7.5833333333333321</v>
      </c>
      <c r="I474" s="279">
        <v>7.7166666666666668</v>
      </c>
      <c r="J474" s="279">
        <v>7.8333333333333321</v>
      </c>
      <c r="K474" s="277">
        <v>7.6</v>
      </c>
      <c r="L474" s="277">
        <v>7.35</v>
      </c>
      <c r="M474" s="277">
        <v>88.217590000000001</v>
      </c>
    </row>
    <row r="475" spans="1:13">
      <c r="A475" s="268">
        <v>465</v>
      </c>
      <c r="B475" s="245" t="s">
        <v>539</v>
      </c>
      <c r="C475" s="277">
        <v>5720.55</v>
      </c>
      <c r="D475" s="279">
        <v>5714.2</v>
      </c>
      <c r="E475" s="279">
        <v>5680.3499999999995</v>
      </c>
      <c r="F475" s="279">
        <v>5640.15</v>
      </c>
      <c r="G475" s="279">
        <v>5606.2999999999993</v>
      </c>
      <c r="H475" s="279">
        <v>5754.4</v>
      </c>
      <c r="I475" s="279">
        <v>5788.25</v>
      </c>
      <c r="J475" s="279">
        <v>5828.45</v>
      </c>
      <c r="K475" s="277">
        <v>5748.05</v>
      </c>
      <c r="L475" s="277">
        <v>5674</v>
      </c>
      <c r="M475" s="277">
        <v>1.8579999999999999E-2</v>
      </c>
    </row>
    <row r="476" spans="1:13">
      <c r="A476" s="268">
        <v>466</v>
      </c>
      <c r="B476" s="245" t="s">
        <v>541</v>
      </c>
      <c r="C476" s="277">
        <v>29.15</v>
      </c>
      <c r="D476" s="279">
        <v>29.183333333333334</v>
      </c>
      <c r="E476" s="279">
        <v>28.766666666666666</v>
      </c>
      <c r="F476" s="279">
        <v>28.383333333333333</v>
      </c>
      <c r="G476" s="279">
        <v>27.966666666666665</v>
      </c>
      <c r="H476" s="279">
        <v>29.566666666666666</v>
      </c>
      <c r="I476" s="279">
        <v>29.983333333333331</v>
      </c>
      <c r="J476" s="279">
        <v>30.366666666666667</v>
      </c>
      <c r="K476" s="277">
        <v>29.6</v>
      </c>
      <c r="L476" s="277">
        <v>28.8</v>
      </c>
      <c r="M476" s="277">
        <v>20.364350000000002</v>
      </c>
    </row>
    <row r="477" spans="1:13">
      <c r="A477" s="268">
        <v>467</v>
      </c>
      <c r="B477" s="245" t="s">
        <v>192</v>
      </c>
      <c r="C477" s="277">
        <v>422.35</v>
      </c>
      <c r="D477" s="279">
        <v>423.83333333333331</v>
      </c>
      <c r="E477" s="279">
        <v>419.66666666666663</v>
      </c>
      <c r="F477" s="279">
        <v>416.98333333333329</v>
      </c>
      <c r="G477" s="279">
        <v>412.81666666666661</v>
      </c>
      <c r="H477" s="279">
        <v>426.51666666666665</v>
      </c>
      <c r="I477" s="279">
        <v>430.68333333333328</v>
      </c>
      <c r="J477" s="279">
        <v>433.36666666666667</v>
      </c>
      <c r="K477" s="277">
        <v>428</v>
      </c>
      <c r="L477" s="277">
        <v>421.15</v>
      </c>
      <c r="M477" s="277">
        <v>13.5366</v>
      </c>
    </row>
    <row r="478" spans="1:13">
      <c r="A478" s="268">
        <v>468</v>
      </c>
      <c r="B478" s="245" t="s">
        <v>540</v>
      </c>
      <c r="C478" s="277">
        <v>204.7</v>
      </c>
      <c r="D478" s="279">
        <v>201.96666666666667</v>
      </c>
      <c r="E478" s="279">
        <v>198.13333333333333</v>
      </c>
      <c r="F478" s="279">
        <v>191.56666666666666</v>
      </c>
      <c r="G478" s="279">
        <v>187.73333333333332</v>
      </c>
      <c r="H478" s="279">
        <v>208.53333333333333</v>
      </c>
      <c r="I478" s="279">
        <v>212.36666666666665</v>
      </c>
      <c r="J478" s="279">
        <v>218.93333333333334</v>
      </c>
      <c r="K478" s="277">
        <v>205.8</v>
      </c>
      <c r="L478" s="277">
        <v>195.4</v>
      </c>
      <c r="M478" s="277">
        <v>0.22133</v>
      </c>
    </row>
    <row r="479" spans="1:13">
      <c r="A479" s="268">
        <v>469</v>
      </c>
      <c r="B479" s="245" t="s">
        <v>193</v>
      </c>
      <c r="C479" s="277">
        <v>908.4</v>
      </c>
      <c r="D479" s="279">
        <v>905.81666666666661</v>
      </c>
      <c r="E479" s="279">
        <v>899.58333333333326</v>
      </c>
      <c r="F479" s="279">
        <v>890.76666666666665</v>
      </c>
      <c r="G479" s="279">
        <v>884.5333333333333</v>
      </c>
      <c r="H479" s="279">
        <v>914.63333333333321</v>
      </c>
      <c r="I479" s="279">
        <v>920.86666666666656</v>
      </c>
      <c r="J479" s="279">
        <v>929.68333333333317</v>
      </c>
      <c r="K479" s="277">
        <v>912.05</v>
      </c>
      <c r="L479" s="277">
        <v>897</v>
      </c>
      <c r="M479" s="277">
        <v>5.0492600000000003</v>
      </c>
    </row>
    <row r="480" spans="1:13">
      <c r="A480" s="268">
        <v>470</v>
      </c>
      <c r="B480" s="245" t="s">
        <v>553</v>
      </c>
      <c r="C480" s="277">
        <v>11.65</v>
      </c>
      <c r="D480" s="279">
        <v>11.666666666666666</v>
      </c>
      <c r="E480" s="279">
        <v>11.533333333333331</v>
      </c>
      <c r="F480" s="277">
        <v>11.416666666666666</v>
      </c>
      <c r="G480" s="279">
        <v>11.283333333333331</v>
      </c>
      <c r="H480" s="279">
        <v>11.783333333333331</v>
      </c>
      <c r="I480" s="277">
        <v>11.916666666666668</v>
      </c>
      <c r="J480" s="279">
        <v>12.033333333333331</v>
      </c>
      <c r="K480" s="279">
        <v>11.8</v>
      </c>
      <c r="L480" s="277">
        <v>11.55</v>
      </c>
      <c r="M480" s="279">
        <v>6.4939799999999996</v>
      </c>
    </row>
    <row r="481" spans="1:13">
      <c r="A481" s="268">
        <v>471</v>
      </c>
      <c r="B481" s="245" t="s">
        <v>554</v>
      </c>
      <c r="C481" s="277">
        <v>332.35</v>
      </c>
      <c r="D481" s="279">
        <v>332.68333333333334</v>
      </c>
      <c r="E481" s="279">
        <v>326.41666666666669</v>
      </c>
      <c r="F481" s="277">
        <v>320.48333333333335</v>
      </c>
      <c r="G481" s="279">
        <v>314.2166666666667</v>
      </c>
      <c r="H481" s="279">
        <v>338.61666666666667</v>
      </c>
      <c r="I481" s="277">
        <v>344.88333333333333</v>
      </c>
      <c r="J481" s="279">
        <v>350.81666666666666</v>
      </c>
      <c r="K481" s="279">
        <v>338.95</v>
      </c>
      <c r="L481" s="277">
        <v>326.75</v>
      </c>
      <c r="M481" s="279">
        <v>0.68932000000000004</v>
      </c>
    </row>
    <row r="482" spans="1:13">
      <c r="A482" s="268">
        <v>472</v>
      </c>
      <c r="B482" s="245" t="s">
        <v>194</v>
      </c>
      <c r="C482" s="245">
        <v>211.55</v>
      </c>
      <c r="D482" s="289">
        <v>210.18333333333331</v>
      </c>
      <c r="E482" s="289">
        <v>207.36666666666662</v>
      </c>
      <c r="F482" s="289">
        <v>203.18333333333331</v>
      </c>
      <c r="G482" s="289">
        <v>200.36666666666662</v>
      </c>
      <c r="H482" s="289">
        <v>214.36666666666662</v>
      </c>
      <c r="I482" s="289">
        <v>217.18333333333328</v>
      </c>
      <c r="J482" s="289">
        <v>221.36666666666662</v>
      </c>
      <c r="K482" s="289">
        <v>213</v>
      </c>
      <c r="L482" s="289">
        <v>206</v>
      </c>
      <c r="M482" s="289">
        <v>2.4027799999999999</v>
      </c>
    </row>
    <row r="483" spans="1:13">
      <c r="A483" s="268">
        <v>473</v>
      </c>
      <c r="B483" s="245" t="s">
        <v>3098</v>
      </c>
      <c r="C483" s="245">
        <v>30.75</v>
      </c>
      <c r="D483" s="289">
        <v>30.650000000000002</v>
      </c>
      <c r="E483" s="289">
        <v>30.100000000000005</v>
      </c>
      <c r="F483" s="289">
        <v>29.450000000000003</v>
      </c>
      <c r="G483" s="289">
        <v>28.900000000000006</v>
      </c>
      <c r="H483" s="289">
        <v>31.300000000000004</v>
      </c>
      <c r="I483" s="289">
        <v>31.85</v>
      </c>
      <c r="J483" s="289">
        <v>32.5</v>
      </c>
      <c r="K483" s="289">
        <v>31.2</v>
      </c>
      <c r="L483" s="289">
        <v>30</v>
      </c>
      <c r="M483" s="289">
        <v>5.4492799999999999</v>
      </c>
    </row>
    <row r="484" spans="1:13">
      <c r="A484" s="268">
        <v>474</v>
      </c>
      <c r="B484" s="245" t="s">
        <v>195</v>
      </c>
      <c r="C484" s="289">
        <v>4576.8</v>
      </c>
      <c r="D484" s="289">
        <v>4544.05</v>
      </c>
      <c r="E484" s="289">
        <v>4472.75</v>
      </c>
      <c r="F484" s="289">
        <v>4368.7</v>
      </c>
      <c r="G484" s="289">
        <v>4297.3999999999996</v>
      </c>
      <c r="H484" s="289">
        <v>4648.1000000000004</v>
      </c>
      <c r="I484" s="289">
        <v>4719.4000000000015</v>
      </c>
      <c r="J484" s="289">
        <v>4823.4500000000007</v>
      </c>
      <c r="K484" s="289">
        <v>4615.3500000000004</v>
      </c>
      <c r="L484" s="289">
        <v>4440</v>
      </c>
      <c r="M484" s="289">
        <v>9.2767199999999992</v>
      </c>
    </row>
    <row r="485" spans="1:13">
      <c r="A485" s="268">
        <v>475</v>
      </c>
      <c r="B485" s="245" t="s">
        <v>196</v>
      </c>
      <c r="C485" s="289">
        <v>23.6</v>
      </c>
      <c r="D485" s="289">
        <v>23.683333333333334</v>
      </c>
      <c r="E485" s="289">
        <v>23.366666666666667</v>
      </c>
      <c r="F485" s="289">
        <v>23.133333333333333</v>
      </c>
      <c r="G485" s="289">
        <v>22.816666666666666</v>
      </c>
      <c r="H485" s="289">
        <v>23.916666666666668</v>
      </c>
      <c r="I485" s="289">
        <v>24.233333333333338</v>
      </c>
      <c r="J485" s="289">
        <v>24.466666666666669</v>
      </c>
      <c r="K485" s="289">
        <v>24</v>
      </c>
      <c r="L485" s="289">
        <v>23.45</v>
      </c>
      <c r="M485" s="289">
        <v>17.504650000000002</v>
      </c>
    </row>
    <row r="486" spans="1:13">
      <c r="A486" s="268">
        <v>476</v>
      </c>
      <c r="B486" s="245" t="s">
        <v>197</v>
      </c>
      <c r="C486" s="289">
        <v>450.25</v>
      </c>
      <c r="D486" s="289">
        <v>450.0333333333333</v>
      </c>
      <c r="E486" s="289">
        <v>444.46666666666658</v>
      </c>
      <c r="F486" s="289">
        <v>438.68333333333328</v>
      </c>
      <c r="G486" s="289">
        <v>433.11666666666656</v>
      </c>
      <c r="H486" s="289">
        <v>455.81666666666661</v>
      </c>
      <c r="I486" s="289">
        <v>461.38333333333333</v>
      </c>
      <c r="J486" s="289">
        <v>467.16666666666663</v>
      </c>
      <c r="K486" s="289">
        <v>455.6</v>
      </c>
      <c r="L486" s="289">
        <v>444.25</v>
      </c>
      <c r="M486" s="289">
        <v>45.98075</v>
      </c>
    </row>
    <row r="487" spans="1:13">
      <c r="A487" s="268">
        <v>477</v>
      </c>
      <c r="B487" s="245" t="s">
        <v>560</v>
      </c>
      <c r="C487" s="289">
        <v>1863</v>
      </c>
      <c r="D487" s="289">
        <v>1882.6499999999999</v>
      </c>
      <c r="E487" s="289">
        <v>1825.3499999999997</v>
      </c>
      <c r="F487" s="289">
        <v>1787.6999999999998</v>
      </c>
      <c r="G487" s="289">
        <v>1730.3999999999996</v>
      </c>
      <c r="H487" s="289">
        <v>1920.2999999999997</v>
      </c>
      <c r="I487" s="289">
        <v>1977.6</v>
      </c>
      <c r="J487" s="289">
        <v>2015.2499999999998</v>
      </c>
      <c r="K487" s="289">
        <v>1939.95</v>
      </c>
      <c r="L487" s="289">
        <v>1845</v>
      </c>
      <c r="M487" s="289">
        <v>0.20588000000000001</v>
      </c>
    </row>
    <row r="488" spans="1:13">
      <c r="A488" s="268">
        <v>478</v>
      </c>
      <c r="B488" s="245" t="s">
        <v>561</v>
      </c>
      <c r="C488" s="289">
        <v>28.7</v>
      </c>
      <c r="D488" s="289">
        <v>28.533333333333331</v>
      </c>
      <c r="E488" s="289">
        <v>28.266666666666662</v>
      </c>
      <c r="F488" s="289">
        <v>27.833333333333332</v>
      </c>
      <c r="G488" s="289">
        <v>27.566666666666663</v>
      </c>
      <c r="H488" s="289">
        <v>28.966666666666661</v>
      </c>
      <c r="I488" s="289">
        <v>29.233333333333327</v>
      </c>
      <c r="J488" s="289">
        <v>29.666666666666661</v>
      </c>
      <c r="K488" s="289">
        <v>28.8</v>
      </c>
      <c r="L488" s="289">
        <v>28.1</v>
      </c>
      <c r="M488" s="289">
        <v>13.086550000000001</v>
      </c>
    </row>
    <row r="489" spans="1:13">
      <c r="A489" s="268">
        <v>479</v>
      </c>
      <c r="B489" s="245" t="s">
        <v>285</v>
      </c>
      <c r="C489" s="289">
        <v>290.95</v>
      </c>
      <c r="D489" s="289">
        <v>291.73333333333335</v>
      </c>
      <c r="E489" s="289">
        <v>288.4666666666667</v>
      </c>
      <c r="F489" s="289">
        <v>285.98333333333335</v>
      </c>
      <c r="G489" s="289">
        <v>282.7166666666667</v>
      </c>
      <c r="H489" s="289">
        <v>294.2166666666667</v>
      </c>
      <c r="I489" s="289">
        <v>297.48333333333335</v>
      </c>
      <c r="J489" s="289">
        <v>299.9666666666667</v>
      </c>
      <c r="K489" s="289">
        <v>295</v>
      </c>
      <c r="L489" s="289">
        <v>289.25</v>
      </c>
      <c r="M489" s="289">
        <v>0.71267999999999998</v>
      </c>
    </row>
    <row r="490" spans="1:13">
      <c r="A490" s="268">
        <v>480</v>
      </c>
      <c r="B490" s="245" t="s">
        <v>563</v>
      </c>
      <c r="C490" s="289">
        <v>653.9</v>
      </c>
      <c r="D490" s="289">
        <v>654.75</v>
      </c>
      <c r="E490" s="289">
        <v>645.5</v>
      </c>
      <c r="F490" s="289">
        <v>637.1</v>
      </c>
      <c r="G490" s="289">
        <v>627.85</v>
      </c>
      <c r="H490" s="289">
        <v>663.15</v>
      </c>
      <c r="I490" s="289">
        <v>672.4</v>
      </c>
      <c r="J490" s="289">
        <v>680.8</v>
      </c>
      <c r="K490" s="289">
        <v>664</v>
      </c>
      <c r="L490" s="289">
        <v>646.35</v>
      </c>
      <c r="M490" s="289">
        <v>2.8052700000000002</v>
      </c>
    </row>
    <row r="491" spans="1:13">
      <c r="A491" s="268">
        <v>481</v>
      </c>
      <c r="B491" s="245" t="s">
        <v>564</v>
      </c>
      <c r="C491" s="289">
        <v>1449.05</v>
      </c>
      <c r="D491" s="289">
        <v>1450.6666666666667</v>
      </c>
      <c r="E491" s="289">
        <v>1433.3333333333335</v>
      </c>
      <c r="F491" s="289">
        <v>1417.6166666666668</v>
      </c>
      <c r="G491" s="289">
        <v>1400.2833333333335</v>
      </c>
      <c r="H491" s="289">
        <v>1466.3833333333334</v>
      </c>
      <c r="I491" s="289">
        <v>1483.7166666666669</v>
      </c>
      <c r="J491" s="289">
        <v>1499.4333333333334</v>
      </c>
      <c r="K491" s="289">
        <v>1468</v>
      </c>
      <c r="L491" s="289">
        <v>1434.95</v>
      </c>
      <c r="M491" s="289">
        <v>0.31508000000000003</v>
      </c>
    </row>
    <row r="492" spans="1:13">
      <c r="A492" s="268">
        <v>482</v>
      </c>
      <c r="B492" s="245" t="s">
        <v>2780</v>
      </c>
      <c r="C492" s="289">
        <v>902.6</v>
      </c>
      <c r="D492" s="289">
        <v>899.6</v>
      </c>
      <c r="E492" s="289">
        <v>893.05000000000007</v>
      </c>
      <c r="F492" s="289">
        <v>883.5</v>
      </c>
      <c r="G492" s="289">
        <v>876.95</v>
      </c>
      <c r="H492" s="289">
        <v>909.15000000000009</v>
      </c>
      <c r="I492" s="289">
        <v>915.7</v>
      </c>
      <c r="J492" s="289">
        <v>925.25000000000011</v>
      </c>
      <c r="K492" s="289">
        <v>906.15</v>
      </c>
      <c r="L492" s="289">
        <v>890.05</v>
      </c>
      <c r="M492" s="289">
        <v>5.64E-3</v>
      </c>
    </row>
    <row r="493" spans="1:13">
      <c r="A493" s="268">
        <v>483</v>
      </c>
      <c r="B493" s="245" t="s">
        <v>284</v>
      </c>
      <c r="C493" s="289">
        <v>168.3</v>
      </c>
      <c r="D493" s="289">
        <v>168.20000000000002</v>
      </c>
      <c r="E493" s="289">
        <v>164.15000000000003</v>
      </c>
      <c r="F493" s="289">
        <v>160.00000000000003</v>
      </c>
      <c r="G493" s="289">
        <v>155.95000000000005</v>
      </c>
      <c r="H493" s="289">
        <v>172.35000000000002</v>
      </c>
      <c r="I493" s="289">
        <v>176.40000000000003</v>
      </c>
      <c r="J493" s="289">
        <v>180.55</v>
      </c>
      <c r="K493" s="289">
        <v>172.25</v>
      </c>
      <c r="L493" s="289">
        <v>164.05</v>
      </c>
      <c r="M493" s="289">
        <v>4.6278300000000003</v>
      </c>
    </row>
    <row r="494" spans="1:13">
      <c r="A494" s="268">
        <v>484</v>
      </c>
      <c r="B494" s="245" t="s">
        <v>565</v>
      </c>
      <c r="C494" s="289">
        <v>1190.4000000000001</v>
      </c>
      <c r="D494" s="289">
        <v>1195.9833333333333</v>
      </c>
      <c r="E494" s="289">
        <v>1175.6166666666668</v>
      </c>
      <c r="F494" s="289">
        <v>1160.8333333333335</v>
      </c>
      <c r="G494" s="289">
        <v>1140.4666666666669</v>
      </c>
      <c r="H494" s="289">
        <v>1210.7666666666667</v>
      </c>
      <c r="I494" s="289">
        <v>1231.133333333333</v>
      </c>
      <c r="J494" s="289">
        <v>1245.9166666666665</v>
      </c>
      <c r="K494" s="289">
        <v>1216.3499999999999</v>
      </c>
      <c r="L494" s="289">
        <v>1181.2</v>
      </c>
      <c r="M494" s="289">
        <v>0.66935999999999996</v>
      </c>
    </row>
    <row r="495" spans="1:13">
      <c r="A495" s="268">
        <v>485</v>
      </c>
      <c r="B495" s="245" t="s">
        <v>556</v>
      </c>
      <c r="C495" s="289">
        <v>272.64999999999998</v>
      </c>
      <c r="D495" s="289">
        <v>273.8</v>
      </c>
      <c r="E495" s="289">
        <v>269.85000000000002</v>
      </c>
      <c r="F495" s="289">
        <v>267.05</v>
      </c>
      <c r="G495" s="289">
        <v>263.10000000000002</v>
      </c>
      <c r="H495" s="289">
        <v>276.60000000000002</v>
      </c>
      <c r="I495" s="289">
        <v>280.54999999999995</v>
      </c>
      <c r="J495" s="289">
        <v>283.35000000000002</v>
      </c>
      <c r="K495" s="289">
        <v>277.75</v>
      </c>
      <c r="L495" s="289">
        <v>271</v>
      </c>
      <c r="M495" s="289">
        <v>2.9409999999999998</v>
      </c>
    </row>
    <row r="496" spans="1:13">
      <c r="A496" s="268">
        <v>486</v>
      </c>
      <c r="B496" s="245" t="s">
        <v>555</v>
      </c>
      <c r="C496" s="289">
        <v>1920.85</v>
      </c>
      <c r="D496" s="289">
        <v>1923.7666666666667</v>
      </c>
      <c r="E496" s="289">
        <v>1912.5333333333333</v>
      </c>
      <c r="F496" s="289">
        <v>1904.2166666666667</v>
      </c>
      <c r="G496" s="289">
        <v>1892.9833333333333</v>
      </c>
      <c r="H496" s="289">
        <v>1932.0833333333333</v>
      </c>
      <c r="I496" s="289">
        <v>1943.3166666666664</v>
      </c>
      <c r="J496" s="289">
        <v>1951.6333333333332</v>
      </c>
      <c r="K496" s="289">
        <v>1935</v>
      </c>
      <c r="L496" s="289">
        <v>1915.45</v>
      </c>
      <c r="M496" s="289">
        <v>2.759E-2</v>
      </c>
    </row>
    <row r="497" spans="1:13">
      <c r="A497" s="268">
        <v>487</v>
      </c>
      <c r="B497" s="245" t="s">
        <v>199</v>
      </c>
      <c r="C497" s="289">
        <v>702.55</v>
      </c>
      <c r="D497" s="289">
        <v>699.7166666666667</v>
      </c>
      <c r="E497" s="289">
        <v>692.43333333333339</v>
      </c>
      <c r="F497" s="289">
        <v>682.31666666666672</v>
      </c>
      <c r="G497" s="289">
        <v>675.03333333333342</v>
      </c>
      <c r="H497" s="289">
        <v>709.83333333333337</v>
      </c>
      <c r="I497" s="289">
        <v>717.11666666666667</v>
      </c>
      <c r="J497" s="289">
        <v>727.23333333333335</v>
      </c>
      <c r="K497" s="289">
        <v>707</v>
      </c>
      <c r="L497" s="289">
        <v>689.6</v>
      </c>
      <c r="M497" s="289">
        <v>10.6869</v>
      </c>
    </row>
    <row r="498" spans="1:13">
      <c r="A498" s="268">
        <v>488</v>
      </c>
      <c r="B498" s="245" t="s">
        <v>557</v>
      </c>
      <c r="C498" s="289">
        <v>150</v>
      </c>
      <c r="D498" s="289">
        <v>150.75</v>
      </c>
      <c r="E498" s="289">
        <v>148.5</v>
      </c>
      <c r="F498" s="289">
        <v>147</v>
      </c>
      <c r="G498" s="289">
        <v>144.75</v>
      </c>
      <c r="H498" s="289">
        <v>152.25</v>
      </c>
      <c r="I498" s="289">
        <v>154.5</v>
      </c>
      <c r="J498" s="289">
        <v>156</v>
      </c>
      <c r="K498" s="289">
        <v>153</v>
      </c>
      <c r="L498" s="289">
        <v>149.25</v>
      </c>
      <c r="M498" s="289">
        <v>0.62107000000000001</v>
      </c>
    </row>
    <row r="499" spans="1:13">
      <c r="A499" s="268">
        <v>489</v>
      </c>
      <c r="B499" s="245" t="s">
        <v>558</v>
      </c>
      <c r="C499" s="289">
        <v>3367.95</v>
      </c>
      <c r="D499" s="289">
        <v>3369.25</v>
      </c>
      <c r="E499" s="289">
        <v>3298.7</v>
      </c>
      <c r="F499" s="289">
        <v>3229.45</v>
      </c>
      <c r="G499" s="289">
        <v>3158.8999999999996</v>
      </c>
      <c r="H499" s="289">
        <v>3438.5</v>
      </c>
      <c r="I499" s="289">
        <v>3509.05</v>
      </c>
      <c r="J499" s="289">
        <v>3578.3</v>
      </c>
      <c r="K499" s="289">
        <v>3439.8</v>
      </c>
      <c r="L499" s="289">
        <v>3300</v>
      </c>
      <c r="M499" s="289">
        <v>4.2450000000000002E-2</v>
      </c>
    </row>
    <row r="500" spans="1:13">
      <c r="A500" s="268">
        <v>490</v>
      </c>
      <c r="B500" s="245" t="s">
        <v>562</v>
      </c>
      <c r="C500" s="289">
        <v>764.85</v>
      </c>
      <c r="D500" s="289">
        <v>762.61666666666667</v>
      </c>
      <c r="E500" s="289">
        <v>755.73333333333335</v>
      </c>
      <c r="F500" s="289">
        <v>746.61666666666667</v>
      </c>
      <c r="G500" s="289">
        <v>739.73333333333335</v>
      </c>
      <c r="H500" s="289">
        <v>771.73333333333335</v>
      </c>
      <c r="I500" s="289">
        <v>778.61666666666679</v>
      </c>
      <c r="J500" s="289">
        <v>787.73333333333335</v>
      </c>
      <c r="K500" s="289">
        <v>769.5</v>
      </c>
      <c r="L500" s="289">
        <v>753.5</v>
      </c>
      <c r="M500" s="289">
        <v>0.28369</v>
      </c>
    </row>
    <row r="501" spans="1:13">
      <c r="A501" s="268">
        <v>491</v>
      </c>
      <c r="B501" s="245" t="s">
        <v>566</v>
      </c>
      <c r="C501" s="289">
        <v>4957.05</v>
      </c>
      <c r="D501" s="289">
        <v>4965.6166666666668</v>
      </c>
      <c r="E501" s="289">
        <v>4936.4333333333334</v>
      </c>
      <c r="F501" s="289">
        <v>4915.8166666666666</v>
      </c>
      <c r="G501" s="289">
        <v>4886.6333333333332</v>
      </c>
      <c r="H501" s="289">
        <v>4986.2333333333336</v>
      </c>
      <c r="I501" s="289">
        <v>5015.4166666666679</v>
      </c>
      <c r="J501" s="289">
        <v>5036.0333333333338</v>
      </c>
      <c r="K501" s="289">
        <v>4994.8</v>
      </c>
      <c r="L501" s="289">
        <v>4945</v>
      </c>
      <c r="M501" s="289">
        <v>7.7299999999999999E-3</v>
      </c>
    </row>
    <row r="502" spans="1:13">
      <c r="A502" s="268">
        <v>492</v>
      </c>
      <c r="B502" s="245" t="s">
        <v>567</v>
      </c>
      <c r="C502" s="289">
        <v>114.05</v>
      </c>
      <c r="D502" s="289">
        <v>113.39999999999999</v>
      </c>
      <c r="E502" s="289">
        <v>111.89999999999998</v>
      </c>
      <c r="F502" s="289">
        <v>109.74999999999999</v>
      </c>
      <c r="G502" s="289">
        <v>108.24999999999997</v>
      </c>
      <c r="H502" s="289">
        <v>115.54999999999998</v>
      </c>
      <c r="I502" s="289">
        <v>117.05000000000001</v>
      </c>
      <c r="J502" s="289">
        <v>119.19999999999999</v>
      </c>
      <c r="K502" s="289">
        <v>114.9</v>
      </c>
      <c r="L502" s="289">
        <v>111.25</v>
      </c>
      <c r="M502" s="289">
        <v>4.6610800000000001</v>
      </c>
    </row>
    <row r="503" spans="1:13">
      <c r="A503" s="268">
        <v>493</v>
      </c>
      <c r="B503" s="245" t="s">
        <v>568</v>
      </c>
      <c r="C503" s="289">
        <v>73.5</v>
      </c>
      <c r="D503" s="289">
        <v>73.399999999999991</v>
      </c>
      <c r="E503" s="289">
        <v>72.699999999999989</v>
      </c>
      <c r="F503" s="289">
        <v>71.899999999999991</v>
      </c>
      <c r="G503" s="289">
        <v>71.199999999999989</v>
      </c>
      <c r="H503" s="289">
        <v>74.199999999999989</v>
      </c>
      <c r="I503" s="289">
        <v>74.900000000000006</v>
      </c>
      <c r="J503" s="289">
        <v>75.699999999999989</v>
      </c>
      <c r="K503" s="289">
        <v>74.099999999999994</v>
      </c>
      <c r="L503" s="289">
        <v>72.599999999999994</v>
      </c>
      <c r="M503" s="289">
        <v>6.8238200000000004</v>
      </c>
    </row>
    <row r="504" spans="1:13">
      <c r="A504" s="268">
        <v>494</v>
      </c>
      <c r="B504" s="245" t="s">
        <v>2851</v>
      </c>
      <c r="C504" s="289">
        <v>371.8</v>
      </c>
      <c r="D504" s="289">
        <v>369.11666666666662</v>
      </c>
      <c r="E504" s="289">
        <v>364.23333333333323</v>
      </c>
      <c r="F504" s="289">
        <v>356.66666666666663</v>
      </c>
      <c r="G504" s="289">
        <v>351.78333333333325</v>
      </c>
      <c r="H504" s="289">
        <v>376.68333333333322</v>
      </c>
      <c r="I504" s="289">
        <v>381.56666666666655</v>
      </c>
      <c r="J504" s="289">
        <v>389.13333333333321</v>
      </c>
      <c r="K504" s="289">
        <v>374</v>
      </c>
      <c r="L504" s="289">
        <v>361.55</v>
      </c>
      <c r="M504" s="289">
        <v>0.74483999999999995</v>
      </c>
    </row>
    <row r="505" spans="1:13">
      <c r="A505" s="268">
        <v>495</v>
      </c>
      <c r="B505" s="245" t="s">
        <v>569</v>
      </c>
      <c r="C505" s="289">
        <v>2053.3000000000002</v>
      </c>
      <c r="D505" s="289">
        <v>2057.2166666666667</v>
      </c>
      <c r="E505" s="289">
        <v>2026.1333333333332</v>
      </c>
      <c r="F505" s="289">
        <v>1998.9666666666665</v>
      </c>
      <c r="G505" s="289">
        <v>1967.883333333333</v>
      </c>
      <c r="H505" s="289">
        <v>2084.3833333333332</v>
      </c>
      <c r="I505" s="289">
        <v>2115.4666666666662</v>
      </c>
      <c r="J505" s="289">
        <v>2142.6333333333337</v>
      </c>
      <c r="K505" s="289">
        <v>2088.3000000000002</v>
      </c>
      <c r="L505" s="289">
        <v>2030.05</v>
      </c>
      <c r="M505" s="289">
        <v>0.35798999999999997</v>
      </c>
    </row>
    <row r="506" spans="1:13">
      <c r="A506" s="268">
        <v>496</v>
      </c>
      <c r="B506" s="245" t="s">
        <v>200</v>
      </c>
      <c r="C506" s="289">
        <v>337.45</v>
      </c>
      <c r="D506" s="289">
        <v>336.2</v>
      </c>
      <c r="E506" s="289">
        <v>332.4</v>
      </c>
      <c r="F506" s="289">
        <v>327.34999999999997</v>
      </c>
      <c r="G506" s="289">
        <v>323.54999999999995</v>
      </c>
      <c r="H506" s="289">
        <v>341.25</v>
      </c>
      <c r="I506" s="289">
        <v>345.05000000000007</v>
      </c>
      <c r="J506" s="289">
        <v>350.1</v>
      </c>
      <c r="K506" s="289">
        <v>340</v>
      </c>
      <c r="L506" s="289">
        <v>331.15</v>
      </c>
      <c r="M506" s="289">
        <v>72.399609999999996</v>
      </c>
    </row>
    <row r="507" spans="1:13">
      <c r="A507" s="268">
        <v>497</v>
      </c>
      <c r="B507" s="245" t="s">
        <v>570</v>
      </c>
      <c r="C507" s="289">
        <v>290.64999999999998</v>
      </c>
      <c r="D507" s="289">
        <v>290.33333333333331</v>
      </c>
      <c r="E507" s="289">
        <v>287.61666666666662</v>
      </c>
      <c r="F507" s="289">
        <v>284.58333333333331</v>
      </c>
      <c r="G507" s="289">
        <v>281.86666666666662</v>
      </c>
      <c r="H507" s="289">
        <v>293.36666666666662</v>
      </c>
      <c r="I507" s="289">
        <v>296.08333333333331</v>
      </c>
      <c r="J507" s="289">
        <v>299.11666666666662</v>
      </c>
      <c r="K507" s="289">
        <v>293.05</v>
      </c>
      <c r="L507" s="289">
        <v>287.3</v>
      </c>
      <c r="M507" s="289">
        <v>1.5006900000000001</v>
      </c>
    </row>
    <row r="508" spans="1:13">
      <c r="A508" s="268">
        <v>498</v>
      </c>
      <c r="B508" s="245" t="s">
        <v>202</v>
      </c>
      <c r="C508" s="289">
        <v>179.1</v>
      </c>
      <c r="D508" s="289">
        <v>178.95000000000002</v>
      </c>
      <c r="E508" s="289">
        <v>176.40000000000003</v>
      </c>
      <c r="F508" s="289">
        <v>173.70000000000002</v>
      </c>
      <c r="G508" s="289">
        <v>171.15000000000003</v>
      </c>
      <c r="H508" s="289">
        <v>181.65000000000003</v>
      </c>
      <c r="I508" s="289">
        <v>184.20000000000005</v>
      </c>
      <c r="J508" s="289">
        <v>186.90000000000003</v>
      </c>
      <c r="K508" s="289">
        <v>181.5</v>
      </c>
      <c r="L508" s="289">
        <v>176.25</v>
      </c>
      <c r="M508" s="289">
        <v>141.29356999999999</v>
      </c>
    </row>
    <row r="509" spans="1:13">
      <c r="A509" s="268">
        <v>499</v>
      </c>
      <c r="B509" s="245" t="s">
        <v>571</v>
      </c>
      <c r="C509" s="289">
        <v>186.95</v>
      </c>
      <c r="D509" s="289">
        <v>187.6</v>
      </c>
      <c r="E509" s="289">
        <v>185.35</v>
      </c>
      <c r="F509" s="289">
        <v>183.75</v>
      </c>
      <c r="G509" s="289">
        <v>181.5</v>
      </c>
      <c r="H509" s="289">
        <v>189.2</v>
      </c>
      <c r="I509" s="289">
        <v>191.45</v>
      </c>
      <c r="J509" s="289">
        <v>193.04999999999998</v>
      </c>
      <c r="K509" s="289">
        <v>189.85</v>
      </c>
      <c r="L509" s="289">
        <v>186</v>
      </c>
      <c r="M509" s="289">
        <v>0.93515000000000004</v>
      </c>
    </row>
    <row r="510" spans="1:13">
      <c r="A510" s="268">
        <v>500</v>
      </c>
      <c r="B510" s="245" t="s">
        <v>572</v>
      </c>
      <c r="C510" s="289">
        <v>1862.75</v>
      </c>
      <c r="D510" s="289">
        <v>1854.3333333333333</v>
      </c>
      <c r="E510" s="289">
        <v>1820.6666666666665</v>
      </c>
      <c r="F510" s="289">
        <v>1778.5833333333333</v>
      </c>
      <c r="G510" s="289">
        <v>1744.9166666666665</v>
      </c>
      <c r="H510" s="289">
        <v>1896.4166666666665</v>
      </c>
      <c r="I510" s="289">
        <v>1930.083333333333</v>
      </c>
      <c r="J510" s="289">
        <v>1972.1666666666665</v>
      </c>
      <c r="K510" s="289">
        <v>1888</v>
      </c>
      <c r="L510" s="289">
        <v>1812.25</v>
      </c>
      <c r="M510" s="289">
        <v>0.30420999999999998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86"/>
      <c r="B5" s="586"/>
      <c r="C5" s="587"/>
      <c r="D5" s="58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88" t="s">
        <v>574</v>
      </c>
      <c r="C7" s="588"/>
      <c r="D7" s="262">
        <f>Main!B10</f>
        <v>44134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44133</v>
      </c>
      <c r="B10" s="267">
        <v>523844</v>
      </c>
      <c r="C10" s="268" t="s">
        <v>3852</v>
      </c>
      <c r="D10" s="268" t="s">
        <v>3853</v>
      </c>
      <c r="E10" s="268" t="s">
        <v>584</v>
      </c>
      <c r="F10" s="381">
        <v>48000</v>
      </c>
      <c r="G10" s="267">
        <v>4.4000000000000004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44133</v>
      </c>
      <c r="B11" s="267">
        <v>523844</v>
      </c>
      <c r="C11" s="268" t="s">
        <v>3852</v>
      </c>
      <c r="D11" s="268" t="s">
        <v>3854</v>
      </c>
      <c r="E11" s="268" t="s">
        <v>583</v>
      </c>
      <c r="F11" s="381">
        <v>49000</v>
      </c>
      <c r="G11" s="267">
        <v>4.4000000000000004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44133</v>
      </c>
      <c r="B12" s="267">
        <v>540614</v>
      </c>
      <c r="C12" s="268" t="s">
        <v>3855</v>
      </c>
      <c r="D12" s="268" t="s">
        <v>3856</v>
      </c>
      <c r="E12" s="268" t="s">
        <v>583</v>
      </c>
      <c r="F12" s="381">
        <v>66600</v>
      </c>
      <c r="G12" s="267">
        <v>75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44133</v>
      </c>
      <c r="B13" s="267">
        <v>507912</v>
      </c>
      <c r="C13" s="268" t="s">
        <v>3857</v>
      </c>
      <c r="D13" s="268" t="s">
        <v>3858</v>
      </c>
      <c r="E13" s="268" t="s">
        <v>584</v>
      </c>
      <c r="F13" s="381">
        <v>85592</v>
      </c>
      <c r="G13" s="267">
        <v>57.08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44133</v>
      </c>
      <c r="B14" s="267">
        <v>539519</v>
      </c>
      <c r="C14" s="268" t="s">
        <v>3859</v>
      </c>
      <c r="D14" s="268" t="s">
        <v>3860</v>
      </c>
      <c r="E14" s="268" t="s">
        <v>584</v>
      </c>
      <c r="F14" s="381">
        <v>16850</v>
      </c>
      <c r="G14" s="267">
        <v>10.91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44133</v>
      </c>
      <c r="B15" s="267">
        <v>540159</v>
      </c>
      <c r="C15" s="268" t="s">
        <v>3861</v>
      </c>
      <c r="D15" s="268" t="s">
        <v>3862</v>
      </c>
      <c r="E15" s="268" t="s">
        <v>584</v>
      </c>
      <c r="F15" s="381">
        <v>83196</v>
      </c>
      <c r="G15" s="267">
        <v>18.05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44133</v>
      </c>
      <c r="B16" s="267">
        <v>539760</v>
      </c>
      <c r="C16" s="268" t="s">
        <v>3863</v>
      </c>
      <c r="D16" s="268" t="s">
        <v>3864</v>
      </c>
      <c r="E16" s="268" t="s">
        <v>583</v>
      </c>
      <c r="F16" s="381">
        <v>27000</v>
      </c>
      <c r="G16" s="267">
        <v>39.5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44133</v>
      </c>
      <c r="B17" s="267">
        <v>539760</v>
      </c>
      <c r="C17" s="268" t="s">
        <v>3863</v>
      </c>
      <c r="D17" s="268" t="s">
        <v>3864</v>
      </c>
      <c r="E17" s="268" t="s">
        <v>584</v>
      </c>
      <c r="F17" s="381">
        <v>30000</v>
      </c>
      <c r="G17" s="267">
        <v>42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44133</v>
      </c>
      <c r="B18" s="267">
        <v>539760</v>
      </c>
      <c r="C18" s="268" t="s">
        <v>3863</v>
      </c>
      <c r="D18" s="268" t="s">
        <v>3865</v>
      </c>
      <c r="E18" s="268" t="s">
        <v>583</v>
      </c>
      <c r="F18" s="381">
        <v>42000</v>
      </c>
      <c r="G18" s="267">
        <v>39.5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44133</v>
      </c>
      <c r="B19" s="267">
        <v>539760</v>
      </c>
      <c r="C19" s="268" t="s">
        <v>3863</v>
      </c>
      <c r="D19" s="268" t="s">
        <v>3866</v>
      </c>
      <c r="E19" s="268" t="s">
        <v>583</v>
      </c>
      <c r="F19" s="381">
        <v>30000</v>
      </c>
      <c r="G19" s="267">
        <v>42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44133</v>
      </c>
      <c r="B20" s="267">
        <v>539760</v>
      </c>
      <c r="C20" s="268" t="s">
        <v>3863</v>
      </c>
      <c r="D20" s="268" t="s">
        <v>3826</v>
      </c>
      <c r="E20" s="268" t="s">
        <v>584</v>
      </c>
      <c r="F20" s="381">
        <v>69000</v>
      </c>
      <c r="G20" s="267">
        <v>39.5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44133</v>
      </c>
      <c r="B21" s="267">
        <v>531952</v>
      </c>
      <c r="C21" s="268" t="s">
        <v>3867</v>
      </c>
      <c r="D21" s="268" t="s">
        <v>3868</v>
      </c>
      <c r="E21" s="268" t="s">
        <v>584</v>
      </c>
      <c r="F21" s="381">
        <v>48800</v>
      </c>
      <c r="G21" s="267">
        <v>32.42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44133</v>
      </c>
      <c r="B22" s="267">
        <v>539026</v>
      </c>
      <c r="C22" s="268" t="s">
        <v>3869</v>
      </c>
      <c r="D22" s="268" t="s">
        <v>3870</v>
      </c>
      <c r="E22" s="268" t="s">
        <v>583</v>
      </c>
      <c r="F22" s="381">
        <v>24000</v>
      </c>
      <c r="G22" s="267">
        <v>37.93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44133</v>
      </c>
      <c r="B23" s="267">
        <v>539026</v>
      </c>
      <c r="C23" s="268" t="s">
        <v>3869</v>
      </c>
      <c r="D23" s="268" t="s">
        <v>3871</v>
      </c>
      <c r="E23" s="268" t="s">
        <v>584</v>
      </c>
      <c r="F23" s="381">
        <v>20000</v>
      </c>
      <c r="G23" s="267">
        <v>35.53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44133</v>
      </c>
      <c r="B24" s="267">
        <v>540332</v>
      </c>
      <c r="C24" s="268" t="s">
        <v>3872</v>
      </c>
      <c r="D24" s="268" t="s">
        <v>3865</v>
      </c>
      <c r="E24" s="268" t="s">
        <v>583</v>
      </c>
      <c r="F24" s="381">
        <v>46000</v>
      </c>
      <c r="G24" s="267">
        <v>52.8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44133</v>
      </c>
      <c r="B25" s="267">
        <v>540332</v>
      </c>
      <c r="C25" s="268" t="s">
        <v>3872</v>
      </c>
      <c r="D25" s="268" t="s">
        <v>3826</v>
      </c>
      <c r="E25" s="268" t="s">
        <v>584</v>
      </c>
      <c r="F25" s="381">
        <v>46000</v>
      </c>
      <c r="G25" s="267">
        <v>52.8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44133</v>
      </c>
      <c r="B26" s="267">
        <v>519367</v>
      </c>
      <c r="C26" s="268" t="s">
        <v>3873</v>
      </c>
      <c r="D26" s="268" t="s">
        <v>3874</v>
      </c>
      <c r="E26" s="268" t="s">
        <v>584</v>
      </c>
      <c r="F26" s="381">
        <v>1285</v>
      </c>
      <c r="G26" s="267">
        <v>302.25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44133</v>
      </c>
      <c r="B27" s="267" t="s">
        <v>800</v>
      </c>
      <c r="C27" s="268" t="s">
        <v>3875</v>
      </c>
      <c r="D27" s="268" t="s">
        <v>3713</v>
      </c>
      <c r="E27" s="268" t="s">
        <v>583</v>
      </c>
      <c r="F27" s="381">
        <v>498848</v>
      </c>
      <c r="G27" s="267">
        <v>651.25</v>
      </c>
      <c r="H27" s="345" t="s">
        <v>2952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44133</v>
      </c>
      <c r="B28" s="267" t="s">
        <v>3876</v>
      </c>
      <c r="C28" s="268" t="s">
        <v>3877</v>
      </c>
      <c r="D28" s="268" t="s">
        <v>3878</v>
      </c>
      <c r="E28" s="268" t="s">
        <v>583</v>
      </c>
      <c r="F28" s="381">
        <v>430000</v>
      </c>
      <c r="G28" s="267">
        <v>321.73</v>
      </c>
      <c r="H28" s="345" t="s">
        <v>2952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44133</v>
      </c>
      <c r="B29" s="267" t="s">
        <v>3554</v>
      </c>
      <c r="C29" s="268" t="s">
        <v>3879</v>
      </c>
      <c r="D29" s="268" t="s">
        <v>3880</v>
      </c>
      <c r="E29" s="268" t="s">
        <v>583</v>
      </c>
      <c r="F29" s="381">
        <v>300000</v>
      </c>
      <c r="G29" s="267">
        <v>50.1</v>
      </c>
      <c r="H29" s="345" t="s">
        <v>2952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44133</v>
      </c>
      <c r="B30" s="267" t="s">
        <v>132</v>
      </c>
      <c r="C30" s="268" t="s">
        <v>3727</v>
      </c>
      <c r="D30" s="268" t="s">
        <v>3713</v>
      </c>
      <c r="E30" s="268" t="s">
        <v>583</v>
      </c>
      <c r="F30" s="381">
        <v>339739</v>
      </c>
      <c r="G30" s="267">
        <v>694.1</v>
      </c>
      <c r="H30" s="345" t="s">
        <v>2952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44133</v>
      </c>
      <c r="B31" s="267" t="s">
        <v>3881</v>
      </c>
      <c r="C31" s="268" t="s">
        <v>3882</v>
      </c>
      <c r="D31" s="268" t="s">
        <v>3883</v>
      </c>
      <c r="E31" s="268" t="s">
        <v>583</v>
      </c>
      <c r="F31" s="381">
        <v>134430</v>
      </c>
      <c r="G31" s="267">
        <v>169.8</v>
      </c>
      <c r="H31" s="345" t="s">
        <v>2952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44133</v>
      </c>
      <c r="B32" s="267" t="s">
        <v>472</v>
      </c>
      <c r="C32" s="268" t="s">
        <v>3884</v>
      </c>
      <c r="D32" s="268" t="s">
        <v>3885</v>
      </c>
      <c r="E32" s="268" t="s">
        <v>583</v>
      </c>
      <c r="F32" s="381">
        <v>532147</v>
      </c>
      <c r="G32" s="267">
        <v>1759.93</v>
      </c>
      <c r="H32" s="345" t="s">
        <v>2952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44133</v>
      </c>
      <c r="B33" s="267" t="s">
        <v>168</v>
      </c>
      <c r="C33" s="268" t="s">
        <v>3886</v>
      </c>
      <c r="D33" s="268" t="s">
        <v>3887</v>
      </c>
      <c r="E33" s="268" t="s">
        <v>583</v>
      </c>
      <c r="F33" s="381">
        <v>3425312</v>
      </c>
      <c r="G33" s="267">
        <v>176.14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44133</v>
      </c>
      <c r="B34" s="267" t="s">
        <v>3888</v>
      </c>
      <c r="C34" s="268" t="s">
        <v>3889</v>
      </c>
      <c r="D34" s="268" t="s">
        <v>3890</v>
      </c>
      <c r="E34" s="268" t="s">
        <v>583</v>
      </c>
      <c r="F34" s="381">
        <v>30000</v>
      </c>
      <c r="G34" s="267">
        <v>24.15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44133</v>
      </c>
      <c r="B35" s="267" t="s">
        <v>2647</v>
      </c>
      <c r="C35" s="268" t="s">
        <v>3833</v>
      </c>
      <c r="D35" s="268" t="s">
        <v>3891</v>
      </c>
      <c r="E35" s="268" t="s">
        <v>583</v>
      </c>
      <c r="F35" s="381">
        <v>126012</v>
      </c>
      <c r="G35" s="267">
        <v>35.090000000000003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44133</v>
      </c>
      <c r="B36" s="267" t="s">
        <v>2916</v>
      </c>
      <c r="C36" s="268" t="s">
        <v>3822</v>
      </c>
      <c r="D36" s="268" t="s">
        <v>3892</v>
      </c>
      <c r="E36" s="268" t="s">
        <v>583</v>
      </c>
      <c r="F36" s="381">
        <v>36000</v>
      </c>
      <c r="G36" s="267">
        <v>110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44133</v>
      </c>
      <c r="B37" s="267" t="s">
        <v>2793</v>
      </c>
      <c r="C37" s="268" t="s">
        <v>3824</v>
      </c>
      <c r="D37" s="268" t="s">
        <v>3825</v>
      </c>
      <c r="E37" s="268" t="s">
        <v>583</v>
      </c>
      <c r="F37" s="381">
        <v>3500000</v>
      </c>
      <c r="G37" s="267">
        <v>7.35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44133</v>
      </c>
      <c r="B38" s="267" t="s">
        <v>800</v>
      </c>
      <c r="C38" s="268" t="s">
        <v>3875</v>
      </c>
      <c r="D38" s="268" t="s">
        <v>3713</v>
      </c>
      <c r="E38" s="268" t="s">
        <v>584</v>
      </c>
      <c r="F38" s="381">
        <v>492791</v>
      </c>
      <c r="G38" s="267">
        <v>650.61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44133</v>
      </c>
      <c r="B39" s="267" t="s">
        <v>3554</v>
      </c>
      <c r="C39" s="268" t="s">
        <v>3879</v>
      </c>
      <c r="D39" s="268" t="s">
        <v>3893</v>
      </c>
      <c r="E39" s="268" t="s">
        <v>584</v>
      </c>
      <c r="F39" s="381">
        <v>300000</v>
      </c>
      <c r="G39" s="267">
        <v>50.1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44133</v>
      </c>
      <c r="B40" s="267" t="s">
        <v>132</v>
      </c>
      <c r="C40" s="268" t="s">
        <v>3727</v>
      </c>
      <c r="D40" s="268" t="s">
        <v>3713</v>
      </c>
      <c r="E40" s="268" t="s">
        <v>584</v>
      </c>
      <c r="F40" s="381">
        <v>340743</v>
      </c>
      <c r="G40" s="267">
        <v>694.72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44133</v>
      </c>
      <c r="B41" s="267" t="s">
        <v>3881</v>
      </c>
      <c r="C41" s="268" t="s">
        <v>3882</v>
      </c>
      <c r="D41" s="268" t="s">
        <v>3894</v>
      </c>
      <c r="E41" s="268" t="s">
        <v>584</v>
      </c>
      <c r="F41" s="381">
        <v>155000</v>
      </c>
      <c r="G41" s="267">
        <v>169.7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44133</v>
      </c>
      <c r="B42" s="267" t="s">
        <v>3881</v>
      </c>
      <c r="C42" s="268" t="s">
        <v>3882</v>
      </c>
      <c r="D42" s="268" t="s">
        <v>3883</v>
      </c>
      <c r="E42" s="268" t="s">
        <v>584</v>
      </c>
      <c r="F42" s="381">
        <v>130650</v>
      </c>
      <c r="G42" s="267">
        <v>169.59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44133</v>
      </c>
      <c r="B43" s="267" t="s">
        <v>1913</v>
      </c>
      <c r="C43" s="268" t="s">
        <v>3895</v>
      </c>
      <c r="D43" s="268" t="s">
        <v>3896</v>
      </c>
      <c r="E43" s="268" t="s">
        <v>584</v>
      </c>
      <c r="F43" s="381">
        <v>500000</v>
      </c>
      <c r="G43" s="267">
        <v>919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44133</v>
      </c>
      <c r="B44" s="267" t="s">
        <v>168</v>
      </c>
      <c r="C44" s="268" t="s">
        <v>3886</v>
      </c>
      <c r="D44" s="268" t="s">
        <v>3887</v>
      </c>
      <c r="E44" s="268" t="s">
        <v>584</v>
      </c>
      <c r="F44" s="381">
        <v>3379608</v>
      </c>
      <c r="G44" s="267">
        <v>176.33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44133</v>
      </c>
      <c r="B45" s="267" t="s">
        <v>3371</v>
      </c>
      <c r="C45" s="268" t="s">
        <v>3835</v>
      </c>
      <c r="D45" s="268" t="s">
        <v>3836</v>
      </c>
      <c r="E45" s="268" t="s">
        <v>584</v>
      </c>
      <c r="F45" s="381">
        <v>5000000</v>
      </c>
      <c r="G45" s="267">
        <v>0.65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44133</v>
      </c>
      <c r="B46" s="267" t="s">
        <v>3888</v>
      </c>
      <c r="C46" s="268" t="s">
        <v>3889</v>
      </c>
      <c r="D46" s="268" t="s">
        <v>3897</v>
      </c>
      <c r="E46" s="268" t="s">
        <v>584</v>
      </c>
      <c r="F46" s="381">
        <v>30000</v>
      </c>
      <c r="G46" s="267">
        <v>24.15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44133</v>
      </c>
      <c r="B47" s="267" t="s">
        <v>2647</v>
      </c>
      <c r="C47" s="268" t="s">
        <v>3833</v>
      </c>
      <c r="D47" s="268" t="s">
        <v>3891</v>
      </c>
      <c r="E47" s="268" t="s">
        <v>584</v>
      </c>
      <c r="F47" s="381">
        <v>126012</v>
      </c>
      <c r="G47" s="267">
        <v>34.97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44133</v>
      </c>
      <c r="B48" s="267" t="s">
        <v>2647</v>
      </c>
      <c r="C48" s="268" t="s">
        <v>3833</v>
      </c>
      <c r="D48" s="268" t="s">
        <v>3834</v>
      </c>
      <c r="E48" s="268" t="s">
        <v>584</v>
      </c>
      <c r="F48" s="381">
        <v>100000</v>
      </c>
      <c r="G48" s="267">
        <v>35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44133</v>
      </c>
      <c r="B49" s="267" t="s">
        <v>2916</v>
      </c>
      <c r="C49" s="268" t="s">
        <v>3822</v>
      </c>
      <c r="D49" s="268" t="s">
        <v>3823</v>
      </c>
      <c r="E49" s="268" t="s">
        <v>584</v>
      </c>
      <c r="F49" s="381">
        <v>37200</v>
      </c>
      <c r="G49" s="267">
        <v>110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1"/>
  <sheetViews>
    <sheetView topLeftCell="A6" zoomScale="85" zoomScaleNormal="85" workbookViewId="0">
      <selection activeCell="I31" sqref="I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44134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:K11" si="0">H10-F10</f>
        <v>8.5</v>
      </c>
      <c r="L10" s="458">
        <f t="shared" ref="L10:L11" si="1">(F10*-0.8)/100</f>
        <v>-1.3759999999999999</v>
      </c>
      <c r="M10" s="435">
        <f t="shared" ref="M10:M11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466">
        <v>2</v>
      </c>
      <c r="B11" s="444">
        <v>44076</v>
      </c>
      <c r="C11" s="467"/>
      <c r="D11" s="538" t="s">
        <v>153</v>
      </c>
      <c r="E11" s="468" t="s">
        <v>600</v>
      </c>
      <c r="F11" s="445">
        <v>16000</v>
      </c>
      <c r="G11" s="445">
        <v>15300</v>
      </c>
      <c r="H11" s="445">
        <v>16775</v>
      </c>
      <c r="I11" s="469" t="s">
        <v>3637</v>
      </c>
      <c r="J11" s="443" t="s">
        <v>3812</v>
      </c>
      <c r="K11" s="443">
        <f t="shared" si="0"/>
        <v>775</v>
      </c>
      <c r="L11" s="457">
        <f t="shared" si="1"/>
        <v>-128</v>
      </c>
      <c r="M11" s="446">
        <f t="shared" si="2"/>
        <v>4.0437500000000001E-2</v>
      </c>
      <c r="N11" s="447" t="s">
        <v>599</v>
      </c>
      <c r="O11" s="481">
        <v>44131</v>
      </c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66">
        <v>3</v>
      </c>
      <c r="B12" s="444">
        <v>44088</v>
      </c>
      <c r="C12" s="467"/>
      <c r="D12" s="538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3743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3638</v>
      </c>
      <c r="J13" s="478" t="s">
        <v>3737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3697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3639</v>
      </c>
      <c r="J15" s="434" t="s">
        <v>3683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3714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482">
        <v>8</v>
      </c>
      <c r="B17" s="438">
        <v>44097</v>
      </c>
      <c r="C17" s="441"/>
      <c r="D17" s="483" t="s">
        <v>128</v>
      </c>
      <c r="E17" s="442" t="s">
        <v>600</v>
      </c>
      <c r="F17" s="488">
        <v>177</v>
      </c>
      <c r="G17" s="484">
        <v>166</v>
      </c>
      <c r="H17" s="442">
        <v>165</v>
      </c>
      <c r="I17" s="485" t="s">
        <v>3644</v>
      </c>
      <c r="J17" s="478" t="s">
        <v>3845</v>
      </c>
      <c r="K17" s="478">
        <f t="shared" ref="K17" si="12">H17-F17</f>
        <v>-12</v>
      </c>
      <c r="L17" s="459">
        <f>(F17*-0.7)/100</f>
        <v>-1.2389999999999999</v>
      </c>
      <c r="M17" s="425">
        <f>(K17+L17)/F17</f>
        <v>-7.4796610169491531E-2</v>
      </c>
      <c r="N17" s="439" t="s">
        <v>663</v>
      </c>
      <c r="O17" s="426">
        <v>44133</v>
      </c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3645</v>
      </c>
      <c r="J18" s="434" t="s">
        <v>3651</v>
      </c>
      <c r="K18" s="434">
        <f t="shared" ref="K18" si="13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66">
        <v>10</v>
      </c>
      <c r="B19" s="444">
        <v>44097</v>
      </c>
      <c r="C19" s="467"/>
      <c r="D19" s="480" t="s">
        <v>86</v>
      </c>
      <c r="E19" s="468" t="s">
        <v>600</v>
      </c>
      <c r="F19" s="508">
        <v>372.5</v>
      </c>
      <c r="G19" s="471">
        <v>350</v>
      </c>
      <c r="H19" s="468">
        <v>394</v>
      </c>
      <c r="I19" s="469" t="s">
        <v>3646</v>
      </c>
      <c r="J19" s="443" t="s">
        <v>3756</v>
      </c>
      <c r="K19" s="443">
        <f t="shared" ref="K19:K20" si="14">H19-F19</f>
        <v>21.5</v>
      </c>
      <c r="L19" s="457">
        <f>(F19*-0.7)/100</f>
        <v>-2.6074999999999999</v>
      </c>
      <c r="M19" s="446">
        <f>(K19+L19)/F19</f>
        <v>5.0718120805369124E-2</v>
      </c>
      <c r="N19" s="447" t="s">
        <v>599</v>
      </c>
      <c r="O19" s="481">
        <v>44126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66">
        <v>11</v>
      </c>
      <c r="B20" s="444">
        <v>44103</v>
      </c>
      <c r="C20" s="467"/>
      <c r="D20" s="480" t="s">
        <v>3636</v>
      </c>
      <c r="E20" s="468" t="s">
        <v>600</v>
      </c>
      <c r="F20" s="508">
        <v>174</v>
      </c>
      <c r="G20" s="471">
        <v>163</v>
      </c>
      <c r="H20" s="468">
        <v>185</v>
      </c>
      <c r="I20" s="469">
        <v>195</v>
      </c>
      <c r="J20" s="443" t="s">
        <v>3768</v>
      </c>
      <c r="K20" s="443">
        <f t="shared" si="14"/>
        <v>11</v>
      </c>
      <c r="L20" s="457">
        <f t="shared" ref="L20" si="15">(F20*-0.8)/100</f>
        <v>-1.3920000000000001</v>
      </c>
      <c r="M20" s="446">
        <f t="shared" ref="M20" si="16">(K20+L20)/F20</f>
        <v>5.5218390804597707E-2</v>
      </c>
      <c r="N20" s="447" t="s">
        <v>599</v>
      </c>
      <c r="O20" s="481">
        <v>44125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66">
        <v>12</v>
      </c>
      <c r="B21" s="444">
        <v>44103</v>
      </c>
      <c r="C21" s="467"/>
      <c r="D21" s="480" t="s">
        <v>3652</v>
      </c>
      <c r="E21" s="468" t="s">
        <v>600</v>
      </c>
      <c r="F21" s="508">
        <v>785</v>
      </c>
      <c r="G21" s="471">
        <v>735</v>
      </c>
      <c r="H21" s="468">
        <v>833</v>
      </c>
      <c r="I21" s="469" t="s">
        <v>3653</v>
      </c>
      <c r="J21" s="443" t="s">
        <v>3760</v>
      </c>
      <c r="K21" s="443">
        <f t="shared" ref="K21" si="17">H21-F21</f>
        <v>48</v>
      </c>
      <c r="L21" s="457">
        <f>(F21*-0.7)/100</f>
        <v>-5.4950000000000001</v>
      </c>
      <c r="M21" s="446">
        <f t="shared" ref="M21" si="18">(K21+L21)/F21</f>
        <v>5.4146496815286625E-2</v>
      </c>
      <c r="N21" s="447" t="s">
        <v>599</v>
      </c>
      <c r="O21" s="481">
        <v>44124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3661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3662</v>
      </c>
      <c r="J22" s="443" t="s">
        <v>3672</v>
      </c>
      <c r="K22" s="443">
        <f t="shared" ref="K22:K23" si="19">H22-F22</f>
        <v>147.5</v>
      </c>
      <c r="L22" s="443">
        <f t="shared" ref="L22:L23" si="20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3696</v>
      </c>
      <c r="K23" s="434">
        <f t="shared" si="19"/>
        <v>27</v>
      </c>
      <c r="L23" s="458">
        <f t="shared" si="20"/>
        <v>-4.9520000000000008</v>
      </c>
      <c r="M23" s="435">
        <f t="shared" ref="M23" si="21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427">
        <v>15</v>
      </c>
      <c r="B24" s="428">
        <v>44110</v>
      </c>
      <c r="C24" s="429"/>
      <c r="D24" s="430" t="s">
        <v>142</v>
      </c>
      <c r="E24" s="431" t="s">
        <v>600</v>
      </c>
      <c r="F24" s="432">
        <v>6890</v>
      </c>
      <c r="G24" s="431">
        <v>6600</v>
      </c>
      <c r="H24" s="431">
        <v>7170</v>
      </c>
      <c r="I24" s="433">
        <v>7450</v>
      </c>
      <c r="J24" s="434" t="s">
        <v>3819</v>
      </c>
      <c r="K24" s="434">
        <f t="shared" ref="K24" si="22">H24-F24</f>
        <v>280</v>
      </c>
      <c r="L24" s="458">
        <f t="shared" ref="L24" si="23">(F24*-0.8)/100</f>
        <v>-55.12</v>
      </c>
      <c r="M24" s="435">
        <f t="shared" ref="M24" si="24">(K24+L24)/F24</f>
        <v>3.2638606676342524E-2</v>
      </c>
      <c r="N24" s="436" t="s">
        <v>599</v>
      </c>
      <c r="O24" s="437">
        <v>44131</v>
      </c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3689</v>
      </c>
      <c r="E25" s="416" t="s">
        <v>600</v>
      </c>
      <c r="F25" s="416" t="s">
        <v>3690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466">
        <v>17</v>
      </c>
      <c r="B26" s="444">
        <v>44113</v>
      </c>
      <c r="C26" s="467"/>
      <c r="D26" s="538" t="s">
        <v>136</v>
      </c>
      <c r="E26" s="468" t="s">
        <v>600</v>
      </c>
      <c r="F26" s="445">
        <v>897.5</v>
      </c>
      <c r="G26" s="468">
        <v>840</v>
      </c>
      <c r="H26" s="468">
        <v>947.5</v>
      </c>
      <c r="I26" s="469" t="s">
        <v>3698</v>
      </c>
      <c r="J26" s="443" t="s">
        <v>3788</v>
      </c>
      <c r="K26" s="443">
        <f t="shared" ref="K26" si="25">H26-F26</f>
        <v>50</v>
      </c>
      <c r="L26" s="457">
        <f t="shared" ref="L26" si="26">(F26*-0.8)/100</f>
        <v>-7.18</v>
      </c>
      <c r="M26" s="446">
        <f t="shared" ref="M26" si="27">(K26+L26)/F26</f>
        <v>4.7710306406685235E-2</v>
      </c>
      <c r="N26" s="447" t="s">
        <v>599</v>
      </c>
      <c r="O26" s="481">
        <v>44127</v>
      </c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>
        <v>18</v>
      </c>
      <c r="B27" s="408">
        <v>44126</v>
      </c>
      <c r="C27" s="415"/>
      <c r="D27" s="448" t="s">
        <v>301</v>
      </c>
      <c r="E27" s="416" t="s">
        <v>600</v>
      </c>
      <c r="F27" s="416" t="s">
        <v>3779</v>
      </c>
      <c r="G27" s="424">
        <v>1895</v>
      </c>
      <c r="H27" s="416"/>
      <c r="I27" s="411" t="s">
        <v>3780</v>
      </c>
      <c r="J27" s="502" t="s">
        <v>601</v>
      </c>
      <c r="K27" s="502"/>
      <c r="L27" s="460"/>
      <c r="M27" s="502"/>
      <c r="N27" s="418"/>
      <c r="O27" s="419"/>
      <c r="Q27" s="421"/>
      <c r="R27" s="422" t="s">
        <v>602</v>
      </c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>
        <v>19</v>
      </c>
      <c r="B28" s="408">
        <v>44131</v>
      </c>
      <c r="C28" s="415"/>
      <c r="D28" s="448" t="s">
        <v>71</v>
      </c>
      <c r="E28" s="416" t="s">
        <v>600</v>
      </c>
      <c r="F28" s="416" t="s">
        <v>3820</v>
      </c>
      <c r="G28" s="424">
        <v>375</v>
      </c>
      <c r="H28" s="416"/>
      <c r="I28" s="411" t="s">
        <v>3821</v>
      </c>
      <c r="J28" s="502" t="s">
        <v>601</v>
      </c>
      <c r="K28" s="502"/>
      <c r="L28" s="460"/>
      <c r="M28" s="502"/>
      <c r="N28" s="418"/>
      <c r="O28" s="419"/>
      <c r="Q28" s="421"/>
      <c r="R28" s="422" t="s">
        <v>3186</v>
      </c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>
        <v>20</v>
      </c>
      <c r="B29" s="408">
        <v>44133</v>
      </c>
      <c r="C29" s="415"/>
      <c r="D29" s="448" t="s">
        <v>118</v>
      </c>
      <c r="E29" s="416" t="s">
        <v>600</v>
      </c>
      <c r="F29" s="416" t="s">
        <v>3841</v>
      </c>
      <c r="G29" s="424">
        <v>368</v>
      </c>
      <c r="H29" s="416"/>
      <c r="I29" s="411" t="s">
        <v>3842</v>
      </c>
      <c r="J29" s="502" t="s">
        <v>601</v>
      </c>
      <c r="K29" s="502"/>
      <c r="L29" s="460"/>
      <c r="M29" s="502"/>
      <c r="N29" s="418"/>
      <c r="O29" s="419"/>
      <c r="Q29" s="421"/>
      <c r="R29" s="422" t="s">
        <v>602</v>
      </c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>
        <v>21</v>
      </c>
      <c r="B30" s="408">
        <v>44133</v>
      </c>
      <c r="C30" s="415"/>
      <c r="D30" s="448" t="s">
        <v>3849</v>
      </c>
      <c r="E30" s="416" t="s">
        <v>600</v>
      </c>
      <c r="F30" s="416" t="s">
        <v>3850</v>
      </c>
      <c r="G30" s="424">
        <v>640</v>
      </c>
      <c r="H30" s="416"/>
      <c r="I30" s="411" t="s">
        <v>3851</v>
      </c>
      <c r="J30" s="502" t="s">
        <v>601</v>
      </c>
      <c r="K30" s="502"/>
      <c r="L30" s="460"/>
      <c r="M30" s="502"/>
      <c r="N30" s="418"/>
      <c r="O30" s="419"/>
      <c r="Q30" s="421"/>
      <c r="R30" s="422" t="s">
        <v>3186</v>
      </c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3648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3649</v>
      </c>
      <c r="J40" s="478" t="s">
        <v>3684</v>
      </c>
      <c r="K40" s="478">
        <f t="shared" ref="K40" si="28">H40-F40</f>
        <v>-20</v>
      </c>
      <c r="L40" s="459">
        <f>(F40*-0.07)/100</f>
        <v>-0.43610000000000004</v>
      </c>
      <c r="M40" s="425">
        <f t="shared" ref="M40" si="29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3654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3663</v>
      </c>
      <c r="K41" s="478">
        <f t="shared" ref="K41:K44" si="30">H41-F41</f>
        <v>-27.5</v>
      </c>
      <c r="L41" s="459">
        <f t="shared" ref="L41:L42" si="31">(F41*-0.7)/100</f>
        <v>-6.7725</v>
      </c>
      <c r="M41" s="425">
        <f t="shared" ref="M41:M44" si="32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3655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3647</v>
      </c>
      <c r="J42" s="443" t="s">
        <v>3628</v>
      </c>
      <c r="K42" s="443">
        <f t="shared" si="30"/>
        <v>18.5</v>
      </c>
      <c r="L42" s="457">
        <f t="shared" si="31"/>
        <v>-5.6174999999999997</v>
      </c>
      <c r="M42" s="446">
        <f t="shared" si="32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3656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3642</v>
      </c>
      <c r="K43" s="443">
        <f t="shared" si="30"/>
        <v>5.5</v>
      </c>
      <c r="L43" s="457">
        <f>(F43*-0.07)/100</f>
        <v>-0.23380000000000004</v>
      </c>
      <c r="M43" s="446">
        <f t="shared" si="32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527">
        <v>5</v>
      </c>
      <c r="B44" s="528">
        <v>44105</v>
      </c>
      <c r="C44" s="539"/>
      <c r="D44" s="540" t="s">
        <v>3658</v>
      </c>
      <c r="E44" s="541" t="s">
        <v>600</v>
      </c>
      <c r="F44" s="542">
        <v>668.5</v>
      </c>
      <c r="G44" s="543">
        <v>648</v>
      </c>
      <c r="H44" s="541">
        <v>673</v>
      </c>
      <c r="I44" s="544">
        <v>700</v>
      </c>
      <c r="J44" s="533" t="s">
        <v>3740</v>
      </c>
      <c r="K44" s="533">
        <f t="shared" si="30"/>
        <v>4.5</v>
      </c>
      <c r="L44" s="534">
        <f t="shared" ref="L44" si="33">(F44*-0.7)/100</f>
        <v>-4.6795</v>
      </c>
      <c r="M44" s="545">
        <f t="shared" si="32"/>
        <v>-2.6851159311892293E-4</v>
      </c>
      <c r="N44" s="536" t="s">
        <v>708</v>
      </c>
      <c r="O44" s="537">
        <v>44124</v>
      </c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3667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3670</v>
      </c>
      <c r="K45" s="443">
        <f t="shared" ref="K45:K48" si="34">H45-F45</f>
        <v>6.5</v>
      </c>
      <c r="L45" s="457">
        <f>(F45*-0.07)/100</f>
        <v>-0.2772</v>
      </c>
      <c r="M45" s="446">
        <f t="shared" ref="M45:M47" si="35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3673</v>
      </c>
      <c r="K46" s="443">
        <f t="shared" si="34"/>
        <v>62.5</v>
      </c>
      <c r="L46" s="457">
        <f t="shared" ref="L46:L47" si="36">(F46*-0.7)/100</f>
        <v>-17.850000000000001</v>
      </c>
      <c r="M46" s="446">
        <f t="shared" si="35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3656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34"/>
        <v>9</v>
      </c>
      <c r="L47" s="457">
        <f t="shared" si="36"/>
        <v>-2.3449999999999998</v>
      </c>
      <c r="M47" s="446">
        <f t="shared" si="35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3674</v>
      </c>
      <c r="K48" s="443">
        <f t="shared" si="34"/>
        <v>8</v>
      </c>
      <c r="L48" s="457">
        <f>(F48*-0.07)/100</f>
        <v>-0.19845000000000002</v>
      </c>
      <c r="M48" s="446">
        <f t="shared" ref="M48:M49" si="37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3676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3677</v>
      </c>
      <c r="J49" s="443" t="s">
        <v>3685</v>
      </c>
      <c r="K49" s="443">
        <f t="shared" ref="K49" si="38">H49-F49</f>
        <v>15</v>
      </c>
      <c r="L49" s="457">
        <f t="shared" ref="L49" si="39">(F49*-0.7)/100</f>
        <v>-3.1989999999999998</v>
      </c>
      <c r="M49" s="446">
        <f t="shared" si="37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3678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3679</v>
      </c>
      <c r="K50" s="443">
        <f t="shared" ref="K50:K51" si="40">H50-F50</f>
        <v>7</v>
      </c>
      <c r="L50" s="457">
        <f>(F50*-0.07)/100</f>
        <v>-0.22330000000000003</v>
      </c>
      <c r="M50" s="446">
        <f t="shared" ref="M50:M51" si="41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3687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3708</v>
      </c>
      <c r="K51" s="443">
        <f t="shared" si="40"/>
        <v>80</v>
      </c>
      <c r="L51" s="457">
        <f t="shared" ref="L51" si="42">(F51*-0.7)/100</f>
        <v>-24.535</v>
      </c>
      <c r="M51" s="446">
        <f t="shared" si="41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3656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3702</v>
      </c>
      <c r="K52" s="478">
        <f t="shared" ref="K52:K53" si="43">H52-F52</f>
        <v>-11</v>
      </c>
      <c r="L52" s="459">
        <f t="shared" ref="L52:L53" si="44">(F52*-0.7)/100</f>
        <v>-2.3729999999999998</v>
      </c>
      <c r="M52" s="425">
        <f t="shared" ref="M52:M53" si="45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3704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3705</v>
      </c>
      <c r="J53" s="443" t="s">
        <v>3739</v>
      </c>
      <c r="K53" s="443">
        <f t="shared" si="43"/>
        <v>29.5</v>
      </c>
      <c r="L53" s="457">
        <f t="shared" si="44"/>
        <v>-9.5374999999999996</v>
      </c>
      <c r="M53" s="446">
        <f t="shared" si="45"/>
        <v>1.465137614678899E-2</v>
      </c>
      <c r="N53" s="447" t="s">
        <v>599</v>
      </c>
      <c r="O53" s="481">
        <v>44123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3706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3707</v>
      </c>
      <c r="J54" s="478" t="s">
        <v>3710</v>
      </c>
      <c r="K54" s="478">
        <f t="shared" ref="K54" si="46">H54-F54</f>
        <v>-12</v>
      </c>
      <c r="L54" s="459">
        <f t="shared" ref="L54" si="47">(F54*-0.7)/100</f>
        <v>-2.4359999999999999</v>
      </c>
      <c r="M54" s="425">
        <f t="shared" ref="M54" si="48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3711</v>
      </c>
      <c r="J55" s="478" t="s">
        <v>3715</v>
      </c>
      <c r="K55" s="478">
        <f t="shared" ref="K55:K56" si="49">H55-F55</f>
        <v>-13</v>
      </c>
      <c r="L55" s="459">
        <f t="shared" ref="L55:L56" si="50">(F55*-0.7)/100</f>
        <v>-3.1219999999999999</v>
      </c>
      <c r="M55" s="425">
        <f t="shared" ref="M55:M56" si="51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6">
        <v>17</v>
      </c>
      <c r="B56" s="444">
        <v>44118</v>
      </c>
      <c r="C56" s="467"/>
      <c r="D56" s="480" t="s">
        <v>237</v>
      </c>
      <c r="E56" s="468" t="s">
        <v>600</v>
      </c>
      <c r="F56" s="508">
        <v>277</v>
      </c>
      <c r="G56" s="471">
        <v>269</v>
      </c>
      <c r="H56" s="468">
        <v>287</v>
      </c>
      <c r="I56" s="469">
        <v>290</v>
      </c>
      <c r="J56" s="443" t="s">
        <v>3695</v>
      </c>
      <c r="K56" s="443">
        <f t="shared" si="49"/>
        <v>10</v>
      </c>
      <c r="L56" s="457">
        <f t="shared" si="50"/>
        <v>-1.9389999999999998</v>
      </c>
      <c r="M56" s="446">
        <f t="shared" si="51"/>
        <v>2.9101083032490975E-2</v>
      </c>
      <c r="N56" s="447" t="s">
        <v>599</v>
      </c>
      <c r="O56" s="481">
        <v>44124</v>
      </c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6">
        <v>18</v>
      </c>
      <c r="B57" s="444">
        <v>44119</v>
      </c>
      <c r="C57" s="467"/>
      <c r="D57" s="480" t="s">
        <v>3724</v>
      </c>
      <c r="E57" s="468" t="s">
        <v>600</v>
      </c>
      <c r="F57" s="508">
        <v>400</v>
      </c>
      <c r="G57" s="471">
        <v>387</v>
      </c>
      <c r="H57" s="468">
        <v>409.5</v>
      </c>
      <c r="I57" s="469" t="s">
        <v>3725</v>
      </c>
      <c r="J57" s="443" t="s">
        <v>3757</v>
      </c>
      <c r="K57" s="443">
        <f t="shared" ref="K57" si="52">H57-F57</f>
        <v>9.5</v>
      </c>
      <c r="L57" s="457">
        <f t="shared" ref="L57" si="53">(F57*-0.7)/100</f>
        <v>-2.8</v>
      </c>
      <c r="M57" s="446">
        <f t="shared" ref="M57" si="54">(K57+L57)/F57</f>
        <v>1.6750000000000001E-2</v>
      </c>
      <c r="N57" s="447" t="s">
        <v>599</v>
      </c>
      <c r="O57" s="481">
        <v>44124</v>
      </c>
      <c r="P57" s="64"/>
      <c r="Q57" s="64"/>
      <c r="R57" s="414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3698</v>
      </c>
      <c r="J58" s="443" t="s">
        <v>3736</v>
      </c>
      <c r="K58" s="443">
        <f t="shared" ref="K58" si="55">H58-F58</f>
        <v>16</v>
      </c>
      <c r="L58" s="457">
        <f>(F58*-0.07)/100</f>
        <v>-0.6755000000000001</v>
      </c>
      <c r="M58" s="446">
        <f t="shared" ref="M58:M61" si="56">(K58+L58)/F58</f>
        <v>1.5880310880829016E-2</v>
      </c>
      <c r="N58" s="447" t="s">
        <v>599</v>
      </c>
      <c r="O58" s="449">
        <v>44120</v>
      </c>
      <c r="P58" s="64"/>
      <c r="Q58" s="64"/>
      <c r="R58" s="414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3754</v>
      </c>
      <c r="K59" s="478">
        <f>F59-H59</f>
        <v>-15</v>
      </c>
      <c r="L59" s="459">
        <f t="shared" ref="L59:L61" si="57">(F59*-0.7)/100</f>
        <v>-2.7754999999999996</v>
      </c>
      <c r="M59" s="425">
        <f t="shared" si="56"/>
        <v>-4.4831021437578819E-2</v>
      </c>
      <c r="N59" s="439" t="s">
        <v>663</v>
      </c>
      <c r="O59" s="426">
        <v>44123</v>
      </c>
      <c r="P59" s="64"/>
      <c r="Q59" s="64"/>
      <c r="R59" s="414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2">
        <v>21</v>
      </c>
      <c r="B60" s="438">
        <v>44120</v>
      </c>
      <c r="C60" s="441"/>
      <c r="D60" s="483" t="s">
        <v>280</v>
      </c>
      <c r="E60" s="442" t="s">
        <v>600</v>
      </c>
      <c r="F60" s="497">
        <v>801.5</v>
      </c>
      <c r="G60" s="484">
        <v>777</v>
      </c>
      <c r="H60" s="442">
        <v>773</v>
      </c>
      <c r="I60" s="485" t="s">
        <v>3731</v>
      </c>
      <c r="J60" s="478" t="s">
        <v>3789</v>
      </c>
      <c r="K60" s="478">
        <f t="shared" ref="K60:K61" si="58">H60-F60</f>
        <v>-28.5</v>
      </c>
      <c r="L60" s="459">
        <f t="shared" si="57"/>
        <v>-5.6104999999999992</v>
      </c>
      <c r="M60" s="425">
        <f t="shared" si="56"/>
        <v>-4.2558328134747352E-2</v>
      </c>
      <c r="N60" s="439" t="s">
        <v>663</v>
      </c>
      <c r="O60" s="426">
        <v>44127</v>
      </c>
      <c r="P60" s="64"/>
      <c r="Q60" s="64"/>
      <c r="R60" s="414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66">
        <v>22</v>
      </c>
      <c r="B61" s="444">
        <v>44123</v>
      </c>
      <c r="C61" s="467"/>
      <c r="D61" s="480" t="s">
        <v>802</v>
      </c>
      <c r="E61" s="468" t="s">
        <v>600</v>
      </c>
      <c r="F61" s="508">
        <v>982</v>
      </c>
      <c r="G61" s="471">
        <v>949</v>
      </c>
      <c r="H61" s="468">
        <v>1004</v>
      </c>
      <c r="I61" s="469" t="s">
        <v>3742</v>
      </c>
      <c r="J61" s="443" t="s">
        <v>3716</v>
      </c>
      <c r="K61" s="443">
        <f t="shared" si="58"/>
        <v>22</v>
      </c>
      <c r="L61" s="457">
        <f t="shared" si="57"/>
        <v>-6.8739999999999997</v>
      </c>
      <c r="M61" s="446">
        <f t="shared" si="56"/>
        <v>1.5403258655804481E-2</v>
      </c>
      <c r="N61" s="447" t="s">
        <v>599</v>
      </c>
      <c r="O61" s="481">
        <v>44127</v>
      </c>
      <c r="P61" s="64"/>
      <c r="Q61" s="64"/>
      <c r="R61" s="414" t="s">
        <v>602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2">
        <v>23</v>
      </c>
      <c r="B62" s="438">
        <v>44123</v>
      </c>
      <c r="C62" s="441"/>
      <c r="D62" s="483" t="s">
        <v>3667</v>
      </c>
      <c r="E62" s="442" t="s">
        <v>600</v>
      </c>
      <c r="F62" s="497">
        <v>425.5</v>
      </c>
      <c r="G62" s="484">
        <v>412</v>
      </c>
      <c r="H62" s="442">
        <v>412</v>
      </c>
      <c r="I62" s="485">
        <v>450</v>
      </c>
      <c r="J62" s="478" t="s">
        <v>3837</v>
      </c>
      <c r="K62" s="478">
        <f t="shared" ref="K62" si="59">H62-F62</f>
        <v>-13.5</v>
      </c>
      <c r="L62" s="459">
        <f t="shared" ref="L62" si="60">(F62*-0.7)/100</f>
        <v>-2.9784999999999995</v>
      </c>
      <c r="M62" s="425">
        <f t="shared" ref="M62" si="61">(K62+L62)/F62</f>
        <v>-3.8727379553466508E-2</v>
      </c>
      <c r="N62" s="439" t="s">
        <v>663</v>
      </c>
      <c r="O62" s="426">
        <v>44133</v>
      </c>
      <c r="P62" s="64"/>
      <c r="Q62" s="64"/>
      <c r="R62" s="414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3747</v>
      </c>
      <c r="G63" s="453">
        <v>3040</v>
      </c>
      <c r="H63" s="453"/>
      <c r="I63" s="452">
        <v>3350</v>
      </c>
      <c r="J63" s="452" t="s">
        <v>601</v>
      </c>
      <c r="K63" s="452"/>
      <c r="L63" s="452"/>
      <c r="M63" s="452"/>
      <c r="N63" s="452"/>
      <c r="O63" s="452"/>
      <c r="P63" s="64"/>
      <c r="Q63" s="64"/>
      <c r="R63" s="414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2">
        <v>25</v>
      </c>
      <c r="B64" s="438">
        <v>44123</v>
      </c>
      <c r="C64" s="441"/>
      <c r="D64" s="483" t="s">
        <v>3748</v>
      </c>
      <c r="E64" s="442" t="s">
        <v>600</v>
      </c>
      <c r="F64" s="497">
        <v>5055</v>
      </c>
      <c r="G64" s="484">
        <v>4890</v>
      </c>
      <c r="H64" s="442">
        <v>4875</v>
      </c>
      <c r="I64" s="485" t="s">
        <v>3749</v>
      </c>
      <c r="J64" s="478" t="s">
        <v>3782</v>
      </c>
      <c r="K64" s="478">
        <f t="shared" ref="K64" si="62">H64-F64</f>
        <v>-180</v>
      </c>
      <c r="L64" s="459">
        <f t="shared" ref="L64" si="63">(F64*-0.7)/100</f>
        <v>-35.384999999999998</v>
      </c>
      <c r="M64" s="425">
        <f t="shared" ref="M64" si="64">(K64+L64)/F64</f>
        <v>-4.2608308605341247E-2</v>
      </c>
      <c r="N64" s="439" t="s">
        <v>663</v>
      </c>
      <c r="O64" s="426">
        <v>44126</v>
      </c>
      <c r="P64" s="64"/>
      <c r="Q64" s="64"/>
      <c r="R64" s="414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66">
        <v>26</v>
      </c>
      <c r="B65" s="444">
        <v>44124</v>
      </c>
      <c r="C65" s="467"/>
      <c r="D65" s="480" t="s">
        <v>193</v>
      </c>
      <c r="E65" s="468" t="s">
        <v>600</v>
      </c>
      <c r="F65" s="508">
        <v>956.5</v>
      </c>
      <c r="G65" s="471">
        <v>919</v>
      </c>
      <c r="H65" s="468">
        <v>979</v>
      </c>
      <c r="I65" s="469" t="s">
        <v>3698</v>
      </c>
      <c r="J65" s="443" t="s">
        <v>3770</v>
      </c>
      <c r="K65" s="443">
        <f t="shared" ref="K65:K67" si="65">H65-F65</f>
        <v>22.5</v>
      </c>
      <c r="L65" s="457">
        <f t="shared" ref="L65:L67" si="66">(F65*-0.7)/100</f>
        <v>-6.6954999999999991</v>
      </c>
      <c r="M65" s="446">
        <f t="shared" ref="M65:M67" si="67">(K65+L65)/F65</f>
        <v>1.6523261892315736E-2</v>
      </c>
      <c r="N65" s="447" t="s">
        <v>599</v>
      </c>
      <c r="O65" s="481">
        <v>44125</v>
      </c>
      <c r="P65" s="64"/>
      <c r="Q65" s="64"/>
      <c r="R65" s="414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66">
        <v>27</v>
      </c>
      <c r="B66" s="444">
        <v>44124</v>
      </c>
      <c r="C66" s="467"/>
      <c r="D66" s="480" t="s">
        <v>303</v>
      </c>
      <c r="E66" s="468" t="s">
        <v>600</v>
      </c>
      <c r="F66" s="508">
        <v>117.5</v>
      </c>
      <c r="G66" s="471">
        <v>114</v>
      </c>
      <c r="H66" s="468">
        <v>120.5</v>
      </c>
      <c r="I66" s="469">
        <v>125</v>
      </c>
      <c r="J66" s="443" t="s">
        <v>3805</v>
      </c>
      <c r="K66" s="443">
        <f t="shared" si="65"/>
        <v>3</v>
      </c>
      <c r="L66" s="457">
        <f t="shared" si="66"/>
        <v>-0.82250000000000001</v>
      </c>
      <c r="M66" s="446">
        <f t="shared" si="67"/>
        <v>1.8531914893617024E-2</v>
      </c>
      <c r="N66" s="447" t="s">
        <v>599</v>
      </c>
      <c r="O66" s="481">
        <v>44131</v>
      </c>
      <c r="P66" s="64"/>
      <c r="Q66" s="64"/>
      <c r="R66" s="414" t="s">
        <v>3186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2">
        <v>28</v>
      </c>
      <c r="B67" s="438">
        <v>44125</v>
      </c>
      <c r="C67" s="441"/>
      <c r="D67" s="483" t="s">
        <v>63</v>
      </c>
      <c r="E67" s="442" t="s">
        <v>600</v>
      </c>
      <c r="F67" s="497">
        <v>1357.5</v>
      </c>
      <c r="G67" s="484">
        <v>1315</v>
      </c>
      <c r="H67" s="442">
        <v>1305</v>
      </c>
      <c r="I67" s="485" t="s">
        <v>3769</v>
      </c>
      <c r="J67" s="478" t="s">
        <v>3838</v>
      </c>
      <c r="K67" s="478">
        <f t="shared" si="65"/>
        <v>-52.5</v>
      </c>
      <c r="L67" s="459">
        <f t="shared" si="66"/>
        <v>-9.5024999999999995</v>
      </c>
      <c r="M67" s="425">
        <f t="shared" si="67"/>
        <v>-4.5674033149171268E-2</v>
      </c>
      <c r="N67" s="439" t="s">
        <v>663</v>
      </c>
      <c r="O67" s="426">
        <v>44133</v>
      </c>
      <c r="P67" s="64"/>
      <c r="Q67" s="64"/>
      <c r="R67" s="414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49">
        <v>29</v>
      </c>
      <c r="B68" s="547">
        <v>44125</v>
      </c>
      <c r="C68" s="550"/>
      <c r="D68" s="551" t="s">
        <v>118</v>
      </c>
      <c r="E68" s="445" t="s">
        <v>3627</v>
      </c>
      <c r="F68" s="445">
        <v>417</v>
      </c>
      <c r="G68" s="552">
        <v>430</v>
      </c>
      <c r="H68" s="552">
        <v>410.5</v>
      </c>
      <c r="I68" s="445" t="s">
        <v>3771</v>
      </c>
      <c r="J68" s="443" t="s">
        <v>3772</v>
      </c>
      <c r="K68" s="443">
        <f>F68-H68</f>
        <v>6.5</v>
      </c>
      <c r="L68" s="457">
        <f>(F68*-0.07)/100</f>
        <v>-0.29189999999999999</v>
      </c>
      <c r="M68" s="446">
        <f t="shared" ref="M68:M71" si="68">(K68+L68)/F68</f>
        <v>1.4887529976019184E-2</v>
      </c>
      <c r="N68" s="447" t="s">
        <v>599</v>
      </c>
      <c r="O68" s="449">
        <v>44125</v>
      </c>
      <c r="P68" s="64"/>
      <c r="Q68" s="64"/>
      <c r="R68" s="414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404" customFormat="1" ht="15" customHeight="1">
      <c r="A69" s="549">
        <v>30</v>
      </c>
      <c r="B69" s="547">
        <v>44126</v>
      </c>
      <c r="C69" s="550"/>
      <c r="D69" s="551" t="s">
        <v>83</v>
      </c>
      <c r="E69" s="445" t="s">
        <v>600</v>
      </c>
      <c r="F69" s="445">
        <v>749</v>
      </c>
      <c r="G69" s="552">
        <v>729</v>
      </c>
      <c r="H69" s="552">
        <v>762</v>
      </c>
      <c r="I69" s="445" t="s">
        <v>3781</v>
      </c>
      <c r="J69" s="443" t="s">
        <v>3682</v>
      </c>
      <c r="K69" s="443">
        <f t="shared" ref="K69:K71" si="69">H69-F69</f>
        <v>13</v>
      </c>
      <c r="L69" s="457">
        <f>(F69*-0.07)/100</f>
        <v>-0.5243000000000001</v>
      </c>
      <c r="M69" s="446">
        <f t="shared" si="68"/>
        <v>1.6656475300400535E-2</v>
      </c>
      <c r="N69" s="447" t="s">
        <v>599</v>
      </c>
      <c r="O69" s="449">
        <v>44126</v>
      </c>
      <c r="P69" s="7"/>
      <c r="Q69" s="7"/>
      <c r="R69" s="344" t="s">
        <v>602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7" s="404" customFormat="1" ht="15" customHeight="1">
      <c r="A70" s="549">
        <v>31</v>
      </c>
      <c r="B70" s="547">
        <v>44127</v>
      </c>
      <c r="C70" s="550"/>
      <c r="D70" s="551" t="s">
        <v>47</v>
      </c>
      <c r="E70" s="445" t="s">
        <v>600</v>
      </c>
      <c r="F70" s="445">
        <v>2059</v>
      </c>
      <c r="G70" s="552">
        <v>1995</v>
      </c>
      <c r="H70" s="552">
        <v>2110</v>
      </c>
      <c r="I70" s="445" t="s">
        <v>3784</v>
      </c>
      <c r="J70" s="443" t="s">
        <v>3804</v>
      </c>
      <c r="K70" s="443">
        <f t="shared" si="69"/>
        <v>51</v>
      </c>
      <c r="L70" s="457">
        <f t="shared" ref="L70:L72" si="70">(F70*-0.7)/100</f>
        <v>-14.413</v>
      </c>
      <c r="M70" s="446">
        <f t="shared" si="68"/>
        <v>1.7769305488101021E-2</v>
      </c>
      <c r="N70" s="447" t="s">
        <v>599</v>
      </c>
      <c r="O70" s="481">
        <v>44130</v>
      </c>
      <c r="P70" s="7"/>
      <c r="Q70" s="7"/>
      <c r="R70" s="344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7" s="404" customFormat="1" ht="15" customHeight="1">
      <c r="A71" s="482">
        <v>32</v>
      </c>
      <c r="B71" s="438">
        <v>44130</v>
      </c>
      <c r="C71" s="441"/>
      <c r="D71" s="483" t="s">
        <v>3800</v>
      </c>
      <c r="E71" s="442" t="s">
        <v>600</v>
      </c>
      <c r="F71" s="497">
        <v>949.5</v>
      </c>
      <c r="G71" s="484">
        <v>919</v>
      </c>
      <c r="H71" s="442">
        <v>913</v>
      </c>
      <c r="I71" s="485" t="s">
        <v>3698</v>
      </c>
      <c r="J71" s="478" t="s">
        <v>3403</v>
      </c>
      <c r="K71" s="478">
        <f t="shared" si="69"/>
        <v>-36.5</v>
      </c>
      <c r="L71" s="459">
        <f t="shared" si="70"/>
        <v>-6.6464999999999996</v>
      </c>
      <c r="M71" s="425">
        <f t="shared" si="68"/>
        <v>-4.5441284886782521E-2</v>
      </c>
      <c r="N71" s="439" t="s">
        <v>663</v>
      </c>
      <c r="O71" s="426">
        <v>44132</v>
      </c>
      <c r="P71" s="7"/>
      <c r="Q71" s="7"/>
      <c r="R71" s="344" t="s">
        <v>602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7" s="404" customFormat="1" ht="15" customHeight="1">
      <c r="A72" s="549">
        <v>33</v>
      </c>
      <c r="B72" s="547">
        <v>44130</v>
      </c>
      <c r="C72" s="550"/>
      <c r="D72" s="551" t="s">
        <v>182</v>
      </c>
      <c r="E72" s="445" t="s">
        <v>3627</v>
      </c>
      <c r="F72" s="445">
        <v>1671</v>
      </c>
      <c r="G72" s="552">
        <v>1725</v>
      </c>
      <c r="H72" s="552">
        <v>1627.5</v>
      </c>
      <c r="I72" s="445" t="s">
        <v>3801</v>
      </c>
      <c r="J72" s="443" t="s">
        <v>3827</v>
      </c>
      <c r="K72" s="443">
        <f>F72-H72</f>
        <v>43.5</v>
      </c>
      <c r="L72" s="457">
        <f t="shared" si="70"/>
        <v>-11.696999999999997</v>
      </c>
      <c r="M72" s="446">
        <f t="shared" ref="M72" si="71">(K72+L72)/F72</f>
        <v>1.9032315978456019E-2</v>
      </c>
      <c r="N72" s="447" t="s">
        <v>599</v>
      </c>
      <c r="O72" s="481">
        <v>44132</v>
      </c>
      <c r="P72" s="7"/>
      <c r="Q72" s="7"/>
      <c r="R72" s="344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7" s="404" customFormat="1" ht="15" customHeight="1">
      <c r="A73" s="549">
        <v>34</v>
      </c>
      <c r="B73" s="547">
        <v>44130</v>
      </c>
      <c r="C73" s="550"/>
      <c r="D73" s="551" t="s">
        <v>38</v>
      </c>
      <c r="E73" s="445" t="s">
        <v>3627</v>
      </c>
      <c r="F73" s="445">
        <v>1607.5</v>
      </c>
      <c r="G73" s="552">
        <v>1655</v>
      </c>
      <c r="H73" s="552">
        <v>1581</v>
      </c>
      <c r="I73" s="445" t="s">
        <v>3802</v>
      </c>
      <c r="J73" s="443" t="s">
        <v>3803</v>
      </c>
      <c r="K73" s="443">
        <f>F73-H73</f>
        <v>26.5</v>
      </c>
      <c r="L73" s="457">
        <f>(F73*-0.07)/100</f>
        <v>-1.1252500000000001</v>
      </c>
      <c r="M73" s="446">
        <f t="shared" ref="M73:M75" si="72">(K73+L73)/F73</f>
        <v>1.5785225505443236E-2</v>
      </c>
      <c r="N73" s="447" t="s">
        <v>599</v>
      </c>
      <c r="O73" s="449">
        <v>44130</v>
      </c>
      <c r="P73" s="7"/>
      <c r="Q73" s="7"/>
      <c r="R73" s="344" t="s">
        <v>3186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7" s="404" customFormat="1" ht="15" customHeight="1">
      <c r="A74" s="482">
        <v>35</v>
      </c>
      <c r="B74" s="438">
        <v>44130</v>
      </c>
      <c r="C74" s="441"/>
      <c r="D74" s="483" t="s">
        <v>195</v>
      </c>
      <c r="E74" s="442" t="s">
        <v>3627</v>
      </c>
      <c r="F74" s="497">
        <v>4505</v>
      </c>
      <c r="G74" s="484">
        <v>4610</v>
      </c>
      <c r="H74" s="442">
        <v>4610</v>
      </c>
      <c r="I74" s="485">
        <v>4300</v>
      </c>
      <c r="J74" s="478" t="s">
        <v>3806</v>
      </c>
      <c r="K74" s="478">
        <f>F74-H74</f>
        <v>-105</v>
      </c>
      <c r="L74" s="459">
        <f t="shared" ref="L74" si="73">(F74*-0.7)/100</f>
        <v>-31.535</v>
      </c>
      <c r="M74" s="425">
        <f t="shared" si="72"/>
        <v>-3.0307436182019976E-2</v>
      </c>
      <c r="N74" s="439" t="s">
        <v>663</v>
      </c>
      <c r="O74" s="426">
        <v>44131</v>
      </c>
      <c r="P74" s="7"/>
      <c r="Q74" s="7"/>
      <c r="R74" s="344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7" s="404" customFormat="1" ht="15" customHeight="1">
      <c r="A75" s="549">
        <v>36</v>
      </c>
      <c r="B75" s="547">
        <v>44131</v>
      </c>
      <c r="C75" s="550"/>
      <c r="D75" s="551" t="s">
        <v>118</v>
      </c>
      <c r="E75" s="445" t="s">
        <v>600</v>
      </c>
      <c r="F75" s="445">
        <v>400</v>
      </c>
      <c r="G75" s="552">
        <v>387</v>
      </c>
      <c r="H75" s="552">
        <v>409</v>
      </c>
      <c r="I75" s="445" t="s">
        <v>3807</v>
      </c>
      <c r="J75" s="443" t="s">
        <v>3405</v>
      </c>
      <c r="K75" s="443">
        <f t="shared" ref="K75" si="74">H75-F75</f>
        <v>9</v>
      </c>
      <c r="L75" s="457">
        <f>(F75*-0.07)/100</f>
        <v>-0.28000000000000003</v>
      </c>
      <c r="M75" s="446">
        <f t="shared" si="72"/>
        <v>2.18E-2</v>
      </c>
      <c r="N75" s="447" t="s">
        <v>599</v>
      </c>
      <c r="O75" s="449">
        <v>44131</v>
      </c>
      <c r="P75" s="7"/>
      <c r="Q75" s="7"/>
      <c r="R75" s="344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7" s="404" customFormat="1" ht="15" customHeight="1">
      <c r="A76" s="549">
        <v>37</v>
      </c>
      <c r="B76" s="547">
        <v>44131</v>
      </c>
      <c r="C76" s="550"/>
      <c r="D76" s="551" t="s">
        <v>3464</v>
      </c>
      <c r="E76" s="445" t="s">
        <v>600</v>
      </c>
      <c r="F76" s="445">
        <v>489.5</v>
      </c>
      <c r="G76" s="552">
        <v>475</v>
      </c>
      <c r="H76" s="552">
        <v>498.5</v>
      </c>
      <c r="I76" s="445">
        <v>520</v>
      </c>
      <c r="J76" s="443" t="s">
        <v>3405</v>
      </c>
      <c r="K76" s="443">
        <f t="shared" ref="K76" si="75">H76-F76</f>
        <v>9</v>
      </c>
      <c r="L76" s="457">
        <f>(F76*-0.07)/100</f>
        <v>-0.34265000000000001</v>
      </c>
      <c r="M76" s="446">
        <f t="shared" ref="M76" si="76">(K76+L76)/F76</f>
        <v>1.7686108273748721E-2</v>
      </c>
      <c r="N76" s="447" t="s">
        <v>599</v>
      </c>
      <c r="O76" s="449">
        <v>44131</v>
      </c>
      <c r="P76" s="7"/>
      <c r="Q76" s="7"/>
      <c r="R76" s="344" t="s">
        <v>602</v>
      </c>
      <c r="S76" s="40"/>
      <c r="T76" s="40"/>
      <c r="U76" s="40"/>
      <c r="V76" s="40"/>
      <c r="W76" s="40"/>
      <c r="X76" s="40"/>
      <c r="Y76" s="40"/>
      <c r="Z76" s="40"/>
      <c r="AA76" s="40"/>
    </row>
    <row r="77" spans="1:27" s="404" customFormat="1" ht="15" customHeight="1">
      <c r="A77" s="549">
        <v>38</v>
      </c>
      <c r="B77" s="547">
        <v>44131</v>
      </c>
      <c r="C77" s="550"/>
      <c r="D77" s="551" t="s">
        <v>188</v>
      </c>
      <c r="E77" s="445" t="s">
        <v>600</v>
      </c>
      <c r="F77" s="445">
        <v>818</v>
      </c>
      <c r="G77" s="552">
        <v>798</v>
      </c>
      <c r="H77" s="552">
        <v>830</v>
      </c>
      <c r="I77" s="445">
        <v>850</v>
      </c>
      <c r="J77" s="443" t="s">
        <v>3693</v>
      </c>
      <c r="K77" s="443">
        <f t="shared" ref="K77" si="77">H77-F77</f>
        <v>12</v>
      </c>
      <c r="L77" s="457">
        <f>(F77*-0.07)/100</f>
        <v>-0.5726</v>
      </c>
      <c r="M77" s="446">
        <f t="shared" ref="M77:M78" si="78">(K77+L77)/F77</f>
        <v>1.3969926650366749E-2</v>
      </c>
      <c r="N77" s="447" t="s">
        <v>599</v>
      </c>
      <c r="O77" s="449">
        <v>44131</v>
      </c>
      <c r="P77" s="7"/>
      <c r="Q77" s="7"/>
      <c r="R77" s="344" t="s">
        <v>602</v>
      </c>
      <c r="S77" s="40"/>
      <c r="T77" s="40"/>
      <c r="U77" s="40"/>
      <c r="V77" s="40"/>
      <c r="W77" s="40"/>
      <c r="X77" s="40"/>
      <c r="Y77" s="40"/>
      <c r="Z77" s="40"/>
      <c r="AA77" s="40"/>
    </row>
    <row r="78" spans="1:27" s="404" customFormat="1" ht="15" customHeight="1">
      <c r="A78" s="549">
        <v>39</v>
      </c>
      <c r="B78" s="547">
        <v>44132</v>
      </c>
      <c r="C78" s="550"/>
      <c r="D78" s="551" t="s">
        <v>274</v>
      </c>
      <c r="E78" s="445" t="s">
        <v>3627</v>
      </c>
      <c r="F78" s="445">
        <v>352</v>
      </c>
      <c r="G78" s="552">
        <v>361</v>
      </c>
      <c r="H78" s="552">
        <v>342.5</v>
      </c>
      <c r="I78" s="445">
        <v>334</v>
      </c>
      <c r="J78" s="443" t="s">
        <v>3757</v>
      </c>
      <c r="K78" s="443">
        <f>F78-H78</f>
        <v>9.5</v>
      </c>
      <c r="L78" s="457">
        <f t="shared" ref="L78" si="79">(F78*-0.7)/100</f>
        <v>-2.464</v>
      </c>
      <c r="M78" s="446">
        <f t="shared" si="78"/>
        <v>1.9988636363636361E-2</v>
      </c>
      <c r="N78" s="447" t="s">
        <v>599</v>
      </c>
      <c r="O78" s="481">
        <v>44132</v>
      </c>
      <c r="P78" s="7"/>
      <c r="Q78" s="7"/>
      <c r="R78" s="344" t="s">
        <v>3186</v>
      </c>
      <c r="S78" s="40"/>
      <c r="T78" s="40"/>
      <c r="U78" s="40"/>
      <c r="V78" s="40"/>
      <c r="W78" s="40"/>
      <c r="X78" s="40"/>
      <c r="Y78" s="40"/>
      <c r="Z78" s="40"/>
      <c r="AA78" s="40"/>
    </row>
    <row r="79" spans="1:27" s="404" customFormat="1" ht="15" customHeight="1">
      <c r="A79" s="482">
        <v>40</v>
      </c>
      <c r="B79" s="438">
        <v>44132</v>
      </c>
      <c r="C79" s="441"/>
      <c r="D79" s="483" t="s">
        <v>3828</v>
      </c>
      <c r="E79" s="442" t="s">
        <v>600</v>
      </c>
      <c r="F79" s="497">
        <v>821</v>
      </c>
      <c r="G79" s="484">
        <v>798</v>
      </c>
      <c r="H79" s="442">
        <v>787</v>
      </c>
      <c r="I79" s="485" t="s">
        <v>3647</v>
      </c>
      <c r="J79" s="478" t="s">
        <v>3838</v>
      </c>
      <c r="K79" s="478">
        <f t="shared" ref="K79" si="80">H79-F79</f>
        <v>-34</v>
      </c>
      <c r="L79" s="459">
        <f t="shared" ref="L79" si="81">(F79*-0.7)/100</f>
        <v>-5.746999999999999</v>
      </c>
      <c r="M79" s="425">
        <f t="shared" ref="M79" si="82">(K79+L79)/F79</f>
        <v>-4.8412911084043851E-2</v>
      </c>
      <c r="N79" s="439" t="s">
        <v>663</v>
      </c>
      <c r="O79" s="426">
        <v>44133</v>
      </c>
      <c r="P79" s="7"/>
      <c r="Q79" s="7"/>
      <c r="R79" s="344" t="s">
        <v>3186</v>
      </c>
      <c r="S79" s="40"/>
      <c r="T79" s="40"/>
      <c r="U79" s="40"/>
      <c r="V79" s="40"/>
      <c r="W79" s="40"/>
      <c r="X79" s="40"/>
      <c r="Y79" s="40"/>
      <c r="Z79" s="40"/>
      <c r="AA79" s="40"/>
    </row>
    <row r="80" spans="1:27" s="404" customFormat="1" ht="15" customHeight="1">
      <c r="A80" s="549">
        <v>41</v>
      </c>
      <c r="B80" s="547">
        <v>44132</v>
      </c>
      <c r="C80" s="550"/>
      <c r="D80" s="551" t="s">
        <v>3829</v>
      </c>
      <c r="E80" s="445" t="s">
        <v>600</v>
      </c>
      <c r="F80" s="445">
        <v>2090</v>
      </c>
      <c r="G80" s="552">
        <v>2025</v>
      </c>
      <c r="H80" s="552">
        <v>2125</v>
      </c>
      <c r="I80" s="445" t="s">
        <v>3830</v>
      </c>
      <c r="J80" s="443" t="s">
        <v>3831</v>
      </c>
      <c r="K80" s="443">
        <f t="shared" ref="K80" si="83">H80-F80</f>
        <v>35</v>
      </c>
      <c r="L80" s="457">
        <f>(F80*-0.07)/100</f>
        <v>-1.4630000000000001</v>
      </c>
      <c r="M80" s="446">
        <f t="shared" ref="M80" si="84">(K80+L80)/F80</f>
        <v>1.6046411483253586E-2</v>
      </c>
      <c r="N80" s="447" t="s">
        <v>599</v>
      </c>
      <c r="O80" s="449">
        <v>44132</v>
      </c>
      <c r="P80" s="7"/>
      <c r="Q80" s="7"/>
      <c r="R80" s="344" t="s">
        <v>3186</v>
      </c>
      <c r="S80" s="40"/>
      <c r="T80" s="40"/>
      <c r="U80" s="40"/>
      <c r="V80" s="40"/>
      <c r="W80" s="40"/>
      <c r="X80" s="40"/>
      <c r="Y80" s="40"/>
      <c r="Z80" s="40"/>
      <c r="AA80" s="40"/>
    </row>
    <row r="81" spans="1:34" s="574" customFormat="1" ht="15" customHeight="1">
      <c r="A81" s="560">
        <v>42</v>
      </c>
      <c r="B81" s="561">
        <v>44133</v>
      </c>
      <c r="C81" s="562"/>
      <c r="D81" s="563" t="s">
        <v>3464</v>
      </c>
      <c r="E81" s="564" t="s">
        <v>600</v>
      </c>
      <c r="F81" s="564" t="s">
        <v>3839</v>
      </c>
      <c r="G81" s="565">
        <v>475</v>
      </c>
      <c r="H81" s="565"/>
      <c r="I81" s="564">
        <v>520</v>
      </c>
      <c r="J81" s="566" t="s">
        <v>601</v>
      </c>
      <c r="K81" s="566"/>
      <c r="L81" s="567"/>
      <c r="M81" s="568"/>
      <c r="N81" s="569"/>
      <c r="O81" s="570"/>
      <c r="P81" s="571"/>
      <c r="Q81" s="571"/>
      <c r="R81" s="572" t="s">
        <v>602</v>
      </c>
      <c r="S81" s="573"/>
      <c r="T81" s="573"/>
      <c r="U81" s="573"/>
      <c r="V81" s="573"/>
      <c r="W81" s="573"/>
      <c r="X81" s="573"/>
      <c r="Y81" s="573"/>
      <c r="Z81" s="573"/>
      <c r="AA81" s="573"/>
    </row>
    <row r="82" spans="1:34" s="574" customFormat="1" ht="15" customHeight="1">
      <c r="A82" s="560">
        <v>43</v>
      </c>
      <c r="B82" s="561">
        <v>44133</v>
      </c>
      <c r="C82" s="562"/>
      <c r="D82" s="563" t="s">
        <v>47</v>
      </c>
      <c r="E82" s="564" t="s">
        <v>600</v>
      </c>
      <c r="F82" s="564" t="s">
        <v>3840</v>
      </c>
      <c r="G82" s="565">
        <v>2020</v>
      </c>
      <c r="H82" s="565"/>
      <c r="I82" s="564">
        <v>2200</v>
      </c>
      <c r="J82" s="566" t="s">
        <v>601</v>
      </c>
      <c r="K82" s="566"/>
      <c r="L82" s="567"/>
      <c r="M82" s="568"/>
      <c r="N82" s="569"/>
      <c r="O82" s="570"/>
      <c r="P82" s="571"/>
      <c r="Q82" s="571"/>
      <c r="R82" s="572" t="s">
        <v>3186</v>
      </c>
      <c r="S82" s="573"/>
      <c r="T82" s="573"/>
      <c r="U82" s="573"/>
      <c r="V82" s="573"/>
      <c r="W82" s="573"/>
      <c r="X82" s="573"/>
      <c r="Y82" s="573"/>
      <c r="Z82" s="573"/>
      <c r="AA82" s="573"/>
    </row>
    <row r="83" spans="1:34" s="574" customFormat="1" ht="15" customHeight="1">
      <c r="A83" s="549">
        <v>44</v>
      </c>
      <c r="B83" s="547">
        <v>44133</v>
      </c>
      <c r="C83" s="550"/>
      <c r="D83" s="551" t="s">
        <v>170</v>
      </c>
      <c r="E83" s="445" t="s">
        <v>600</v>
      </c>
      <c r="F83" s="445">
        <v>2010</v>
      </c>
      <c r="G83" s="552">
        <v>1975</v>
      </c>
      <c r="H83" s="552">
        <v>2042</v>
      </c>
      <c r="I83" s="445" t="s">
        <v>3843</v>
      </c>
      <c r="J83" s="443" t="s">
        <v>3831</v>
      </c>
      <c r="K83" s="443">
        <f t="shared" ref="K83" si="85">H83-F83</f>
        <v>32</v>
      </c>
      <c r="L83" s="457">
        <f>(F83*-0.07)/100</f>
        <v>-1.4070000000000003</v>
      </c>
      <c r="M83" s="446">
        <f t="shared" ref="M83" si="86">(K83+L83)/F83</f>
        <v>1.5220398009950249E-2</v>
      </c>
      <c r="N83" s="447" t="s">
        <v>599</v>
      </c>
      <c r="O83" s="449">
        <v>44133</v>
      </c>
      <c r="P83" s="571"/>
      <c r="Q83" s="571"/>
      <c r="R83" s="572" t="s">
        <v>602</v>
      </c>
      <c r="S83" s="573"/>
      <c r="T83" s="573"/>
      <c r="U83" s="573"/>
      <c r="V83" s="573"/>
      <c r="W83" s="573"/>
      <c r="X83" s="573"/>
      <c r="Y83" s="573"/>
      <c r="Z83" s="573"/>
      <c r="AA83" s="573"/>
    </row>
    <row r="84" spans="1:34" s="574" customFormat="1" ht="15" customHeight="1">
      <c r="A84" s="549">
        <v>45</v>
      </c>
      <c r="B84" s="547">
        <v>44133</v>
      </c>
      <c r="C84" s="550"/>
      <c r="D84" s="551" t="s">
        <v>130</v>
      </c>
      <c r="E84" s="445" t="s">
        <v>600</v>
      </c>
      <c r="F84" s="445">
        <v>302</v>
      </c>
      <c r="G84" s="552">
        <v>293</v>
      </c>
      <c r="H84" s="552">
        <v>308.25</v>
      </c>
      <c r="I84" s="445" t="s">
        <v>3844</v>
      </c>
      <c r="J84" s="443" t="s">
        <v>3831</v>
      </c>
      <c r="K84" s="443">
        <f t="shared" ref="K84" si="87">H84-F84</f>
        <v>6.25</v>
      </c>
      <c r="L84" s="457">
        <f>(F84*-0.07)/100</f>
        <v>-0.2114</v>
      </c>
      <c r="M84" s="446">
        <f t="shared" ref="M84" si="88">(K84+L84)/F84</f>
        <v>1.9995364238410595E-2</v>
      </c>
      <c r="N84" s="447" t="s">
        <v>599</v>
      </c>
      <c r="O84" s="449">
        <v>44133</v>
      </c>
      <c r="P84" s="571"/>
      <c r="Q84" s="571"/>
      <c r="R84" s="572" t="s">
        <v>602</v>
      </c>
      <c r="S84" s="573"/>
      <c r="T84" s="573"/>
      <c r="U84" s="573"/>
      <c r="V84" s="573"/>
      <c r="W84" s="573"/>
      <c r="X84" s="573"/>
      <c r="Y84" s="573"/>
      <c r="Z84" s="573"/>
      <c r="AA84" s="573"/>
    </row>
    <row r="85" spans="1:34" s="574" customFormat="1" ht="15" customHeight="1">
      <c r="A85" s="560"/>
      <c r="B85" s="561"/>
      <c r="C85" s="562"/>
      <c r="D85" s="563"/>
      <c r="E85" s="564"/>
      <c r="F85" s="564"/>
      <c r="G85" s="565"/>
      <c r="H85" s="565"/>
      <c r="I85" s="564"/>
      <c r="J85" s="566"/>
      <c r="K85" s="566"/>
      <c r="L85" s="567"/>
      <c r="M85" s="568"/>
      <c r="N85" s="569"/>
      <c r="O85" s="570"/>
      <c r="P85" s="571"/>
      <c r="Q85" s="571"/>
      <c r="R85" s="572"/>
      <c r="S85" s="573"/>
      <c r="T85" s="573"/>
      <c r="U85" s="573"/>
      <c r="V85" s="573"/>
      <c r="W85" s="573"/>
      <c r="X85" s="573"/>
      <c r="Y85" s="573"/>
      <c r="Z85" s="573"/>
      <c r="AA85" s="573"/>
    </row>
    <row r="86" spans="1:34" s="9" customFormat="1" ht="15" customHeight="1">
      <c r="A86" s="475"/>
      <c r="B86" s="519"/>
      <c r="C86" s="450"/>
      <c r="D86" s="451"/>
      <c r="E86" s="452"/>
      <c r="F86" s="452"/>
      <c r="G86" s="453"/>
      <c r="H86" s="453"/>
      <c r="I86" s="452"/>
      <c r="J86" s="452"/>
      <c r="K86" s="452"/>
      <c r="L86" s="452"/>
      <c r="M86" s="452"/>
      <c r="N86" s="452"/>
      <c r="O86" s="452"/>
      <c r="P86" s="64"/>
      <c r="Q86" s="64"/>
      <c r="R86" s="414"/>
      <c r="S86" s="6"/>
      <c r="T86" s="6"/>
      <c r="U86" s="6"/>
      <c r="V86" s="6"/>
      <c r="W86" s="6"/>
      <c r="X86" s="6"/>
      <c r="Y86" s="6"/>
      <c r="Z86" s="6"/>
      <c r="AA86" s="6"/>
    </row>
    <row r="87" spans="1:34" ht="15" customHeight="1">
      <c r="A87" s="5"/>
      <c r="B87" s="476"/>
      <c r="C87" s="5"/>
      <c r="D87" s="5"/>
      <c r="E87" s="5"/>
      <c r="F87" s="82"/>
      <c r="G87" s="82"/>
      <c r="H87" s="82"/>
      <c r="I87" s="82"/>
      <c r="J87" s="42"/>
      <c r="K87" s="82"/>
      <c r="L87" s="82"/>
      <c r="M87" s="35"/>
      <c r="N87" s="477"/>
      <c r="O87" s="477"/>
      <c r="P87" s="7"/>
      <c r="Q87" s="11"/>
      <c r="R87" s="12"/>
      <c r="S87" s="16"/>
      <c r="T87" s="16"/>
      <c r="U87" s="16"/>
      <c r="V87" s="16"/>
      <c r="W87" s="16"/>
      <c r="X87" s="16"/>
      <c r="Y87" s="16"/>
      <c r="Z87" s="16"/>
      <c r="AA87" s="16"/>
    </row>
    <row r="88" spans="1:34" ht="44.25" customHeight="1">
      <c r="A88" s="23" t="s">
        <v>603</v>
      </c>
      <c r="B88" s="39"/>
      <c r="C88" s="39"/>
      <c r="D88" s="40"/>
      <c r="E88" s="36"/>
      <c r="F88" s="36"/>
      <c r="G88" s="35"/>
      <c r="H88" s="35" t="s">
        <v>3632</v>
      </c>
      <c r="I88" s="36"/>
      <c r="J88" s="17"/>
      <c r="K88" s="79"/>
      <c r="L88" s="80"/>
      <c r="M88" s="79"/>
      <c r="N88" s="81"/>
      <c r="O88" s="79"/>
      <c r="P88" s="7"/>
      <c r="Q88" s="16"/>
      <c r="R88" s="12"/>
      <c r="S88" s="16"/>
      <c r="T88" s="16"/>
      <c r="U88" s="16"/>
      <c r="V88" s="16"/>
      <c r="W88" s="16"/>
      <c r="X88" s="16"/>
      <c r="Y88" s="16"/>
      <c r="Z88" s="5"/>
      <c r="AA88" s="5"/>
      <c r="AB88" s="5"/>
    </row>
    <row r="89" spans="1:34" s="6" customFormat="1">
      <c r="A89" s="29" t="s">
        <v>604</v>
      </c>
      <c r="B89" s="23"/>
      <c r="C89" s="23"/>
      <c r="D89" s="23"/>
      <c r="E89" s="5"/>
      <c r="F89" s="30" t="s">
        <v>605</v>
      </c>
      <c r="G89" s="41"/>
      <c r="H89" s="42"/>
      <c r="I89" s="82"/>
      <c r="J89" s="17"/>
      <c r="K89" s="83"/>
      <c r="L89" s="84"/>
      <c r="M89" s="85"/>
      <c r="N89" s="86"/>
      <c r="O89" s="87"/>
      <c r="P89" s="5"/>
      <c r="Q89" s="4"/>
      <c r="R89" s="12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9" customFormat="1" ht="14.25" customHeight="1">
      <c r="A90" s="29"/>
      <c r="B90" s="23"/>
      <c r="C90" s="23"/>
      <c r="D90" s="23"/>
      <c r="E90" s="32"/>
      <c r="F90" s="30" t="s">
        <v>607</v>
      </c>
      <c r="G90" s="41"/>
      <c r="H90" s="42"/>
      <c r="I90" s="82"/>
      <c r="J90" s="17"/>
      <c r="K90" s="83"/>
      <c r="L90" s="84"/>
      <c r="M90" s="85"/>
      <c r="N90" s="86"/>
      <c r="O90" s="87"/>
      <c r="P90" s="5"/>
      <c r="Q90" s="4"/>
      <c r="R90" s="12"/>
      <c r="S90" s="6"/>
      <c r="Y90" s="6"/>
      <c r="Z90" s="6"/>
    </row>
    <row r="91" spans="1:34" s="9" customFormat="1" ht="14.25" customHeight="1">
      <c r="A91" s="23"/>
      <c r="B91" s="23"/>
      <c r="C91" s="23"/>
      <c r="D91" s="23"/>
      <c r="E91" s="32"/>
      <c r="F91" s="17"/>
      <c r="G91" s="17"/>
      <c r="H91" s="31"/>
      <c r="I91" s="36"/>
      <c r="J91" s="71"/>
      <c r="K91" s="68"/>
      <c r="L91" s="69"/>
      <c r="M91" s="17"/>
      <c r="N91" s="72"/>
      <c r="O91" s="57"/>
      <c r="P91" s="8"/>
      <c r="Q91" s="4"/>
      <c r="R91" s="12"/>
      <c r="S91" s="6"/>
      <c r="Y91" s="6"/>
      <c r="Z91" s="6"/>
    </row>
    <row r="92" spans="1:34" s="9" customFormat="1" ht="15">
      <c r="A92" s="43" t="s">
        <v>614</v>
      </c>
      <c r="B92" s="43"/>
      <c r="C92" s="43"/>
      <c r="D92" s="43"/>
      <c r="E92" s="32"/>
      <c r="F92" s="17"/>
      <c r="G92" s="12"/>
      <c r="H92" s="17"/>
      <c r="I92" s="12"/>
      <c r="J92" s="88"/>
      <c r="K92" s="12"/>
      <c r="L92" s="12"/>
      <c r="M92" s="12"/>
      <c r="N92" s="12"/>
      <c r="O92" s="89"/>
      <c r="P92"/>
      <c r="Q92" s="4"/>
      <c r="R92" s="12"/>
      <c r="S92" s="6"/>
      <c r="Y92" s="6"/>
      <c r="Z92" s="6"/>
    </row>
    <row r="93" spans="1:34" s="9" customFormat="1" ht="38.25">
      <c r="A93" s="21" t="s">
        <v>16</v>
      </c>
      <c r="B93" s="21" t="s">
        <v>575</v>
      </c>
      <c r="C93" s="21"/>
      <c r="D93" s="22" t="s">
        <v>588</v>
      </c>
      <c r="E93" s="21" t="s">
        <v>589</v>
      </c>
      <c r="F93" s="21" t="s">
        <v>590</v>
      </c>
      <c r="G93" s="21" t="s">
        <v>609</v>
      </c>
      <c r="H93" s="21" t="s">
        <v>592</v>
      </c>
      <c r="I93" s="21" t="s">
        <v>593</v>
      </c>
      <c r="J93" s="20" t="s">
        <v>594</v>
      </c>
      <c r="K93" s="77" t="s">
        <v>615</v>
      </c>
      <c r="L93" s="63" t="s">
        <v>3630</v>
      </c>
      <c r="M93" s="77" t="s">
        <v>611</v>
      </c>
      <c r="N93" s="21" t="s">
        <v>612</v>
      </c>
      <c r="O93" s="20" t="s">
        <v>597</v>
      </c>
      <c r="P93" s="90" t="s">
        <v>598</v>
      </c>
      <c r="Q93" s="4"/>
      <c r="R93" s="17"/>
      <c r="S93" s="6"/>
      <c r="Y93" s="6"/>
      <c r="Z93" s="6"/>
    </row>
    <row r="94" spans="1:34" s="404" customFormat="1" ht="14.25" customHeight="1">
      <c r="A94" s="466">
        <v>1</v>
      </c>
      <c r="B94" s="444">
        <v>44105</v>
      </c>
      <c r="C94" s="473"/>
      <c r="D94" s="489" t="s">
        <v>3659</v>
      </c>
      <c r="E94" s="472" t="s">
        <v>600</v>
      </c>
      <c r="F94" s="445">
        <v>1435.5</v>
      </c>
      <c r="G94" s="445">
        <v>1415</v>
      </c>
      <c r="H94" s="445">
        <v>1446</v>
      </c>
      <c r="I94" s="445" t="s">
        <v>3660</v>
      </c>
      <c r="J94" s="443" t="s">
        <v>707</v>
      </c>
      <c r="K94" s="443">
        <f t="shared" ref="K94:K99" si="89">H94-F94</f>
        <v>10.5</v>
      </c>
      <c r="L94" s="457">
        <f t="shared" ref="L94:L99" si="90">(H94*N94)*0.035%</f>
        <v>354.27000000000004</v>
      </c>
      <c r="M94" s="518">
        <f t="shared" ref="M94" si="91">(K94*N94)-L94</f>
        <v>6995.73</v>
      </c>
      <c r="N94" s="443">
        <v>700</v>
      </c>
      <c r="O94" s="447" t="s">
        <v>599</v>
      </c>
      <c r="P94" s="449">
        <v>44105</v>
      </c>
      <c r="Q94" s="391"/>
      <c r="R94" s="344" t="s">
        <v>3186</v>
      </c>
      <c r="S94" s="40"/>
      <c r="Y94" s="40"/>
      <c r="Z94" s="40"/>
    </row>
    <row r="95" spans="1:34" s="404" customFormat="1" ht="14.25" customHeight="1">
      <c r="A95" s="466">
        <v>2</v>
      </c>
      <c r="B95" s="444">
        <v>44109</v>
      </c>
      <c r="C95" s="473"/>
      <c r="D95" s="489" t="s">
        <v>3668</v>
      </c>
      <c r="E95" s="472" t="s">
        <v>600</v>
      </c>
      <c r="F95" s="445">
        <v>2021.5</v>
      </c>
      <c r="G95" s="445">
        <v>1975</v>
      </c>
      <c r="H95" s="445">
        <v>2052.5</v>
      </c>
      <c r="I95" s="445">
        <v>2100</v>
      </c>
      <c r="J95" s="443" t="s">
        <v>3675</v>
      </c>
      <c r="K95" s="443">
        <f t="shared" si="89"/>
        <v>31</v>
      </c>
      <c r="L95" s="457">
        <f t="shared" si="90"/>
        <v>215.51250000000002</v>
      </c>
      <c r="M95" s="518">
        <f t="shared" ref="M95:M96" si="92">(K95*N95)-L95</f>
        <v>9084.4874999999993</v>
      </c>
      <c r="N95" s="443">
        <v>300</v>
      </c>
      <c r="O95" s="447" t="s">
        <v>599</v>
      </c>
      <c r="P95" s="481">
        <v>44110</v>
      </c>
      <c r="Q95" s="391"/>
      <c r="R95" s="344" t="s">
        <v>3186</v>
      </c>
      <c r="S95" s="40"/>
      <c r="Y95" s="40"/>
      <c r="Z95" s="40"/>
    </row>
    <row r="96" spans="1:34" s="404" customFormat="1" ht="14.25" customHeight="1">
      <c r="A96" s="466">
        <v>3</v>
      </c>
      <c r="B96" s="444">
        <v>44111</v>
      </c>
      <c r="C96" s="473"/>
      <c r="D96" s="489" t="s">
        <v>3659</v>
      </c>
      <c r="E96" s="472" t="s">
        <v>600</v>
      </c>
      <c r="F96" s="445">
        <v>1433.5</v>
      </c>
      <c r="G96" s="445">
        <v>1415</v>
      </c>
      <c r="H96" s="445">
        <v>1444</v>
      </c>
      <c r="I96" s="445" t="s">
        <v>3660</v>
      </c>
      <c r="J96" s="443" t="s">
        <v>707</v>
      </c>
      <c r="K96" s="443">
        <f t="shared" si="89"/>
        <v>10.5</v>
      </c>
      <c r="L96" s="457">
        <f t="shared" si="90"/>
        <v>353.78000000000003</v>
      </c>
      <c r="M96" s="518">
        <f t="shared" si="92"/>
        <v>6996.22</v>
      </c>
      <c r="N96" s="443">
        <v>700</v>
      </c>
      <c r="O96" s="447" t="s">
        <v>599</v>
      </c>
      <c r="P96" s="449">
        <v>44111</v>
      </c>
      <c r="Q96" s="391"/>
      <c r="R96" s="344" t="s">
        <v>3186</v>
      </c>
      <c r="S96" s="40"/>
      <c r="Y96" s="40"/>
      <c r="Z96" s="40"/>
    </row>
    <row r="97" spans="1:26" s="404" customFormat="1" ht="14.25" customHeight="1">
      <c r="A97" s="466">
        <v>4</v>
      </c>
      <c r="B97" s="444">
        <v>44112</v>
      </c>
      <c r="C97" s="473"/>
      <c r="D97" s="489" t="s">
        <v>3668</v>
      </c>
      <c r="E97" s="472" t="s">
        <v>600</v>
      </c>
      <c r="F97" s="445">
        <v>2087.5</v>
      </c>
      <c r="G97" s="445">
        <v>2048</v>
      </c>
      <c r="H97" s="445">
        <v>2112.5</v>
      </c>
      <c r="I97" s="445" t="s">
        <v>3688</v>
      </c>
      <c r="J97" s="443" t="s">
        <v>743</v>
      </c>
      <c r="K97" s="443">
        <f t="shared" si="89"/>
        <v>25</v>
      </c>
      <c r="L97" s="457">
        <f t="shared" si="90"/>
        <v>221.81250000000003</v>
      </c>
      <c r="M97" s="518">
        <f t="shared" ref="M97" si="93">(K97*N97)-L97</f>
        <v>7278.1875</v>
      </c>
      <c r="N97" s="443">
        <v>300</v>
      </c>
      <c r="O97" s="447" t="s">
        <v>599</v>
      </c>
      <c r="P97" s="481">
        <v>44113</v>
      </c>
      <c r="Q97" s="391"/>
      <c r="R97" s="344" t="s">
        <v>3186</v>
      </c>
      <c r="S97" s="40"/>
      <c r="Y97" s="40"/>
      <c r="Z97" s="40"/>
    </row>
    <row r="98" spans="1:26" s="404" customFormat="1" ht="14.25" customHeight="1">
      <c r="A98" s="466">
        <v>5</v>
      </c>
      <c r="B98" s="444">
        <v>44112</v>
      </c>
      <c r="C98" s="473"/>
      <c r="D98" s="489" t="s">
        <v>3691</v>
      </c>
      <c r="E98" s="472" t="s">
        <v>600</v>
      </c>
      <c r="F98" s="445">
        <v>1028</v>
      </c>
      <c r="G98" s="445">
        <v>1013</v>
      </c>
      <c r="H98" s="445">
        <v>1040</v>
      </c>
      <c r="I98" s="445" t="s">
        <v>3692</v>
      </c>
      <c r="J98" s="443" t="s">
        <v>3693</v>
      </c>
      <c r="K98" s="443">
        <f t="shared" si="89"/>
        <v>12</v>
      </c>
      <c r="L98" s="457">
        <f t="shared" si="90"/>
        <v>309.40000000000003</v>
      </c>
      <c r="M98" s="518">
        <f t="shared" ref="M98" si="94">(K98*N98)-L98</f>
        <v>9890.6</v>
      </c>
      <c r="N98" s="443">
        <v>850</v>
      </c>
      <c r="O98" s="447" t="s">
        <v>599</v>
      </c>
      <c r="P98" s="449">
        <v>44112</v>
      </c>
      <c r="Q98" s="391"/>
      <c r="R98" s="344" t="s">
        <v>3186</v>
      </c>
      <c r="S98" s="40"/>
      <c r="Y98" s="40"/>
      <c r="Z98" s="40"/>
    </row>
    <row r="99" spans="1:26" s="404" customFormat="1" ht="14.25" customHeight="1">
      <c r="A99" s="466">
        <v>6</v>
      </c>
      <c r="B99" s="444">
        <v>44112</v>
      </c>
      <c r="C99" s="473"/>
      <c r="D99" s="489" t="s">
        <v>3694</v>
      </c>
      <c r="E99" s="472" t="s">
        <v>600</v>
      </c>
      <c r="F99" s="445">
        <v>1450</v>
      </c>
      <c r="G99" s="445">
        <v>1432</v>
      </c>
      <c r="H99" s="445">
        <v>1460</v>
      </c>
      <c r="I99" s="445">
        <v>1480</v>
      </c>
      <c r="J99" s="443" t="s">
        <v>3695</v>
      </c>
      <c r="K99" s="443">
        <f t="shared" si="89"/>
        <v>10</v>
      </c>
      <c r="L99" s="457">
        <f t="shared" si="90"/>
        <v>357.70000000000005</v>
      </c>
      <c r="M99" s="518">
        <f t="shared" ref="M99:M100" si="95">(K99*N99)-L99</f>
        <v>6642.3</v>
      </c>
      <c r="N99" s="443">
        <v>700</v>
      </c>
      <c r="O99" s="447" t="s">
        <v>599</v>
      </c>
      <c r="P99" s="449">
        <v>44112</v>
      </c>
      <c r="Q99" s="391"/>
      <c r="R99" s="344" t="s">
        <v>3186</v>
      </c>
      <c r="S99" s="40"/>
      <c r="Y99" s="40"/>
      <c r="Z99" s="40"/>
    </row>
    <row r="100" spans="1:26" s="404" customFormat="1" ht="14.25" customHeight="1">
      <c r="A100" s="466">
        <v>7</v>
      </c>
      <c r="B100" s="444">
        <v>44113</v>
      </c>
      <c r="C100" s="473"/>
      <c r="D100" s="489" t="s">
        <v>3668</v>
      </c>
      <c r="E100" s="472" t="s">
        <v>600</v>
      </c>
      <c r="F100" s="445">
        <v>2064.5</v>
      </c>
      <c r="G100" s="445">
        <v>2020</v>
      </c>
      <c r="H100" s="445">
        <v>2091.5</v>
      </c>
      <c r="I100" s="445" t="s">
        <v>3699</v>
      </c>
      <c r="J100" s="443" t="s">
        <v>3700</v>
      </c>
      <c r="K100" s="443">
        <f t="shared" ref="K100" si="96">H100-F100</f>
        <v>27</v>
      </c>
      <c r="L100" s="457">
        <f t="shared" ref="L100" si="97">(H100*N100)*0.035%</f>
        <v>219.60750000000004</v>
      </c>
      <c r="M100" s="518">
        <f t="shared" si="95"/>
        <v>7880.3924999999999</v>
      </c>
      <c r="N100" s="443">
        <v>300</v>
      </c>
      <c r="O100" s="447" t="s">
        <v>599</v>
      </c>
      <c r="P100" s="481">
        <v>44116</v>
      </c>
      <c r="Q100" s="391"/>
      <c r="R100" s="344" t="s">
        <v>3186</v>
      </c>
      <c r="S100" s="40"/>
      <c r="Y100" s="40"/>
      <c r="Z100" s="40"/>
    </row>
    <row r="101" spans="1:26" s="404" customFormat="1" ht="14.25" customHeight="1">
      <c r="A101" s="522">
        <v>8</v>
      </c>
      <c r="B101" s="523">
        <v>44116</v>
      </c>
      <c r="C101" s="524"/>
      <c r="D101" s="525" t="s">
        <v>3659</v>
      </c>
      <c r="E101" s="516" t="s">
        <v>600</v>
      </c>
      <c r="F101" s="488">
        <v>1457</v>
      </c>
      <c r="G101" s="488">
        <v>1440</v>
      </c>
      <c r="H101" s="488">
        <v>1440</v>
      </c>
      <c r="I101" s="488">
        <v>1490</v>
      </c>
      <c r="J101" s="478" t="s">
        <v>3701</v>
      </c>
      <c r="K101" s="478">
        <f t="shared" ref="K101:K103" si="98">H101-F101</f>
        <v>-17</v>
      </c>
      <c r="L101" s="459">
        <f t="shared" ref="L101:L103" si="99">(H101*N101)*0.035%</f>
        <v>352.80000000000007</v>
      </c>
      <c r="M101" s="526">
        <f t="shared" ref="M101:M103" si="100">(K101*N101)-L101</f>
        <v>-12252.8</v>
      </c>
      <c r="N101" s="478">
        <v>700</v>
      </c>
      <c r="O101" s="439" t="s">
        <v>663</v>
      </c>
      <c r="P101" s="517">
        <v>44116</v>
      </c>
      <c r="Q101" s="391"/>
      <c r="R101" s="344" t="s">
        <v>3186</v>
      </c>
      <c r="S101" s="40"/>
      <c r="Y101" s="40"/>
      <c r="Z101" s="40"/>
    </row>
    <row r="102" spans="1:26" s="404" customFormat="1" ht="14.25" customHeight="1">
      <c r="A102" s="466">
        <v>9</v>
      </c>
      <c r="B102" s="444">
        <v>44116</v>
      </c>
      <c r="C102" s="473"/>
      <c r="D102" s="489" t="s">
        <v>3703</v>
      </c>
      <c r="E102" s="472" t="s">
        <v>600</v>
      </c>
      <c r="F102" s="445">
        <v>161.75</v>
      </c>
      <c r="G102" s="445">
        <v>157.5</v>
      </c>
      <c r="H102" s="445">
        <v>164.25</v>
      </c>
      <c r="I102" s="445">
        <v>168</v>
      </c>
      <c r="J102" s="443" t="s">
        <v>3709</v>
      </c>
      <c r="K102" s="443">
        <f t="shared" si="98"/>
        <v>2.5</v>
      </c>
      <c r="L102" s="457">
        <f t="shared" si="99"/>
        <v>206.95500000000004</v>
      </c>
      <c r="M102" s="518">
        <f t="shared" si="100"/>
        <v>8793.0450000000001</v>
      </c>
      <c r="N102" s="443">
        <v>3600</v>
      </c>
      <c r="O102" s="447" t="s">
        <v>599</v>
      </c>
      <c r="P102" s="481">
        <v>44117</v>
      </c>
      <c r="Q102" s="391"/>
      <c r="R102" s="344" t="s">
        <v>3186</v>
      </c>
      <c r="S102" s="40"/>
      <c r="Y102" s="40"/>
      <c r="Z102" s="40"/>
    </row>
    <row r="103" spans="1:26" s="404" customFormat="1" ht="14.25" customHeight="1">
      <c r="A103" s="466">
        <v>10</v>
      </c>
      <c r="B103" s="444">
        <v>44117</v>
      </c>
      <c r="C103" s="473"/>
      <c r="D103" s="489" t="s">
        <v>3668</v>
      </c>
      <c r="E103" s="472" t="s">
        <v>600</v>
      </c>
      <c r="F103" s="445">
        <v>2067</v>
      </c>
      <c r="G103" s="445">
        <v>2020</v>
      </c>
      <c r="H103" s="445">
        <v>2089</v>
      </c>
      <c r="I103" s="445" t="s">
        <v>3699</v>
      </c>
      <c r="J103" s="443" t="s">
        <v>3716</v>
      </c>
      <c r="K103" s="443">
        <f t="shared" si="98"/>
        <v>22</v>
      </c>
      <c r="L103" s="457">
        <f t="shared" si="99"/>
        <v>219.34500000000003</v>
      </c>
      <c r="M103" s="518">
        <f t="shared" si="100"/>
        <v>6380.6549999999997</v>
      </c>
      <c r="N103" s="443">
        <v>300</v>
      </c>
      <c r="O103" s="447" t="s">
        <v>599</v>
      </c>
      <c r="P103" s="481">
        <v>44119</v>
      </c>
      <c r="Q103" s="391"/>
      <c r="R103" s="344" t="s">
        <v>3186</v>
      </c>
      <c r="S103" s="40"/>
      <c r="Y103" s="40"/>
      <c r="Z103" s="40"/>
    </row>
    <row r="104" spans="1:26" s="404" customFormat="1" ht="13.9" customHeight="1">
      <c r="A104" s="466">
        <v>11</v>
      </c>
      <c r="B104" s="444">
        <v>44118</v>
      </c>
      <c r="C104" s="473"/>
      <c r="D104" s="489" t="s">
        <v>3703</v>
      </c>
      <c r="E104" s="472" t="s">
        <v>600</v>
      </c>
      <c r="F104" s="445">
        <v>160.25</v>
      </c>
      <c r="G104" s="445">
        <v>156</v>
      </c>
      <c r="H104" s="445">
        <v>162.19999999999999</v>
      </c>
      <c r="I104" s="445">
        <v>168</v>
      </c>
      <c r="J104" s="443" t="s">
        <v>3738</v>
      </c>
      <c r="K104" s="443">
        <f t="shared" ref="K104" si="101">H104-F104</f>
        <v>1.9499999999999886</v>
      </c>
      <c r="L104" s="457">
        <f t="shared" ref="L104" si="102">(H104*N104)*0.035%</f>
        <v>204.37200000000004</v>
      </c>
      <c r="M104" s="518">
        <f t="shared" ref="M104" si="103">(K104*N104)-L104</f>
        <v>6815.6279999999588</v>
      </c>
      <c r="N104" s="443">
        <v>3600</v>
      </c>
      <c r="O104" s="447" t="s">
        <v>599</v>
      </c>
      <c r="P104" s="481">
        <v>44119</v>
      </c>
      <c r="Q104" s="391"/>
      <c r="R104" s="344" t="s">
        <v>3186</v>
      </c>
      <c r="S104" s="40"/>
      <c r="Y104" s="40"/>
      <c r="Z104" s="40"/>
    </row>
    <row r="105" spans="1:26" s="404" customFormat="1" ht="13.9" customHeight="1">
      <c r="A105" s="466">
        <v>12</v>
      </c>
      <c r="B105" s="444">
        <v>44119</v>
      </c>
      <c r="C105" s="473"/>
      <c r="D105" s="489" t="s">
        <v>3717</v>
      </c>
      <c r="E105" s="472" t="s">
        <v>3627</v>
      </c>
      <c r="F105" s="445">
        <v>11990</v>
      </c>
      <c r="G105" s="445">
        <v>12120</v>
      </c>
      <c r="H105" s="445">
        <v>11905</v>
      </c>
      <c r="I105" s="445">
        <v>11850</v>
      </c>
      <c r="J105" s="443" t="s">
        <v>3718</v>
      </c>
      <c r="K105" s="443">
        <f>F105-H105</f>
        <v>85</v>
      </c>
      <c r="L105" s="457">
        <f t="shared" ref="L105" si="104">(H105*N105)*0.035%</f>
        <v>312.50625000000002</v>
      </c>
      <c r="M105" s="518">
        <f t="shared" ref="M105" si="105">(K105*N105)-L105</f>
        <v>6062.4937499999996</v>
      </c>
      <c r="N105" s="443">
        <v>75</v>
      </c>
      <c r="O105" s="447" t="s">
        <v>599</v>
      </c>
      <c r="P105" s="449">
        <v>44119</v>
      </c>
      <c r="Q105" s="391"/>
      <c r="R105" s="344" t="s">
        <v>602</v>
      </c>
      <c r="S105" s="40"/>
      <c r="Y105" s="40"/>
      <c r="Z105" s="40"/>
    </row>
    <row r="106" spans="1:26" s="404" customFormat="1" ht="13.9" customHeight="1">
      <c r="A106" s="466">
        <v>13</v>
      </c>
      <c r="B106" s="444">
        <v>44119</v>
      </c>
      <c r="C106" s="473"/>
      <c r="D106" s="489" t="s">
        <v>3721</v>
      </c>
      <c r="E106" s="472" t="s">
        <v>3627</v>
      </c>
      <c r="F106" s="445">
        <v>2002</v>
      </c>
      <c r="G106" s="445">
        <v>2045</v>
      </c>
      <c r="H106" s="445">
        <v>1978</v>
      </c>
      <c r="I106" s="445">
        <v>1940</v>
      </c>
      <c r="J106" s="443" t="s">
        <v>3722</v>
      </c>
      <c r="K106" s="443">
        <f>F106-H106</f>
        <v>24</v>
      </c>
      <c r="L106" s="457">
        <f t="shared" ref="L106:L107" si="106">(H106*N106)*0.035%</f>
        <v>207.69000000000003</v>
      </c>
      <c r="M106" s="518">
        <f t="shared" ref="M106:M107" si="107">(K106*N106)-L106</f>
        <v>6992.31</v>
      </c>
      <c r="N106" s="443">
        <v>300</v>
      </c>
      <c r="O106" s="447" t="s">
        <v>599</v>
      </c>
      <c r="P106" s="449">
        <v>44119</v>
      </c>
      <c r="Q106" s="391"/>
      <c r="R106" s="344" t="s">
        <v>602</v>
      </c>
      <c r="S106" s="40"/>
      <c r="Y106" s="40"/>
      <c r="Z106" s="40"/>
    </row>
    <row r="107" spans="1:26" s="404" customFormat="1" ht="13.9" customHeight="1">
      <c r="A107" s="466">
        <v>14</v>
      </c>
      <c r="B107" s="444">
        <v>44119</v>
      </c>
      <c r="C107" s="473"/>
      <c r="D107" s="489" t="s">
        <v>3719</v>
      </c>
      <c r="E107" s="472" t="s">
        <v>600</v>
      </c>
      <c r="F107" s="445">
        <v>1240.5</v>
      </c>
      <c r="G107" s="445">
        <v>1216</v>
      </c>
      <c r="H107" s="445">
        <v>1255</v>
      </c>
      <c r="I107" s="445" t="s">
        <v>3720</v>
      </c>
      <c r="J107" s="443" t="s">
        <v>3728</v>
      </c>
      <c r="K107" s="443">
        <f t="shared" ref="K107" si="108">H107-F107</f>
        <v>14.5</v>
      </c>
      <c r="L107" s="457">
        <f t="shared" si="106"/>
        <v>241.58750000000003</v>
      </c>
      <c r="M107" s="518">
        <f t="shared" si="107"/>
        <v>7733.4125000000004</v>
      </c>
      <c r="N107" s="443">
        <v>550</v>
      </c>
      <c r="O107" s="447" t="s">
        <v>599</v>
      </c>
      <c r="P107" s="481">
        <v>44120</v>
      </c>
      <c r="Q107" s="391"/>
      <c r="R107" s="344" t="s">
        <v>3186</v>
      </c>
      <c r="S107" s="40"/>
      <c r="Y107" s="40"/>
      <c r="Z107" s="40"/>
    </row>
    <row r="108" spans="1:26" s="404" customFormat="1" ht="13.9" customHeight="1">
      <c r="A108" s="466">
        <v>15</v>
      </c>
      <c r="B108" s="444">
        <v>44119</v>
      </c>
      <c r="C108" s="473"/>
      <c r="D108" s="489" t="s">
        <v>3659</v>
      </c>
      <c r="E108" s="472" t="s">
        <v>600</v>
      </c>
      <c r="F108" s="445">
        <v>1423.5</v>
      </c>
      <c r="G108" s="445">
        <v>1405</v>
      </c>
      <c r="H108" s="445">
        <v>1432.5</v>
      </c>
      <c r="I108" s="445" t="s">
        <v>3723</v>
      </c>
      <c r="J108" s="443" t="s">
        <v>3405</v>
      </c>
      <c r="K108" s="443">
        <f t="shared" ref="K108:K109" si="109">H108-F108</f>
        <v>9</v>
      </c>
      <c r="L108" s="457">
        <f t="shared" ref="L108:L109" si="110">(H108*N108)*0.035%</f>
        <v>350.96250000000003</v>
      </c>
      <c r="M108" s="518">
        <f t="shared" ref="M108:M109" si="111">(K108*N108)-L108</f>
        <v>5949.0375000000004</v>
      </c>
      <c r="N108" s="443">
        <v>700</v>
      </c>
      <c r="O108" s="447" t="s">
        <v>599</v>
      </c>
      <c r="P108" s="481">
        <v>44120</v>
      </c>
      <c r="Q108" s="391"/>
      <c r="R108" s="344" t="s">
        <v>3186</v>
      </c>
      <c r="S108" s="40"/>
      <c r="Y108" s="40"/>
      <c r="Z108" s="40"/>
    </row>
    <row r="109" spans="1:26" s="404" customFormat="1" ht="13.9" customHeight="1">
      <c r="A109" s="466">
        <v>16</v>
      </c>
      <c r="B109" s="444">
        <v>44119</v>
      </c>
      <c r="C109" s="473"/>
      <c r="D109" s="489" t="s">
        <v>3668</v>
      </c>
      <c r="E109" s="472" t="s">
        <v>600</v>
      </c>
      <c r="F109" s="445">
        <v>2080</v>
      </c>
      <c r="G109" s="445">
        <v>2035</v>
      </c>
      <c r="H109" s="445">
        <v>2101.5</v>
      </c>
      <c r="I109" s="445" t="s">
        <v>3726</v>
      </c>
      <c r="J109" s="443" t="s">
        <v>3756</v>
      </c>
      <c r="K109" s="443">
        <f t="shared" si="109"/>
        <v>21.5</v>
      </c>
      <c r="L109" s="457">
        <f t="shared" si="110"/>
        <v>220.65750000000003</v>
      </c>
      <c r="M109" s="518">
        <f t="shared" si="111"/>
        <v>6229.3424999999997</v>
      </c>
      <c r="N109" s="443">
        <v>300</v>
      </c>
      <c r="O109" s="447" t="s">
        <v>599</v>
      </c>
      <c r="P109" s="481">
        <v>44124</v>
      </c>
      <c r="Q109" s="391"/>
      <c r="R109" s="344" t="s">
        <v>3186</v>
      </c>
      <c r="S109" s="40"/>
      <c r="Y109" s="40"/>
      <c r="Z109" s="40"/>
    </row>
    <row r="110" spans="1:26" s="404" customFormat="1" ht="13.9" customHeight="1">
      <c r="A110" s="466">
        <v>17</v>
      </c>
      <c r="B110" s="444">
        <v>44120</v>
      </c>
      <c r="C110" s="473"/>
      <c r="D110" s="489" t="s">
        <v>3717</v>
      </c>
      <c r="E110" s="472" t="s">
        <v>3627</v>
      </c>
      <c r="F110" s="445">
        <v>11745</v>
      </c>
      <c r="G110" s="445">
        <v>11880</v>
      </c>
      <c r="H110" s="445">
        <v>11675</v>
      </c>
      <c r="I110" s="445">
        <v>11600</v>
      </c>
      <c r="J110" s="443" t="s">
        <v>774</v>
      </c>
      <c r="K110" s="443">
        <f>F110-H110</f>
        <v>70</v>
      </c>
      <c r="L110" s="457">
        <f t="shared" ref="L110:L114" si="112">(H110*N110)*0.035%</f>
        <v>306.46875000000006</v>
      </c>
      <c r="M110" s="518">
        <f t="shared" ref="M110:M114" si="113">(K110*N110)-L110</f>
        <v>4943.53125</v>
      </c>
      <c r="N110" s="443">
        <v>75</v>
      </c>
      <c r="O110" s="447" t="s">
        <v>599</v>
      </c>
      <c r="P110" s="449">
        <v>44120</v>
      </c>
      <c r="Q110" s="391"/>
      <c r="R110" s="344" t="s">
        <v>602</v>
      </c>
      <c r="S110" s="40"/>
      <c r="Y110" s="40"/>
      <c r="Z110" s="40"/>
    </row>
    <row r="111" spans="1:26" s="404" customFormat="1" ht="13.9" customHeight="1">
      <c r="A111" s="466">
        <v>18</v>
      </c>
      <c r="B111" s="444">
        <v>44120</v>
      </c>
      <c r="C111" s="473"/>
      <c r="D111" s="489" t="s">
        <v>3729</v>
      </c>
      <c r="E111" s="472" t="s">
        <v>600</v>
      </c>
      <c r="F111" s="445">
        <v>684.5</v>
      </c>
      <c r="G111" s="445">
        <v>672</v>
      </c>
      <c r="H111" s="445">
        <v>692.5</v>
      </c>
      <c r="I111" s="445">
        <v>710</v>
      </c>
      <c r="J111" s="443" t="s">
        <v>3674</v>
      </c>
      <c r="K111" s="443">
        <f t="shared" ref="K111:K112" si="114">H111-F111</f>
        <v>8</v>
      </c>
      <c r="L111" s="457">
        <f t="shared" si="112"/>
        <v>242.37500000000003</v>
      </c>
      <c r="M111" s="518">
        <f t="shared" si="113"/>
        <v>7757.625</v>
      </c>
      <c r="N111" s="443">
        <v>1000</v>
      </c>
      <c r="O111" s="447" t="s">
        <v>599</v>
      </c>
      <c r="P111" s="449">
        <v>44120</v>
      </c>
      <c r="Q111" s="391"/>
      <c r="R111" s="344" t="s">
        <v>3186</v>
      </c>
      <c r="S111" s="40"/>
      <c r="Y111" s="40"/>
      <c r="Z111" s="40"/>
    </row>
    <row r="112" spans="1:26" s="404" customFormat="1" ht="13.9" customHeight="1">
      <c r="A112" s="466">
        <v>19</v>
      </c>
      <c r="B112" s="444">
        <v>44120</v>
      </c>
      <c r="C112" s="473"/>
      <c r="D112" s="489" t="s">
        <v>3730</v>
      </c>
      <c r="E112" s="472" t="s">
        <v>600</v>
      </c>
      <c r="F112" s="445">
        <v>563</v>
      </c>
      <c r="G112" s="445">
        <v>550</v>
      </c>
      <c r="H112" s="445">
        <v>567.5</v>
      </c>
      <c r="I112" s="445">
        <v>580</v>
      </c>
      <c r="J112" s="443" t="s">
        <v>3740</v>
      </c>
      <c r="K112" s="443">
        <f t="shared" si="114"/>
        <v>4.5</v>
      </c>
      <c r="L112" s="457">
        <f t="shared" si="112"/>
        <v>218.48750000000004</v>
      </c>
      <c r="M112" s="518">
        <f t="shared" si="113"/>
        <v>4731.5124999999998</v>
      </c>
      <c r="N112" s="443">
        <v>1100</v>
      </c>
      <c r="O112" s="447" t="s">
        <v>599</v>
      </c>
      <c r="P112" s="481">
        <v>44123</v>
      </c>
      <c r="Q112" s="391"/>
      <c r="R112" s="344" t="s">
        <v>602</v>
      </c>
      <c r="S112" s="40"/>
      <c r="Y112" s="40"/>
      <c r="Z112" s="40"/>
    </row>
    <row r="113" spans="1:26" s="404" customFormat="1" ht="13.9" customHeight="1">
      <c r="A113" s="527">
        <v>20</v>
      </c>
      <c r="B113" s="528">
        <v>44120</v>
      </c>
      <c r="C113" s="529"/>
      <c r="D113" s="530" t="s">
        <v>3732</v>
      </c>
      <c r="E113" s="531" t="s">
        <v>3627</v>
      </c>
      <c r="F113" s="532">
        <v>3230</v>
      </c>
      <c r="G113" s="532">
        <v>3275</v>
      </c>
      <c r="H113" s="532">
        <v>3227.5</v>
      </c>
      <c r="I113" s="532">
        <v>3150</v>
      </c>
      <c r="J113" s="533" t="s">
        <v>3643</v>
      </c>
      <c r="K113" s="533">
        <f>F113-H113</f>
        <v>2.5</v>
      </c>
      <c r="L113" s="534">
        <f t="shared" si="112"/>
        <v>282.40625000000006</v>
      </c>
      <c r="M113" s="535">
        <f t="shared" si="113"/>
        <v>342.59374999999994</v>
      </c>
      <c r="N113" s="533">
        <v>250</v>
      </c>
      <c r="O113" s="536" t="s">
        <v>708</v>
      </c>
      <c r="P113" s="537">
        <v>44123</v>
      </c>
      <c r="Q113" s="391"/>
      <c r="R113" s="344" t="s">
        <v>602</v>
      </c>
      <c r="S113" s="40"/>
      <c r="Y113" s="40"/>
      <c r="Z113" s="40"/>
    </row>
    <row r="114" spans="1:26" s="404" customFormat="1" ht="13.9" customHeight="1">
      <c r="A114" s="522">
        <v>21</v>
      </c>
      <c r="B114" s="523">
        <v>44120</v>
      </c>
      <c r="C114" s="524"/>
      <c r="D114" s="525" t="s">
        <v>3717</v>
      </c>
      <c r="E114" s="516" t="s">
        <v>3627</v>
      </c>
      <c r="F114" s="488">
        <v>11785</v>
      </c>
      <c r="G114" s="488">
        <v>11910</v>
      </c>
      <c r="H114" s="488">
        <v>11910</v>
      </c>
      <c r="I114" s="488">
        <v>11600</v>
      </c>
      <c r="J114" s="478" t="s">
        <v>3755</v>
      </c>
      <c r="K114" s="478">
        <f>F114-H114</f>
        <v>-125</v>
      </c>
      <c r="L114" s="459">
        <f t="shared" si="112"/>
        <v>312.63750000000005</v>
      </c>
      <c r="M114" s="526">
        <f t="shared" si="113"/>
        <v>-9687.6375000000007</v>
      </c>
      <c r="N114" s="478">
        <v>75</v>
      </c>
      <c r="O114" s="439" t="s">
        <v>663</v>
      </c>
      <c r="P114" s="426">
        <v>44124</v>
      </c>
      <c r="Q114" s="391"/>
      <c r="R114" s="344" t="s">
        <v>602</v>
      </c>
      <c r="S114" s="40"/>
      <c r="Y114" s="40"/>
      <c r="Z114" s="40"/>
    </row>
    <row r="115" spans="1:26" s="404" customFormat="1" ht="13.9" customHeight="1">
      <c r="A115" s="522">
        <v>22</v>
      </c>
      <c r="B115" s="523">
        <v>44123</v>
      </c>
      <c r="C115" s="524"/>
      <c r="D115" s="525" t="s">
        <v>3721</v>
      </c>
      <c r="E115" s="516" t="s">
        <v>3627</v>
      </c>
      <c r="F115" s="488">
        <v>2007.5</v>
      </c>
      <c r="G115" s="488">
        <v>2052</v>
      </c>
      <c r="H115" s="488">
        <v>2052</v>
      </c>
      <c r="I115" s="488">
        <v>1940</v>
      </c>
      <c r="J115" s="478" t="s">
        <v>3764</v>
      </c>
      <c r="K115" s="478">
        <f>F115-H115</f>
        <v>-44.5</v>
      </c>
      <c r="L115" s="459">
        <f t="shared" ref="L115" si="115">(H115*N115)*0.035%</f>
        <v>215.46000000000004</v>
      </c>
      <c r="M115" s="526">
        <f t="shared" ref="M115" si="116">(K115*N115)-L115</f>
        <v>-13565.46</v>
      </c>
      <c r="N115" s="478">
        <v>300</v>
      </c>
      <c r="O115" s="439" t="s">
        <v>663</v>
      </c>
      <c r="P115" s="426">
        <v>44125</v>
      </c>
      <c r="Q115" s="391"/>
      <c r="R115" s="344" t="s">
        <v>602</v>
      </c>
      <c r="S115" s="40"/>
      <c r="Y115" s="40"/>
      <c r="Z115" s="40"/>
    </row>
    <row r="116" spans="1:26" s="404" customFormat="1" ht="13.9" customHeight="1">
      <c r="A116" s="546">
        <v>23</v>
      </c>
      <c r="B116" s="547">
        <v>44123</v>
      </c>
      <c r="C116" s="548"/>
      <c r="D116" s="489" t="s">
        <v>3750</v>
      </c>
      <c r="E116" s="472" t="s">
        <v>600</v>
      </c>
      <c r="F116" s="445">
        <v>691</v>
      </c>
      <c r="G116" s="445">
        <v>679</v>
      </c>
      <c r="H116" s="445">
        <v>698.5</v>
      </c>
      <c r="I116" s="443">
        <v>715</v>
      </c>
      <c r="J116" s="443" t="s">
        <v>3763</v>
      </c>
      <c r="K116" s="443">
        <f t="shared" ref="K116" si="117">H116-F116</f>
        <v>7.5</v>
      </c>
      <c r="L116" s="457">
        <f t="shared" ref="L116" si="118">(H116*N116)*0.035%</f>
        <v>244.47500000000002</v>
      </c>
      <c r="M116" s="518">
        <f t="shared" ref="M116" si="119">(K116*N116)-L116</f>
        <v>7255.5249999999996</v>
      </c>
      <c r="N116" s="443">
        <v>1000</v>
      </c>
      <c r="O116" s="447" t="s">
        <v>599</v>
      </c>
      <c r="P116" s="481">
        <v>44124</v>
      </c>
      <c r="Q116" s="391"/>
      <c r="R116" s="344" t="s">
        <v>3186</v>
      </c>
      <c r="S116" s="40"/>
      <c r="Y116" s="40"/>
      <c r="Z116" s="40"/>
    </row>
    <row r="117" spans="1:26" s="404" customFormat="1" ht="13.9" customHeight="1">
      <c r="A117" s="546">
        <v>24</v>
      </c>
      <c r="B117" s="547">
        <v>44123</v>
      </c>
      <c r="C117" s="548"/>
      <c r="D117" s="489" t="s">
        <v>3703</v>
      </c>
      <c r="E117" s="472" t="s">
        <v>600</v>
      </c>
      <c r="F117" s="445">
        <v>159.25</v>
      </c>
      <c r="G117" s="445">
        <v>155</v>
      </c>
      <c r="H117" s="445">
        <v>161.30000000000001</v>
      </c>
      <c r="I117" s="443">
        <v>170</v>
      </c>
      <c r="J117" s="443" t="s">
        <v>3762</v>
      </c>
      <c r="K117" s="443">
        <f t="shared" ref="K117:K118" si="120">H117-F117</f>
        <v>2.0500000000000114</v>
      </c>
      <c r="L117" s="457">
        <f t="shared" ref="L117:L118" si="121">(H117*N117)*0.035%</f>
        <v>203.23800000000003</v>
      </c>
      <c r="M117" s="518">
        <f t="shared" ref="M117:M118" si="122">(K117*N117)-L117</f>
        <v>7176.7620000000406</v>
      </c>
      <c r="N117" s="443">
        <v>3600</v>
      </c>
      <c r="O117" s="447" t="s">
        <v>599</v>
      </c>
      <c r="P117" s="481">
        <v>44124</v>
      </c>
      <c r="Q117" s="391"/>
      <c r="R117" s="344" t="s">
        <v>3186</v>
      </c>
      <c r="S117" s="40"/>
      <c r="Y117" s="40"/>
      <c r="Z117" s="40"/>
    </row>
    <row r="118" spans="1:26" s="404" customFormat="1" ht="13.9" customHeight="1">
      <c r="A118" s="546">
        <v>25</v>
      </c>
      <c r="B118" s="547">
        <v>44123</v>
      </c>
      <c r="C118" s="548"/>
      <c r="D118" s="489" t="s">
        <v>3751</v>
      </c>
      <c r="E118" s="472" t="s">
        <v>3752</v>
      </c>
      <c r="F118" s="445">
        <v>1017</v>
      </c>
      <c r="G118" s="445">
        <v>1000</v>
      </c>
      <c r="H118" s="445">
        <v>1026.5</v>
      </c>
      <c r="I118" s="443">
        <v>1050</v>
      </c>
      <c r="J118" s="443" t="s">
        <v>3757</v>
      </c>
      <c r="K118" s="443">
        <f t="shared" si="120"/>
        <v>9.5</v>
      </c>
      <c r="L118" s="457">
        <f t="shared" si="121"/>
        <v>305.38375000000002</v>
      </c>
      <c r="M118" s="518">
        <f t="shared" si="122"/>
        <v>7769.61625</v>
      </c>
      <c r="N118" s="443">
        <v>850</v>
      </c>
      <c r="O118" s="447" t="s">
        <v>599</v>
      </c>
      <c r="P118" s="481">
        <v>44124</v>
      </c>
      <c r="Q118" s="391"/>
      <c r="R118" s="344" t="s">
        <v>3186</v>
      </c>
      <c r="S118" s="40"/>
      <c r="Y118" s="40"/>
      <c r="Z118" s="40"/>
    </row>
    <row r="119" spans="1:26" s="404" customFormat="1" ht="13.9" customHeight="1">
      <c r="A119" s="546">
        <v>26</v>
      </c>
      <c r="B119" s="547">
        <v>44124</v>
      </c>
      <c r="C119" s="548"/>
      <c r="D119" s="489" t="s">
        <v>3761</v>
      </c>
      <c r="E119" s="472" t="s">
        <v>600</v>
      </c>
      <c r="F119" s="445">
        <v>158.55000000000001</v>
      </c>
      <c r="G119" s="445">
        <v>154</v>
      </c>
      <c r="H119" s="445">
        <v>160.80000000000001</v>
      </c>
      <c r="I119" s="443">
        <v>168</v>
      </c>
      <c r="J119" s="443" t="s">
        <v>3778</v>
      </c>
      <c r="K119" s="443">
        <f t="shared" ref="K119" si="123">H119-F119</f>
        <v>2.25</v>
      </c>
      <c r="L119" s="457">
        <f t="shared" ref="L119" si="124">(H119*N119)*0.035%</f>
        <v>202.60800000000003</v>
      </c>
      <c r="M119" s="518">
        <f t="shared" ref="M119" si="125">(K119*N119)-L119</f>
        <v>7897.3919999999998</v>
      </c>
      <c r="N119" s="443">
        <v>3600</v>
      </c>
      <c r="O119" s="447" t="s">
        <v>599</v>
      </c>
      <c r="P119" s="481">
        <v>44126</v>
      </c>
      <c r="Q119" s="391"/>
      <c r="R119" s="344" t="s">
        <v>3186</v>
      </c>
      <c r="S119" s="40"/>
      <c r="Y119" s="40"/>
      <c r="Z119" s="40"/>
    </row>
    <row r="120" spans="1:26" s="404" customFormat="1" ht="13.9" customHeight="1">
      <c r="A120" s="546">
        <v>27</v>
      </c>
      <c r="B120" s="547">
        <v>44125</v>
      </c>
      <c r="C120" s="548"/>
      <c r="D120" s="489" t="s">
        <v>3717</v>
      </c>
      <c r="E120" s="472" t="s">
        <v>3627</v>
      </c>
      <c r="F120" s="445">
        <v>11990</v>
      </c>
      <c r="G120" s="445">
        <v>12100</v>
      </c>
      <c r="H120" s="445">
        <v>11925</v>
      </c>
      <c r="I120" s="443">
        <v>11800</v>
      </c>
      <c r="J120" s="443" t="s">
        <v>3767</v>
      </c>
      <c r="K120" s="443">
        <f>F120-H120</f>
        <v>65</v>
      </c>
      <c r="L120" s="457">
        <f t="shared" ref="L120:L123" si="126">(H120*N120)*0.035%</f>
        <v>313.03125000000006</v>
      </c>
      <c r="M120" s="518">
        <f t="shared" ref="M120:M123" si="127">(K120*N120)-L120</f>
        <v>4561.96875</v>
      </c>
      <c r="N120" s="443">
        <v>75</v>
      </c>
      <c r="O120" s="447" t="s">
        <v>599</v>
      </c>
      <c r="P120" s="449">
        <v>44125</v>
      </c>
      <c r="Q120" s="391"/>
      <c r="R120" s="344" t="s">
        <v>602</v>
      </c>
      <c r="S120" s="40"/>
      <c r="Y120" s="40"/>
      <c r="Z120" s="40"/>
    </row>
    <row r="121" spans="1:26" s="404" customFormat="1" ht="13.9" customHeight="1">
      <c r="A121" s="522">
        <v>28</v>
      </c>
      <c r="B121" s="523">
        <v>44125</v>
      </c>
      <c r="C121" s="524"/>
      <c r="D121" s="525" t="s">
        <v>3751</v>
      </c>
      <c r="E121" s="516" t="s">
        <v>600</v>
      </c>
      <c r="F121" s="488">
        <v>1011</v>
      </c>
      <c r="G121" s="488">
        <v>994</v>
      </c>
      <c r="H121" s="488">
        <v>994</v>
      </c>
      <c r="I121" s="488">
        <v>1040</v>
      </c>
      <c r="J121" s="478" t="s">
        <v>3701</v>
      </c>
      <c r="K121" s="478">
        <f t="shared" ref="K121:K122" si="128">H121-F121</f>
        <v>-17</v>
      </c>
      <c r="L121" s="459">
        <f t="shared" si="126"/>
        <v>295.71500000000003</v>
      </c>
      <c r="M121" s="526">
        <f t="shared" si="127"/>
        <v>-14745.715</v>
      </c>
      <c r="N121" s="478">
        <v>850</v>
      </c>
      <c r="O121" s="439" t="s">
        <v>663</v>
      </c>
      <c r="P121" s="517">
        <v>44125</v>
      </c>
      <c r="Q121" s="391"/>
      <c r="R121" s="344" t="s">
        <v>3186</v>
      </c>
      <c r="S121" s="40"/>
      <c r="Y121" s="40"/>
      <c r="Z121" s="40"/>
    </row>
    <row r="122" spans="1:26" s="404" customFormat="1" ht="13.9" customHeight="1">
      <c r="A122" s="546">
        <v>29</v>
      </c>
      <c r="B122" s="547">
        <v>44125</v>
      </c>
      <c r="C122" s="548"/>
      <c r="D122" s="489" t="s">
        <v>3773</v>
      </c>
      <c r="E122" s="472" t="s">
        <v>600</v>
      </c>
      <c r="F122" s="445">
        <v>559.5</v>
      </c>
      <c r="G122" s="445">
        <v>548</v>
      </c>
      <c r="H122" s="445">
        <v>566</v>
      </c>
      <c r="I122" s="443">
        <v>580</v>
      </c>
      <c r="J122" s="443" t="s">
        <v>3772</v>
      </c>
      <c r="K122" s="443">
        <f t="shared" si="128"/>
        <v>6.5</v>
      </c>
      <c r="L122" s="457">
        <f t="shared" si="126"/>
        <v>217.91000000000003</v>
      </c>
      <c r="M122" s="518">
        <f t="shared" si="127"/>
        <v>6932.09</v>
      </c>
      <c r="N122" s="443">
        <v>1100</v>
      </c>
      <c r="O122" s="447" t="s">
        <v>599</v>
      </c>
      <c r="P122" s="481">
        <v>44126</v>
      </c>
      <c r="Q122" s="391"/>
      <c r="R122" s="344" t="s">
        <v>602</v>
      </c>
      <c r="S122" s="40"/>
      <c r="Y122" s="40"/>
      <c r="Z122" s="40"/>
    </row>
    <row r="123" spans="1:26" s="404" customFormat="1" ht="13.9" customHeight="1">
      <c r="A123" s="546">
        <v>30</v>
      </c>
      <c r="B123" s="547">
        <v>44125</v>
      </c>
      <c r="C123" s="548"/>
      <c r="D123" s="489" t="s">
        <v>3774</v>
      </c>
      <c r="E123" s="472" t="s">
        <v>3627</v>
      </c>
      <c r="F123" s="445">
        <v>419</v>
      </c>
      <c r="G123" s="445">
        <v>429</v>
      </c>
      <c r="H123" s="445">
        <v>413.5</v>
      </c>
      <c r="I123" s="443">
        <v>400</v>
      </c>
      <c r="J123" s="443" t="s">
        <v>3642</v>
      </c>
      <c r="K123" s="443">
        <f>F123-H123</f>
        <v>5.5</v>
      </c>
      <c r="L123" s="457">
        <f t="shared" si="126"/>
        <v>198.99687500000002</v>
      </c>
      <c r="M123" s="518">
        <f t="shared" si="127"/>
        <v>7363.5031250000002</v>
      </c>
      <c r="N123" s="443">
        <v>1375</v>
      </c>
      <c r="O123" s="447" t="s">
        <v>599</v>
      </c>
      <c r="P123" s="481">
        <v>44126</v>
      </c>
      <c r="Q123" s="391"/>
      <c r="R123" s="344" t="s">
        <v>602</v>
      </c>
      <c r="S123" s="40"/>
      <c r="Y123" s="40"/>
      <c r="Z123" s="40"/>
    </row>
    <row r="124" spans="1:26" s="404" customFormat="1" ht="13.9" customHeight="1">
      <c r="A124" s="522">
        <v>31</v>
      </c>
      <c r="B124" s="523">
        <v>44126</v>
      </c>
      <c r="C124" s="524"/>
      <c r="D124" s="525" t="s">
        <v>3776</v>
      </c>
      <c r="E124" s="516" t="s">
        <v>600</v>
      </c>
      <c r="F124" s="488">
        <v>15975</v>
      </c>
      <c r="G124" s="488">
        <v>15740</v>
      </c>
      <c r="H124" s="488">
        <v>15835</v>
      </c>
      <c r="I124" s="488" t="s">
        <v>3777</v>
      </c>
      <c r="J124" s="478" t="s">
        <v>3786</v>
      </c>
      <c r="K124" s="478">
        <f t="shared" ref="K124:K125" si="129">H124-F124</f>
        <v>-140</v>
      </c>
      <c r="L124" s="459">
        <f t="shared" ref="L124:L129" si="130">(H124*N124)*0.035%</f>
        <v>277.11250000000007</v>
      </c>
      <c r="M124" s="526">
        <f t="shared" ref="M124:M129" si="131">(K124*N124)-L124</f>
        <v>-7277.1125000000002</v>
      </c>
      <c r="N124" s="478">
        <v>50</v>
      </c>
      <c r="O124" s="439" t="s">
        <v>663</v>
      </c>
      <c r="P124" s="517">
        <v>44127</v>
      </c>
      <c r="Q124" s="391"/>
      <c r="R124" s="344" t="s">
        <v>602</v>
      </c>
      <c r="S124" s="40"/>
      <c r="Y124" s="40"/>
      <c r="Z124" s="40"/>
    </row>
    <row r="125" spans="1:26" s="404" customFormat="1" ht="13.9" customHeight="1">
      <c r="A125" s="546">
        <v>32</v>
      </c>
      <c r="B125" s="547">
        <v>44126</v>
      </c>
      <c r="C125" s="548"/>
      <c r="D125" s="489" t="s">
        <v>3750</v>
      </c>
      <c r="E125" s="472" t="s">
        <v>600</v>
      </c>
      <c r="F125" s="445">
        <v>706</v>
      </c>
      <c r="G125" s="445">
        <v>694</v>
      </c>
      <c r="H125" s="445">
        <v>715.5</v>
      </c>
      <c r="I125" s="443">
        <v>725</v>
      </c>
      <c r="J125" s="443" t="s">
        <v>3787</v>
      </c>
      <c r="K125" s="443">
        <f t="shared" si="129"/>
        <v>9.5</v>
      </c>
      <c r="L125" s="457">
        <f t="shared" si="130"/>
        <v>250.42500000000004</v>
      </c>
      <c r="M125" s="518">
        <f t="shared" si="131"/>
        <v>9249.5750000000007</v>
      </c>
      <c r="N125" s="443">
        <v>1000</v>
      </c>
      <c r="O125" s="447" t="s">
        <v>599</v>
      </c>
      <c r="P125" s="481">
        <v>44127</v>
      </c>
      <c r="Q125" s="391"/>
      <c r="R125" s="344" t="s">
        <v>3186</v>
      </c>
      <c r="S125" s="40"/>
      <c r="Y125" s="40"/>
      <c r="Z125" s="40"/>
    </row>
    <row r="126" spans="1:26" s="404" customFormat="1" ht="13.9" customHeight="1">
      <c r="A126" s="546">
        <v>33</v>
      </c>
      <c r="B126" s="547">
        <v>44126</v>
      </c>
      <c r="C126" s="548"/>
      <c r="D126" s="489" t="s">
        <v>3729</v>
      </c>
      <c r="E126" s="472" t="s">
        <v>3627</v>
      </c>
      <c r="F126" s="445">
        <v>727.5</v>
      </c>
      <c r="G126" s="445">
        <v>739</v>
      </c>
      <c r="H126" s="445">
        <v>720.5</v>
      </c>
      <c r="I126" s="443">
        <v>704</v>
      </c>
      <c r="J126" s="443" t="s">
        <v>3792</v>
      </c>
      <c r="K126" s="443">
        <f>F126-H126</f>
        <v>7</v>
      </c>
      <c r="L126" s="457">
        <f t="shared" si="130"/>
        <v>252.17500000000004</v>
      </c>
      <c r="M126" s="518">
        <f t="shared" si="131"/>
        <v>6747.8249999999998</v>
      </c>
      <c r="N126" s="443">
        <v>1000</v>
      </c>
      <c r="O126" s="447" t="s">
        <v>599</v>
      </c>
      <c r="P126" s="481">
        <v>44130</v>
      </c>
      <c r="Q126" s="391"/>
      <c r="R126" s="344" t="s">
        <v>602</v>
      </c>
      <c r="S126" s="40"/>
      <c r="Y126" s="40"/>
      <c r="Z126" s="40"/>
    </row>
    <row r="127" spans="1:26" s="404" customFormat="1" ht="13.9" customHeight="1">
      <c r="A127" s="546">
        <v>34</v>
      </c>
      <c r="B127" s="547">
        <v>44127</v>
      </c>
      <c r="C127" s="548"/>
      <c r="D127" s="489" t="s">
        <v>3785</v>
      </c>
      <c r="E127" s="472" t="s">
        <v>3627</v>
      </c>
      <c r="F127" s="445">
        <v>1243</v>
      </c>
      <c r="G127" s="445">
        <v>1258</v>
      </c>
      <c r="H127" s="445">
        <v>1233.5</v>
      </c>
      <c r="I127" s="443">
        <v>1210</v>
      </c>
      <c r="J127" s="443" t="s">
        <v>3787</v>
      </c>
      <c r="K127" s="443">
        <f>F127-H127</f>
        <v>9.5</v>
      </c>
      <c r="L127" s="457">
        <f t="shared" si="130"/>
        <v>323.79375000000005</v>
      </c>
      <c r="M127" s="518">
        <f t="shared" si="131"/>
        <v>6801.2062500000002</v>
      </c>
      <c r="N127" s="443">
        <v>750</v>
      </c>
      <c r="O127" s="447" t="s">
        <v>599</v>
      </c>
      <c r="P127" s="481">
        <v>44130</v>
      </c>
      <c r="Q127" s="391"/>
      <c r="R127" s="344" t="s">
        <v>602</v>
      </c>
      <c r="S127" s="40"/>
      <c r="Y127" s="40"/>
      <c r="Z127" s="40"/>
    </row>
    <row r="128" spans="1:26" s="404" customFormat="1" ht="13.9" customHeight="1">
      <c r="A128" s="546">
        <v>35</v>
      </c>
      <c r="B128" s="547">
        <v>44127</v>
      </c>
      <c r="C128" s="548"/>
      <c r="D128" s="489" t="s">
        <v>3730</v>
      </c>
      <c r="E128" s="472" t="s">
        <v>600</v>
      </c>
      <c r="F128" s="445">
        <v>564.5</v>
      </c>
      <c r="G128" s="445">
        <v>554</v>
      </c>
      <c r="H128" s="445">
        <v>570.5</v>
      </c>
      <c r="I128" s="443">
        <v>585</v>
      </c>
      <c r="J128" s="443" t="s">
        <v>3793</v>
      </c>
      <c r="K128" s="443">
        <f t="shared" ref="K128:K129" si="132">H128-F128</f>
        <v>6</v>
      </c>
      <c r="L128" s="457">
        <f t="shared" si="130"/>
        <v>219.64250000000004</v>
      </c>
      <c r="M128" s="518">
        <f t="shared" si="131"/>
        <v>6380.3575000000001</v>
      </c>
      <c r="N128" s="443">
        <v>1100</v>
      </c>
      <c r="O128" s="447" t="s">
        <v>599</v>
      </c>
      <c r="P128" s="481">
        <v>44130</v>
      </c>
      <c r="Q128" s="391"/>
      <c r="R128" s="344" t="s">
        <v>602</v>
      </c>
      <c r="S128" s="40"/>
      <c r="Y128" s="40"/>
      <c r="Z128" s="40"/>
    </row>
    <row r="129" spans="1:34" s="404" customFormat="1" ht="13.9" customHeight="1">
      <c r="A129" s="546">
        <v>36</v>
      </c>
      <c r="B129" s="547">
        <v>44130</v>
      </c>
      <c r="C129" s="548"/>
      <c r="D129" s="489" t="s">
        <v>3790</v>
      </c>
      <c r="E129" s="472" t="s">
        <v>600</v>
      </c>
      <c r="F129" s="445">
        <v>2102.5</v>
      </c>
      <c r="G129" s="445">
        <v>2060</v>
      </c>
      <c r="H129" s="445">
        <v>2128</v>
      </c>
      <c r="I129" s="443" t="s">
        <v>3791</v>
      </c>
      <c r="J129" s="443" t="s">
        <v>3808</v>
      </c>
      <c r="K129" s="443">
        <f t="shared" si="132"/>
        <v>25.5</v>
      </c>
      <c r="L129" s="457">
        <f t="shared" si="130"/>
        <v>223.44000000000003</v>
      </c>
      <c r="M129" s="518">
        <f t="shared" si="131"/>
        <v>7426.56</v>
      </c>
      <c r="N129" s="443">
        <v>300</v>
      </c>
      <c r="O129" s="447" t="s">
        <v>599</v>
      </c>
      <c r="P129" s="481">
        <v>44131</v>
      </c>
      <c r="Q129" s="391"/>
      <c r="R129" s="344" t="s">
        <v>3186</v>
      </c>
      <c r="S129" s="40"/>
      <c r="Y129" s="40"/>
      <c r="Z129" s="40"/>
    </row>
    <row r="130" spans="1:34" s="404" customFormat="1" ht="13.9" customHeight="1">
      <c r="A130" s="546">
        <v>37</v>
      </c>
      <c r="B130" s="547">
        <v>44130</v>
      </c>
      <c r="C130" s="548"/>
      <c r="D130" s="489" t="s">
        <v>3797</v>
      </c>
      <c r="E130" s="472" t="s">
        <v>600</v>
      </c>
      <c r="F130" s="445">
        <v>782</v>
      </c>
      <c r="G130" s="445">
        <v>764</v>
      </c>
      <c r="H130" s="445">
        <v>792</v>
      </c>
      <c r="I130" s="443" t="s">
        <v>3798</v>
      </c>
      <c r="J130" s="443" t="s">
        <v>3695</v>
      </c>
      <c r="K130" s="443">
        <f t="shared" ref="K130:K131" si="133">H130-F130</f>
        <v>10</v>
      </c>
      <c r="L130" s="457">
        <f t="shared" ref="L130:L131" si="134">(H130*N130)*0.035%</f>
        <v>207.90000000000003</v>
      </c>
      <c r="M130" s="518">
        <f t="shared" ref="M130:M131" si="135">(K130*N130)-L130</f>
        <v>7292.1</v>
      </c>
      <c r="N130" s="443">
        <v>750</v>
      </c>
      <c r="O130" s="447" t="s">
        <v>599</v>
      </c>
      <c r="P130" s="481">
        <v>44131</v>
      </c>
      <c r="Q130" s="391"/>
      <c r="R130" s="344" t="s">
        <v>602</v>
      </c>
      <c r="S130" s="40"/>
      <c r="Y130" s="40"/>
      <c r="Z130" s="40"/>
    </row>
    <row r="131" spans="1:34" s="404" customFormat="1" ht="13.9" customHeight="1">
      <c r="A131" s="546">
        <v>38</v>
      </c>
      <c r="B131" s="547">
        <v>44130</v>
      </c>
      <c r="C131" s="548"/>
      <c r="D131" s="489" t="s">
        <v>3799</v>
      </c>
      <c r="E131" s="472" t="s">
        <v>600</v>
      </c>
      <c r="F131" s="445">
        <v>159.75</v>
      </c>
      <c r="G131" s="445">
        <v>155</v>
      </c>
      <c r="H131" s="445">
        <v>162</v>
      </c>
      <c r="I131" s="443">
        <v>170</v>
      </c>
      <c r="J131" s="443" t="s">
        <v>3778</v>
      </c>
      <c r="K131" s="443">
        <f t="shared" si="133"/>
        <v>2.25</v>
      </c>
      <c r="L131" s="457">
        <f t="shared" si="134"/>
        <v>204.12000000000003</v>
      </c>
      <c r="M131" s="518">
        <f t="shared" si="135"/>
        <v>7895.88</v>
      </c>
      <c r="N131" s="443">
        <v>3600</v>
      </c>
      <c r="O131" s="447" t="s">
        <v>599</v>
      </c>
      <c r="P131" s="481">
        <v>44131</v>
      </c>
      <c r="Q131" s="391"/>
      <c r="R131" s="344" t="s">
        <v>3186</v>
      </c>
      <c r="S131" s="40"/>
      <c r="Y131" s="40"/>
      <c r="Z131" s="40"/>
    </row>
    <row r="132" spans="1:34" s="404" customFormat="1" ht="13.9" customHeight="1">
      <c r="A132" s="546">
        <v>39</v>
      </c>
      <c r="B132" s="547">
        <v>44131</v>
      </c>
      <c r="C132" s="548"/>
      <c r="D132" s="489" t="s">
        <v>3809</v>
      </c>
      <c r="E132" s="472" t="s">
        <v>600</v>
      </c>
      <c r="F132" s="445">
        <v>692.5</v>
      </c>
      <c r="G132" s="445">
        <v>680</v>
      </c>
      <c r="H132" s="445">
        <v>700</v>
      </c>
      <c r="I132" s="443">
        <v>720</v>
      </c>
      <c r="J132" s="443" t="s">
        <v>3818</v>
      </c>
      <c r="K132" s="443">
        <f t="shared" ref="K132:K134" si="136">H132-F132</f>
        <v>7.5</v>
      </c>
      <c r="L132" s="457">
        <f t="shared" ref="L132:L134" si="137">(H132*N132)*0.035%</f>
        <v>245.00000000000003</v>
      </c>
      <c r="M132" s="518">
        <f t="shared" ref="M132:M134" si="138">(K132*N132)-L132</f>
        <v>7255</v>
      </c>
      <c r="N132" s="443">
        <v>1000</v>
      </c>
      <c r="O132" s="447" t="s">
        <v>599</v>
      </c>
      <c r="P132" s="449">
        <v>44131</v>
      </c>
      <c r="Q132" s="391"/>
      <c r="R132" s="344" t="s">
        <v>3186</v>
      </c>
      <c r="S132" s="40"/>
      <c r="Y132" s="40"/>
      <c r="Z132" s="40"/>
    </row>
    <row r="133" spans="1:34" s="404" customFormat="1" ht="13.9" customHeight="1">
      <c r="A133" s="546">
        <v>40</v>
      </c>
      <c r="B133" s="547">
        <v>44131</v>
      </c>
      <c r="C133" s="548"/>
      <c r="D133" s="489" t="s">
        <v>3810</v>
      </c>
      <c r="E133" s="472" t="s">
        <v>600</v>
      </c>
      <c r="F133" s="445">
        <v>381.5</v>
      </c>
      <c r="G133" s="445">
        <v>373</v>
      </c>
      <c r="H133" s="445">
        <v>388</v>
      </c>
      <c r="I133" s="443" t="s">
        <v>3811</v>
      </c>
      <c r="J133" s="443" t="s">
        <v>3772</v>
      </c>
      <c r="K133" s="443">
        <f t="shared" si="136"/>
        <v>6.5</v>
      </c>
      <c r="L133" s="457">
        <f t="shared" si="137"/>
        <v>216.32940000000002</v>
      </c>
      <c r="M133" s="518">
        <f t="shared" si="138"/>
        <v>10138.170599999999</v>
      </c>
      <c r="N133" s="443">
        <v>1593</v>
      </c>
      <c r="O133" s="447" t="s">
        <v>599</v>
      </c>
      <c r="P133" s="449">
        <v>44131</v>
      </c>
      <c r="Q133" s="391"/>
      <c r="R133" s="344" t="s">
        <v>3186</v>
      </c>
      <c r="S133" s="40"/>
      <c r="Y133" s="40"/>
      <c r="Z133" s="40"/>
    </row>
    <row r="134" spans="1:34" s="404" customFormat="1" ht="13.9" customHeight="1">
      <c r="A134" s="546">
        <v>41</v>
      </c>
      <c r="B134" s="547">
        <v>44131</v>
      </c>
      <c r="C134" s="548"/>
      <c r="D134" s="489" t="s">
        <v>3813</v>
      </c>
      <c r="E134" s="472" t="s">
        <v>600</v>
      </c>
      <c r="F134" s="445">
        <v>1258</v>
      </c>
      <c r="G134" s="445">
        <v>1232</v>
      </c>
      <c r="H134" s="445">
        <v>1271</v>
      </c>
      <c r="I134" s="443">
        <v>1300</v>
      </c>
      <c r="J134" s="443" t="s">
        <v>3682</v>
      </c>
      <c r="K134" s="443">
        <f t="shared" si="136"/>
        <v>13</v>
      </c>
      <c r="L134" s="457">
        <f t="shared" si="137"/>
        <v>244.66750000000005</v>
      </c>
      <c r="M134" s="518">
        <f t="shared" si="138"/>
        <v>6905.3324999999995</v>
      </c>
      <c r="N134" s="443">
        <v>550</v>
      </c>
      <c r="O134" s="447" t="s">
        <v>599</v>
      </c>
      <c r="P134" s="481">
        <v>44132</v>
      </c>
      <c r="Q134" s="391"/>
      <c r="R134" s="344" t="s">
        <v>3186</v>
      </c>
      <c r="S134" s="40"/>
      <c r="Y134" s="40"/>
      <c r="Z134" s="40"/>
    </row>
    <row r="135" spans="1:34" s="404" customFormat="1" ht="13.9" customHeight="1">
      <c r="A135" s="522">
        <v>42</v>
      </c>
      <c r="B135" s="523">
        <v>44131</v>
      </c>
      <c r="C135" s="524"/>
      <c r="D135" s="525" t="s">
        <v>3717</v>
      </c>
      <c r="E135" s="516" t="s">
        <v>3627</v>
      </c>
      <c r="F135" s="488">
        <v>11835</v>
      </c>
      <c r="G135" s="488">
        <v>11910</v>
      </c>
      <c r="H135" s="488">
        <v>11910</v>
      </c>
      <c r="I135" s="488">
        <v>11700</v>
      </c>
      <c r="J135" s="478" t="s">
        <v>3832</v>
      </c>
      <c r="K135" s="478">
        <f>F135-H135</f>
        <v>-75</v>
      </c>
      <c r="L135" s="459">
        <f t="shared" ref="L135:L136" si="139">(H135*N135)*0.035%</f>
        <v>312.63750000000005</v>
      </c>
      <c r="M135" s="526">
        <f t="shared" ref="M135:M136" si="140">(K135*N135)-L135</f>
        <v>-5937.6374999999998</v>
      </c>
      <c r="N135" s="478">
        <v>75</v>
      </c>
      <c r="O135" s="439" t="s">
        <v>663</v>
      </c>
      <c r="P135" s="517">
        <v>44132</v>
      </c>
      <c r="Q135" s="391"/>
      <c r="R135" s="344" t="s">
        <v>602</v>
      </c>
      <c r="S135" s="40"/>
      <c r="Y135" s="40"/>
      <c r="Z135" s="40"/>
    </row>
    <row r="136" spans="1:34" s="404" customFormat="1" ht="13.9" customHeight="1">
      <c r="A136" s="522">
        <v>43</v>
      </c>
      <c r="B136" s="523">
        <v>44131</v>
      </c>
      <c r="C136" s="524"/>
      <c r="D136" s="525" t="s">
        <v>3797</v>
      </c>
      <c r="E136" s="516" t="s">
        <v>600</v>
      </c>
      <c r="F136" s="488">
        <v>774</v>
      </c>
      <c r="G136" s="488">
        <v>758</v>
      </c>
      <c r="H136" s="488">
        <v>758</v>
      </c>
      <c r="I136" s="478" t="s">
        <v>3814</v>
      </c>
      <c r="J136" s="478" t="s">
        <v>3847</v>
      </c>
      <c r="K136" s="478">
        <f t="shared" ref="K136" si="141">H136-F136</f>
        <v>-16</v>
      </c>
      <c r="L136" s="459">
        <f t="shared" si="139"/>
        <v>198.97500000000002</v>
      </c>
      <c r="M136" s="526">
        <f t="shared" si="140"/>
        <v>-12198.975</v>
      </c>
      <c r="N136" s="478">
        <v>750</v>
      </c>
      <c r="O136" s="439" t="s">
        <v>599</v>
      </c>
      <c r="P136" s="426">
        <v>44133</v>
      </c>
      <c r="Q136" s="391"/>
      <c r="R136" s="344" t="s">
        <v>3186</v>
      </c>
      <c r="S136" s="40"/>
      <c r="Y136" s="40"/>
      <c r="Z136" s="40"/>
    </row>
    <row r="137" spans="1:34" s="404" customFormat="1" ht="13.9" customHeight="1">
      <c r="A137" s="522">
        <v>44</v>
      </c>
      <c r="B137" s="523">
        <v>44132</v>
      </c>
      <c r="C137" s="524"/>
      <c r="D137" s="525" t="s">
        <v>3799</v>
      </c>
      <c r="E137" s="516" t="s">
        <v>600</v>
      </c>
      <c r="F137" s="488">
        <v>161.75</v>
      </c>
      <c r="G137" s="488">
        <v>157.5</v>
      </c>
      <c r="H137" s="488">
        <v>157.5</v>
      </c>
      <c r="I137" s="478">
        <v>170</v>
      </c>
      <c r="J137" s="478" t="s">
        <v>3846</v>
      </c>
      <c r="K137" s="478">
        <f t="shared" ref="K137" si="142">H137-F137</f>
        <v>-4.25</v>
      </c>
      <c r="L137" s="459">
        <f t="shared" ref="L137" si="143">(H137*N137)*0.035%</f>
        <v>198.45000000000002</v>
      </c>
      <c r="M137" s="526">
        <f t="shared" ref="M137" si="144">(K137*N137)-L137</f>
        <v>-15498.45</v>
      </c>
      <c r="N137" s="478">
        <v>3600</v>
      </c>
      <c r="O137" s="439" t="s">
        <v>599</v>
      </c>
      <c r="P137" s="426">
        <v>44133</v>
      </c>
      <c r="Q137" s="391"/>
      <c r="R137" s="344" t="s">
        <v>3186</v>
      </c>
      <c r="S137" s="40"/>
      <c r="Y137" s="40"/>
      <c r="Z137" s="40"/>
    </row>
    <row r="138" spans="1:34" s="404" customFormat="1" ht="13.9" customHeight="1">
      <c r="A138" s="521">
        <v>45</v>
      </c>
      <c r="B138" s="519">
        <v>44133</v>
      </c>
      <c r="C138" s="520"/>
      <c r="D138" s="509" t="s">
        <v>3810</v>
      </c>
      <c r="E138" s="510" t="s">
        <v>600</v>
      </c>
      <c r="F138" s="456" t="s">
        <v>3848</v>
      </c>
      <c r="G138" s="456">
        <v>375</v>
      </c>
      <c r="H138" s="456"/>
      <c r="I138" s="511">
        <v>400</v>
      </c>
      <c r="J138" s="511" t="s">
        <v>601</v>
      </c>
      <c r="K138" s="511"/>
      <c r="L138" s="511"/>
      <c r="M138" s="511"/>
      <c r="N138" s="511"/>
      <c r="O138" s="511"/>
      <c r="P138" s="511"/>
      <c r="Q138" s="391"/>
      <c r="R138" s="344" t="s">
        <v>3186</v>
      </c>
      <c r="S138" s="40"/>
      <c r="Y138" s="40"/>
      <c r="Z138" s="40"/>
    </row>
    <row r="139" spans="1:34" s="404" customFormat="1" ht="13.9" customHeight="1">
      <c r="A139" s="521"/>
      <c r="B139" s="519"/>
      <c r="C139" s="520"/>
      <c r="D139" s="509"/>
      <c r="E139" s="510"/>
      <c r="F139" s="456"/>
      <c r="G139" s="456"/>
      <c r="H139" s="456"/>
      <c r="I139" s="511"/>
      <c r="J139" s="511"/>
      <c r="K139" s="511"/>
      <c r="L139" s="511"/>
      <c r="M139" s="511"/>
      <c r="N139" s="511"/>
      <c r="O139" s="511"/>
      <c r="P139" s="511"/>
      <c r="Q139" s="391"/>
      <c r="R139" s="344"/>
      <c r="S139" s="40"/>
      <c r="Y139" s="40"/>
      <c r="Z139" s="40"/>
    </row>
    <row r="140" spans="1:34" s="404" customFormat="1" ht="13.9" customHeight="1">
      <c r="A140" s="521"/>
      <c r="B140" s="519"/>
      <c r="C140" s="520"/>
      <c r="D140" s="509"/>
      <c r="E140" s="510"/>
      <c r="F140" s="456"/>
      <c r="G140" s="456"/>
      <c r="H140" s="456"/>
      <c r="I140" s="511"/>
      <c r="J140" s="511"/>
      <c r="K140" s="511"/>
      <c r="L140" s="511"/>
      <c r="M140" s="511"/>
      <c r="N140" s="511"/>
      <c r="O140" s="511"/>
      <c r="P140" s="511"/>
      <c r="Q140" s="391"/>
      <c r="R140" s="344"/>
      <c r="S140" s="40"/>
      <c r="Y140" s="40"/>
      <c r="Z140" s="40"/>
    </row>
    <row r="141" spans="1:34" s="404" customFormat="1" ht="13.9" customHeight="1">
      <c r="A141" s="521"/>
      <c r="B141" s="519"/>
      <c r="C141" s="520"/>
      <c r="D141" s="509"/>
      <c r="E141" s="510"/>
      <c r="F141" s="456"/>
      <c r="G141" s="456"/>
      <c r="H141" s="456"/>
      <c r="I141" s="377"/>
      <c r="J141" s="377"/>
      <c r="K141" s="377"/>
      <c r="L141" s="377"/>
      <c r="M141" s="377"/>
      <c r="N141" s="377"/>
      <c r="O141" s="377"/>
      <c r="P141" s="377"/>
      <c r="Q141" s="391"/>
      <c r="R141" s="344"/>
      <c r="S141" s="40"/>
      <c r="Y141" s="40"/>
      <c r="Z141" s="40"/>
    </row>
    <row r="142" spans="1:34" s="9" customFormat="1" ht="15">
      <c r="A142" s="378"/>
      <c r="B142" s="379"/>
      <c r="C142" s="379"/>
      <c r="D142" s="380"/>
      <c r="E142" s="378"/>
      <c r="F142" s="386"/>
      <c r="G142" s="378"/>
      <c r="H142" s="378"/>
      <c r="I142" s="378"/>
      <c r="J142" s="379"/>
      <c r="K142" s="79"/>
      <c r="L142" s="378"/>
      <c r="M142" s="378"/>
      <c r="N142" s="378"/>
      <c r="O142" s="387"/>
      <c r="P142" s="4"/>
      <c r="Q142" s="4"/>
      <c r="R142" s="93"/>
      <c r="S142" s="6"/>
      <c r="Y142" s="6"/>
      <c r="Z142" s="6"/>
    </row>
    <row r="143" spans="1:34" s="6" customFormat="1">
      <c r="A143" s="44"/>
      <c r="B143" s="45"/>
      <c r="C143" s="46"/>
      <c r="D143" s="47"/>
      <c r="E143" s="48"/>
      <c r="F143" s="49"/>
      <c r="G143" s="49"/>
      <c r="H143" s="49"/>
      <c r="I143" s="49"/>
      <c r="J143" s="17"/>
      <c r="K143" s="91"/>
      <c r="L143" s="91"/>
      <c r="M143" s="17"/>
      <c r="N143" s="16"/>
      <c r="O143" s="92"/>
      <c r="P143" s="5"/>
      <c r="Q143" s="4"/>
      <c r="R143" s="17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5">
      <c r="A144" s="50" t="s">
        <v>616</v>
      </c>
      <c r="B144" s="50"/>
      <c r="C144" s="50"/>
      <c r="D144" s="50"/>
      <c r="E144" s="51"/>
      <c r="F144" s="49"/>
      <c r="G144" s="49"/>
      <c r="H144" s="49"/>
      <c r="I144" s="49"/>
      <c r="J144" s="53"/>
      <c r="K144" s="12"/>
      <c r="L144" s="12"/>
      <c r="M144" s="12"/>
      <c r="N144" s="11"/>
      <c r="O144" s="53"/>
      <c r="P144" s="5"/>
      <c r="Q144" s="4"/>
      <c r="R144" s="17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38.25">
      <c r="A145" s="21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52" t="s">
        <v>609</v>
      </c>
      <c r="H145" s="21" t="s">
        <v>592</v>
      </c>
      <c r="I145" s="21" t="s">
        <v>593</v>
      </c>
      <c r="J145" s="20" t="s">
        <v>594</v>
      </c>
      <c r="K145" s="20" t="s">
        <v>617</v>
      </c>
      <c r="L145" s="63" t="s">
        <v>3630</v>
      </c>
      <c r="M145" s="77" t="s">
        <v>611</v>
      </c>
      <c r="N145" s="21" t="s">
        <v>612</v>
      </c>
      <c r="O145" s="21" t="s">
        <v>597</v>
      </c>
      <c r="P145" s="22" t="s">
        <v>598</v>
      </c>
      <c r="Q145" s="4"/>
      <c r="R145" s="17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40" customFormat="1" ht="14.25">
      <c r="A146" s="470">
        <v>1</v>
      </c>
      <c r="B146" s="486">
        <v>44103</v>
      </c>
      <c r="C146" s="486"/>
      <c r="D146" s="487" t="s">
        <v>3650</v>
      </c>
      <c r="E146" s="488" t="s">
        <v>600</v>
      </c>
      <c r="F146" s="488">
        <v>57</v>
      </c>
      <c r="G146" s="484"/>
      <c r="H146" s="484">
        <v>0</v>
      </c>
      <c r="I146" s="488">
        <v>120</v>
      </c>
      <c r="J146" s="478" t="s">
        <v>3664</v>
      </c>
      <c r="K146" s="478">
        <f t="shared" ref="K146" si="145">H146-F146</f>
        <v>-57</v>
      </c>
      <c r="L146" s="478">
        <v>100</v>
      </c>
      <c r="M146" s="478">
        <f t="shared" ref="M146" si="146">(K146*N146)-100</f>
        <v>-4375</v>
      </c>
      <c r="N146" s="478">
        <v>75</v>
      </c>
      <c r="O146" s="439" t="s">
        <v>663</v>
      </c>
      <c r="P146" s="426">
        <v>44105</v>
      </c>
      <c r="Q146" s="391"/>
      <c r="R146" s="344" t="s">
        <v>3186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4" customFormat="1" ht="14.25" customHeight="1">
      <c r="A147" s="466">
        <v>2</v>
      </c>
      <c r="B147" s="444">
        <v>44109</v>
      </c>
      <c r="C147" s="473"/>
      <c r="D147" s="489" t="s">
        <v>3669</v>
      </c>
      <c r="E147" s="472" t="s">
        <v>600</v>
      </c>
      <c r="F147" s="445">
        <v>76.5</v>
      </c>
      <c r="G147" s="445">
        <v>35</v>
      </c>
      <c r="H147" s="445">
        <v>91</v>
      </c>
      <c r="I147" s="445">
        <v>150</v>
      </c>
      <c r="J147" s="443" t="s">
        <v>3681</v>
      </c>
      <c r="K147" s="443">
        <f t="shared" ref="K147" si="147">H147-F147</f>
        <v>14.5</v>
      </c>
      <c r="L147" s="457">
        <v>100</v>
      </c>
      <c r="M147" s="443">
        <f t="shared" ref="M147" si="148">(K147*N147)-100</f>
        <v>987.5</v>
      </c>
      <c r="N147" s="443">
        <v>75</v>
      </c>
      <c r="O147" s="447" t="s">
        <v>599</v>
      </c>
      <c r="P147" s="449">
        <v>44109</v>
      </c>
      <c r="Q147" s="391"/>
      <c r="R147" s="344" t="s">
        <v>3186</v>
      </c>
      <c r="S147" s="40"/>
      <c r="Y147" s="40"/>
      <c r="Z147" s="40"/>
    </row>
    <row r="148" spans="1:34" s="404" customFormat="1" ht="14.25" customHeight="1">
      <c r="A148" s="466">
        <v>3</v>
      </c>
      <c r="B148" s="444">
        <v>44111</v>
      </c>
      <c r="C148" s="473"/>
      <c r="D148" s="489" t="s">
        <v>3680</v>
      </c>
      <c r="E148" s="472" t="s">
        <v>600</v>
      </c>
      <c r="F148" s="445">
        <v>49</v>
      </c>
      <c r="G148" s="445"/>
      <c r="H148" s="445">
        <v>62</v>
      </c>
      <c r="I148" s="445">
        <v>100</v>
      </c>
      <c r="J148" s="443" t="s">
        <v>3682</v>
      </c>
      <c r="K148" s="443">
        <f t="shared" ref="K148:K149" si="149">H148-F148</f>
        <v>13</v>
      </c>
      <c r="L148" s="457">
        <v>100</v>
      </c>
      <c r="M148" s="443">
        <f t="shared" ref="M148:M149" si="150">(K148*N148)-100</f>
        <v>875</v>
      </c>
      <c r="N148" s="443">
        <v>75</v>
      </c>
      <c r="O148" s="447" t="s">
        <v>599</v>
      </c>
      <c r="P148" s="449">
        <v>44111</v>
      </c>
      <c r="Q148" s="391"/>
      <c r="R148" s="344" t="s">
        <v>3186</v>
      </c>
      <c r="S148" s="40"/>
      <c r="Y148" s="40"/>
      <c r="Z148" s="40"/>
    </row>
    <row r="149" spans="1:34" s="40" customFormat="1" ht="14.25">
      <c r="A149" s="470">
        <v>4</v>
      </c>
      <c r="B149" s="486">
        <v>44111</v>
      </c>
      <c r="C149" s="486"/>
      <c r="D149" s="487" t="s">
        <v>3680</v>
      </c>
      <c r="E149" s="488" t="s">
        <v>600</v>
      </c>
      <c r="F149" s="488">
        <v>40</v>
      </c>
      <c r="G149" s="484"/>
      <c r="H149" s="484">
        <v>0</v>
      </c>
      <c r="I149" s="488">
        <v>80</v>
      </c>
      <c r="J149" s="478" t="s">
        <v>3686</v>
      </c>
      <c r="K149" s="478">
        <f t="shared" si="149"/>
        <v>-40</v>
      </c>
      <c r="L149" s="478">
        <v>100</v>
      </c>
      <c r="M149" s="478">
        <f t="shared" si="150"/>
        <v>-3100</v>
      </c>
      <c r="N149" s="478">
        <v>75</v>
      </c>
      <c r="O149" s="439" t="s">
        <v>663</v>
      </c>
      <c r="P149" s="426">
        <v>44112</v>
      </c>
      <c r="Q149" s="391"/>
      <c r="R149" s="344" t="s">
        <v>3186</v>
      </c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466">
        <v>5</v>
      </c>
      <c r="B150" s="444">
        <v>44118</v>
      </c>
      <c r="C150" s="473"/>
      <c r="D150" s="489" t="s">
        <v>3712</v>
      </c>
      <c r="E150" s="472" t="s">
        <v>600</v>
      </c>
      <c r="F150" s="445">
        <v>46</v>
      </c>
      <c r="G150" s="445"/>
      <c r="H150" s="445">
        <v>55</v>
      </c>
      <c r="I150" s="445">
        <v>90</v>
      </c>
      <c r="J150" s="443" t="s">
        <v>3405</v>
      </c>
      <c r="K150" s="443">
        <f t="shared" ref="K150:K151" si="151">H150-F150</f>
        <v>9</v>
      </c>
      <c r="L150" s="457">
        <v>100</v>
      </c>
      <c r="M150" s="443">
        <f t="shared" ref="M150:M151" si="152">(K150*N150)-100</f>
        <v>575</v>
      </c>
      <c r="N150" s="443">
        <v>75</v>
      </c>
      <c r="O150" s="447" t="s">
        <v>599</v>
      </c>
      <c r="P150" s="481">
        <v>44119</v>
      </c>
      <c r="Q150" s="391"/>
      <c r="R150" s="344" t="s">
        <v>3186</v>
      </c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470">
        <v>6</v>
      </c>
      <c r="B151" s="486">
        <v>44120</v>
      </c>
      <c r="C151" s="486"/>
      <c r="D151" s="487" t="s">
        <v>3733</v>
      </c>
      <c r="E151" s="488" t="s">
        <v>600</v>
      </c>
      <c r="F151" s="488">
        <v>230</v>
      </c>
      <c r="G151" s="484"/>
      <c r="H151" s="484">
        <v>0</v>
      </c>
      <c r="I151" s="488" t="s">
        <v>3734</v>
      </c>
      <c r="J151" s="478" t="s">
        <v>3783</v>
      </c>
      <c r="K151" s="478">
        <f t="shared" si="151"/>
        <v>-230</v>
      </c>
      <c r="L151" s="478">
        <v>100</v>
      </c>
      <c r="M151" s="478">
        <f t="shared" si="152"/>
        <v>-5850</v>
      </c>
      <c r="N151" s="478">
        <v>25</v>
      </c>
      <c r="O151" s="439" t="s">
        <v>663</v>
      </c>
      <c r="P151" s="426">
        <v>44126</v>
      </c>
      <c r="Q151" s="391"/>
      <c r="R151" s="344" t="s">
        <v>602</v>
      </c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470">
        <v>7</v>
      </c>
      <c r="B152" s="486">
        <v>44120</v>
      </c>
      <c r="C152" s="486"/>
      <c r="D152" s="487" t="s">
        <v>3735</v>
      </c>
      <c r="E152" s="488" t="s">
        <v>600</v>
      </c>
      <c r="F152" s="488">
        <v>92</v>
      </c>
      <c r="G152" s="484">
        <v>48</v>
      </c>
      <c r="H152" s="484">
        <v>48</v>
      </c>
      <c r="I152" s="488">
        <v>180</v>
      </c>
      <c r="J152" s="478" t="s">
        <v>3741</v>
      </c>
      <c r="K152" s="478">
        <f t="shared" ref="K152" si="153">H152-F152</f>
        <v>-44</v>
      </c>
      <c r="L152" s="478">
        <v>100</v>
      </c>
      <c r="M152" s="478">
        <f t="shared" ref="M152" si="154">(K152*N152)-100</f>
        <v>-3400</v>
      </c>
      <c r="N152" s="478">
        <v>75</v>
      </c>
      <c r="O152" s="439" t="s">
        <v>663</v>
      </c>
      <c r="P152" s="426">
        <v>44123</v>
      </c>
      <c r="Q152" s="391"/>
      <c r="R152" s="344" t="s">
        <v>3186</v>
      </c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470">
        <v>8</v>
      </c>
      <c r="B153" s="486">
        <v>44123</v>
      </c>
      <c r="C153" s="486"/>
      <c r="D153" s="487" t="s">
        <v>3744</v>
      </c>
      <c r="E153" s="488" t="s">
        <v>600</v>
      </c>
      <c r="F153" s="488">
        <v>2.6</v>
      </c>
      <c r="G153" s="484">
        <v>1.3</v>
      </c>
      <c r="H153" s="484">
        <v>1.3</v>
      </c>
      <c r="I153" s="488">
        <v>5</v>
      </c>
      <c r="J153" s="478" t="s">
        <v>3753</v>
      </c>
      <c r="K153" s="478">
        <f t="shared" ref="K153" si="155">H153-F153</f>
        <v>-1.3</v>
      </c>
      <c r="L153" s="478">
        <v>100</v>
      </c>
      <c r="M153" s="478">
        <f t="shared" ref="M153" si="156">(K153*N153)-100</f>
        <v>-4577.2</v>
      </c>
      <c r="N153" s="478">
        <v>3444</v>
      </c>
      <c r="O153" s="439" t="s">
        <v>663</v>
      </c>
      <c r="P153" s="426">
        <v>44123</v>
      </c>
      <c r="Q153" s="391"/>
      <c r="R153" s="344" t="s">
        <v>602</v>
      </c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470">
        <v>9</v>
      </c>
      <c r="B154" s="486">
        <v>44123</v>
      </c>
      <c r="C154" s="486"/>
      <c r="D154" s="487" t="s">
        <v>3745</v>
      </c>
      <c r="E154" s="488" t="s">
        <v>600</v>
      </c>
      <c r="F154" s="488">
        <v>1.25</v>
      </c>
      <c r="G154" s="484">
        <v>0.5</v>
      </c>
      <c r="H154" s="484">
        <v>0.5</v>
      </c>
      <c r="I154" s="488" t="s">
        <v>3746</v>
      </c>
      <c r="J154" s="478" t="s">
        <v>3766</v>
      </c>
      <c r="K154" s="478">
        <f t="shared" ref="K154:K155" si="157">H154-F154</f>
        <v>-0.75</v>
      </c>
      <c r="L154" s="478">
        <v>100</v>
      </c>
      <c r="M154" s="478">
        <f t="shared" ref="M154:M155" si="158">(K154*N154)-100</f>
        <v>-4600</v>
      </c>
      <c r="N154" s="478">
        <v>6000</v>
      </c>
      <c r="O154" s="439" t="s">
        <v>663</v>
      </c>
      <c r="P154" s="426">
        <v>44125</v>
      </c>
      <c r="Q154" s="391"/>
      <c r="R154" s="344" t="s">
        <v>3186</v>
      </c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470">
        <v>10</v>
      </c>
      <c r="B155" s="486">
        <v>44124</v>
      </c>
      <c r="C155" s="486"/>
      <c r="D155" s="487" t="s">
        <v>3758</v>
      </c>
      <c r="E155" s="488" t="s">
        <v>600</v>
      </c>
      <c r="F155" s="488">
        <v>49</v>
      </c>
      <c r="G155" s="484">
        <v>14</v>
      </c>
      <c r="H155" s="484">
        <v>14</v>
      </c>
      <c r="I155" s="488" t="s">
        <v>3759</v>
      </c>
      <c r="J155" s="478" t="s">
        <v>3765</v>
      </c>
      <c r="K155" s="478">
        <f t="shared" si="157"/>
        <v>-35</v>
      </c>
      <c r="L155" s="478">
        <v>100</v>
      </c>
      <c r="M155" s="478">
        <f t="shared" si="158"/>
        <v>-2725</v>
      </c>
      <c r="N155" s="478">
        <v>75</v>
      </c>
      <c r="O155" s="439" t="s">
        <v>663</v>
      </c>
      <c r="P155" s="426">
        <v>44125</v>
      </c>
      <c r="Q155" s="391"/>
      <c r="R155" s="344" t="s">
        <v>602</v>
      </c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470">
        <v>11</v>
      </c>
      <c r="B156" s="486">
        <v>44125</v>
      </c>
      <c r="C156" s="486"/>
      <c r="D156" s="487" t="s">
        <v>3775</v>
      </c>
      <c r="E156" s="488" t="s">
        <v>600</v>
      </c>
      <c r="F156" s="488">
        <v>17</v>
      </c>
      <c r="G156" s="484">
        <v>9</v>
      </c>
      <c r="H156" s="484">
        <v>9</v>
      </c>
      <c r="I156" s="488">
        <v>30</v>
      </c>
      <c r="J156" s="478" t="s">
        <v>3794</v>
      </c>
      <c r="K156" s="478">
        <f t="shared" ref="K156:K157" si="159">H156-F156</f>
        <v>-8</v>
      </c>
      <c r="L156" s="478">
        <v>100</v>
      </c>
      <c r="M156" s="478">
        <f t="shared" ref="M156:M157" si="160">(K156*N156)-100</f>
        <v>-5700</v>
      </c>
      <c r="N156" s="478">
        <v>700</v>
      </c>
      <c r="O156" s="439" t="s">
        <v>663</v>
      </c>
      <c r="P156" s="426">
        <v>44130</v>
      </c>
      <c r="Q156" s="391"/>
      <c r="R156" s="344" t="s">
        <v>602</v>
      </c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466">
        <v>12</v>
      </c>
      <c r="B157" s="444">
        <v>44130</v>
      </c>
      <c r="C157" s="473"/>
      <c r="D157" s="489" t="s">
        <v>3795</v>
      </c>
      <c r="E157" s="472" t="s">
        <v>600</v>
      </c>
      <c r="F157" s="445">
        <v>3.25</v>
      </c>
      <c r="G157" s="445"/>
      <c r="H157" s="445">
        <v>4.25</v>
      </c>
      <c r="I157" s="445" t="s">
        <v>3796</v>
      </c>
      <c r="J157" s="443" t="s">
        <v>3816</v>
      </c>
      <c r="K157" s="443">
        <f t="shared" si="159"/>
        <v>1</v>
      </c>
      <c r="L157" s="457">
        <v>100</v>
      </c>
      <c r="M157" s="443">
        <f t="shared" si="160"/>
        <v>1751</v>
      </c>
      <c r="N157" s="443">
        <v>1851</v>
      </c>
      <c r="O157" s="447" t="s">
        <v>599</v>
      </c>
      <c r="P157" s="553">
        <v>44131</v>
      </c>
      <c r="Q157" s="391"/>
      <c r="R157" s="344" t="s">
        <v>602</v>
      </c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554">
        <v>13</v>
      </c>
      <c r="B158" s="555">
        <v>44131</v>
      </c>
      <c r="C158" s="555"/>
      <c r="D158" s="556" t="s">
        <v>3815</v>
      </c>
      <c r="E158" s="532" t="s">
        <v>600</v>
      </c>
      <c r="F158" s="532">
        <v>69</v>
      </c>
      <c r="G158" s="543">
        <v>35</v>
      </c>
      <c r="H158" s="543">
        <v>65</v>
      </c>
      <c r="I158" s="543">
        <v>120</v>
      </c>
      <c r="J158" s="557" t="s">
        <v>3817</v>
      </c>
      <c r="K158" s="557">
        <f t="shared" ref="K158" si="161">H158-F158</f>
        <v>-4</v>
      </c>
      <c r="L158" s="558">
        <v>100</v>
      </c>
      <c r="M158" s="557">
        <f t="shared" ref="M158" si="162">(K158*N158)-100</f>
        <v>-400</v>
      </c>
      <c r="N158" s="557">
        <v>75</v>
      </c>
      <c r="O158" s="559" t="s">
        <v>708</v>
      </c>
      <c r="P158" s="537">
        <v>44131</v>
      </c>
      <c r="Q158" s="391"/>
      <c r="R158" s="344" t="s">
        <v>3186</v>
      </c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36"/>
      <c r="B159" s="491"/>
      <c r="C159" s="491"/>
      <c r="D159" s="492"/>
      <c r="E159" s="493"/>
      <c r="F159" s="493"/>
      <c r="G159" s="494"/>
      <c r="H159" s="494"/>
      <c r="I159" s="493"/>
      <c r="J159" s="477"/>
      <c r="K159" s="477"/>
      <c r="L159" s="477"/>
      <c r="M159" s="477"/>
      <c r="N159" s="477"/>
      <c r="O159" s="477"/>
      <c r="P159" s="477"/>
      <c r="Q159" s="391"/>
      <c r="R159" s="344"/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36"/>
      <c r="B160" s="491"/>
      <c r="C160" s="491"/>
      <c r="D160" s="492"/>
      <c r="E160" s="493"/>
      <c r="F160" s="493"/>
      <c r="G160" s="494"/>
      <c r="H160" s="494"/>
      <c r="I160" s="493"/>
      <c r="J160" s="477"/>
      <c r="K160" s="477"/>
      <c r="L160" s="477"/>
      <c r="M160" s="477"/>
      <c r="N160" s="477"/>
      <c r="O160" s="477"/>
      <c r="P160" s="477"/>
      <c r="Q160" s="391"/>
      <c r="R160" s="344"/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34" s="40" customFormat="1" ht="14.25">
      <c r="A161" s="36"/>
      <c r="B161" s="491"/>
      <c r="C161" s="491"/>
      <c r="D161" s="492"/>
      <c r="E161" s="493"/>
      <c r="F161" s="493"/>
      <c r="G161" s="494"/>
      <c r="H161" s="494"/>
      <c r="I161" s="493"/>
      <c r="J161" s="477"/>
      <c r="K161" s="477"/>
      <c r="L161" s="477"/>
      <c r="M161" s="477"/>
      <c r="N161" s="477"/>
      <c r="O161" s="477"/>
      <c r="P161" s="477"/>
      <c r="Q161" s="391"/>
      <c r="R161" s="344"/>
      <c r="Z161" s="404"/>
      <c r="AA161" s="404"/>
      <c r="AB161" s="404"/>
      <c r="AC161" s="404"/>
      <c r="AD161" s="404"/>
      <c r="AE161" s="404"/>
      <c r="AF161" s="404"/>
      <c r="AG161" s="404"/>
      <c r="AH161" s="404"/>
    </row>
    <row r="162" spans="1:34" s="40" customFormat="1" ht="14.25">
      <c r="A162" s="36"/>
      <c r="B162" s="491"/>
      <c r="C162" s="491"/>
      <c r="D162" s="492"/>
      <c r="E162" s="493"/>
      <c r="F162" s="493"/>
      <c r="G162" s="494"/>
      <c r="H162" s="494"/>
      <c r="I162" s="493"/>
      <c r="J162" s="477"/>
      <c r="K162" s="477"/>
      <c r="L162" s="477"/>
      <c r="M162" s="477"/>
      <c r="N162" s="477"/>
      <c r="O162" s="477"/>
      <c r="P162" s="477"/>
      <c r="Q162" s="391"/>
      <c r="R162" s="344"/>
      <c r="Z162" s="404"/>
      <c r="AA162" s="404"/>
      <c r="AB162" s="404"/>
      <c r="AC162" s="404"/>
      <c r="AD162" s="404"/>
      <c r="AE162" s="404"/>
      <c r="AF162" s="404"/>
      <c r="AG162" s="404"/>
      <c r="AH162" s="404"/>
    </row>
    <row r="163" spans="1:34" s="40" customFormat="1" ht="14.25">
      <c r="A163" s="36"/>
      <c r="B163" s="491"/>
      <c r="C163" s="491"/>
      <c r="D163" s="492"/>
      <c r="E163" s="493"/>
      <c r="F163" s="493"/>
      <c r="G163" s="494"/>
      <c r="H163" s="494"/>
      <c r="I163" s="493"/>
      <c r="J163" s="477"/>
      <c r="K163" s="477"/>
      <c r="L163" s="477"/>
      <c r="M163" s="477"/>
      <c r="N163" s="477"/>
      <c r="O163" s="477"/>
      <c r="P163" s="477"/>
      <c r="Q163" s="391"/>
      <c r="R163" s="344"/>
      <c r="Z163" s="404"/>
      <c r="AA163" s="404"/>
      <c r="AB163" s="404"/>
      <c r="AC163" s="404"/>
      <c r="AD163" s="404"/>
      <c r="AE163" s="404"/>
      <c r="AF163" s="404"/>
      <c r="AG163" s="404"/>
      <c r="AH163" s="404"/>
    </row>
    <row r="164" spans="1:34" s="40" customFormat="1" ht="14.25">
      <c r="A164" s="36"/>
      <c r="B164" s="491"/>
      <c r="C164" s="491"/>
      <c r="D164" s="492"/>
      <c r="E164" s="493"/>
      <c r="F164" s="493"/>
      <c r="G164" s="494"/>
      <c r="H164" s="494"/>
      <c r="I164" s="493"/>
      <c r="J164" s="477"/>
      <c r="K164" s="477"/>
      <c r="L164" s="477"/>
      <c r="M164" s="477"/>
      <c r="N164" s="477"/>
      <c r="O164" s="477"/>
      <c r="P164" s="477"/>
      <c r="Q164" s="391"/>
      <c r="R164" s="344"/>
      <c r="Z164" s="404"/>
      <c r="AA164" s="404"/>
      <c r="AB164" s="404"/>
      <c r="AC164" s="404"/>
      <c r="AD164" s="404"/>
      <c r="AE164" s="404"/>
      <c r="AF164" s="404"/>
      <c r="AG164" s="404"/>
      <c r="AH164" s="404"/>
    </row>
    <row r="165" spans="1:34" s="40" customFormat="1" ht="14.25">
      <c r="A165" s="36"/>
      <c r="B165" s="491"/>
      <c r="C165" s="491"/>
      <c r="D165" s="492"/>
      <c r="E165" s="493"/>
      <c r="F165" s="493"/>
      <c r="G165" s="494"/>
      <c r="H165" s="494"/>
      <c r="I165" s="493"/>
      <c r="J165" s="477"/>
      <c r="K165" s="477"/>
      <c r="L165" s="477"/>
      <c r="M165" s="477"/>
      <c r="N165" s="477"/>
      <c r="O165" s="477"/>
      <c r="P165" s="477"/>
      <c r="Q165" s="391"/>
      <c r="R165" s="344"/>
      <c r="Z165" s="404"/>
      <c r="AA165" s="404"/>
      <c r="AB165" s="404"/>
      <c r="AC165" s="404"/>
      <c r="AD165" s="404"/>
      <c r="AE165" s="404"/>
      <c r="AF165" s="404"/>
      <c r="AG165" s="404"/>
      <c r="AH165" s="404"/>
    </row>
    <row r="166" spans="1:34" s="40" customFormat="1" ht="14.25">
      <c r="A166" s="36"/>
      <c r="B166" s="491"/>
      <c r="C166" s="491"/>
      <c r="D166" s="492"/>
      <c r="E166" s="493"/>
      <c r="F166" s="493"/>
      <c r="G166" s="494"/>
      <c r="H166" s="494"/>
      <c r="I166" s="493"/>
      <c r="J166" s="477"/>
      <c r="K166" s="477"/>
      <c r="L166" s="477"/>
      <c r="M166" s="477"/>
      <c r="N166" s="477"/>
      <c r="O166" s="477"/>
      <c r="P166" s="477"/>
      <c r="Q166" s="391"/>
      <c r="R166" s="344"/>
      <c r="Z166" s="404"/>
      <c r="AA166" s="404"/>
      <c r="AB166" s="404"/>
      <c r="AC166" s="404"/>
      <c r="AD166" s="404"/>
      <c r="AE166" s="404"/>
      <c r="AF166" s="404"/>
      <c r="AG166" s="404"/>
      <c r="AH166" s="404"/>
    </row>
    <row r="167" spans="1:34" s="40" customFormat="1" ht="14.25">
      <c r="A167" s="36"/>
      <c r="B167" s="491"/>
      <c r="C167" s="491"/>
      <c r="D167" s="492"/>
      <c r="E167" s="493"/>
      <c r="F167" s="493"/>
      <c r="G167" s="494"/>
      <c r="H167" s="494"/>
      <c r="I167" s="493"/>
      <c r="J167" s="477"/>
      <c r="K167" s="477"/>
      <c r="L167" s="477"/>
      <c r="M167" s="477"/>
      <c r="N167" s="477"/>
      <c r="O167" s="477"/>
      <c r="P167" s="477"/>
      <c r="Q167" s="391"/>
      <c r="R167" s="344"/>
      <c r="Z167" s="404"/>
      <c r="AA167" s="404"/>
      <c r="AB167" s="404"/>
      <c r="AC167" s="404"/>
      <c r="AD167" s="404"/>
      <c r="AE167" s="404"/>
      <c r="AF167" s="404"/>
      <c r="AG167" s="404"/>
      <c r="AH167" s="404"/>
    </row>
    <row r="168" spans="1:34" s="40" customFormat="1" ht="14.25">
      <c r="A168" s="36"/>
      <c r="B168" s="491"/>
      <c r="C168" s="491"/>
      <c r="D168" s="492"/>
      <c r="E168" s="493"/>
      <c r="F168" s="493"/>
      <c r="G168" s="494"/>
      <c r="H168" s="494"/>
      <c r="I168" s="493"/>
      <c r="J168" s="477"/>
      <c r="K168" s="477"/>
      <c r="L168" s="477"/>
      <c r="M168" s="477"/>
      <c r="N168" s="477"/>
      <c r="O168" s="477"/>
      <c r="P168" s="477"/>
      <c r="Q168" s="391"/>
      <c r="R168" s="344"/>
      <c r="Z168" s="404"/>
      <c r="AA168" s="404"/>
      <c r="AB168" s="404"/>
      <c r="AC168" s="404"/>
      <c r="AD168" s="404"/>
      <c r="AE168" s="404"/>
      <c r="AF168" s="404"/>
      <c r="AG168" s="404"/>
      <c r="AH168" s="404"/>
    </row>
    <row r="169" spans="1:34" s="40" customFormat="1" ht="14.25">
      <c r="A169" s="36"/>
      <c r="B169" s="491"/>
      <c r="C169" s="491"/>
      <c r="D169" s="492"/>
      <c r="E169" s="493"/>
      <c r="F169" s="493"/>
      <c r="G169" s="494"/>
      <c r="H169" s="494"/>
      <c r="I169" s="493"/>
      <c r="J169" s="477"/>
      <c r="K169" s="477"/>
      <c r="L169" s="477"/>
      <c r="M169" s="477"/>
      <c r="N169" s="477"/>
      <c r="O169" s="477"/>
      <c r="P169" s="477"/>
      <c r="Q169" s="391"/>
      <c r="R169" s="344"/>
      <c r="Z169" s="404"/>
      <c r="AA169" s="404"/>
      <c r="AB169" s="404"/>
      <c r="AC169" s="404"/>
      <c r="AD169" s="404"/>
      <c r="AE169" s="404"/>
      <c r="AF169" s="404"/>
      <c r="AG169" s="404"/>
      <c r="AH169" s="404"/>
    </row>
    <row r="170" spans="1:34" s="40" customFormat="1" ht="14.25">
      <c r="A170" s="36"/>
      <c r="B170" s="491"/>
      <c r="C170" s="491"/>
      <c r="D170" s="492"/>
      <c r="E170" s="493"/>
      <c r="F170" s="493"/>
      <c r="G170" s="494"/>
      <c r="H170" s="494"/>
      <c r="I170" s="493"/>
      <c r="J170" s="477"/>
      <c r="K170" s="477"/>
      <c r="L170" s="477"/>
      <c r="M170" s="477"/>
      <c r="N170" s="477"/>
      <c r="O170" s="495"/>
      <c r="P170" s="477"/>
      <c r="Q170" s="391"/>
      <c r="R170" s="344"/>
      <c r="Z170" s="404"/>
      <c r="AA170" s="404"/>
      <c r="AB170" s="404"/>
      <c r="AC170" s="404"/>
      <c r="AD170" s="404"/>
      <c r="AE170" s="404"/>
      <c r="AF170" s="404"/>
      <c r="AG170" s="404"/>
      <c r="AH170" s="404"/>
    </row>
    <row r="171" spans="1:34" s="40" customFormat="1" ht="14.25">
      <c r="A171" s="378"/>
      <c r="B171" s="379"/>
      <c r="C171" s="379"/>
      <c r="D171" s="380"/>
      <c r="E171" s="378"/>
      <c r="F171" s="405"/>
      <c r="G171" s="378"/>
      <c r="H171" s="378"/>
      <c r="I171" s="378"/>
      <c r="J171" s="379"/>
      <c r="K171" s="406"/>
      <c r="L171" s="378"/>
      <c r="M171" s="378"/>
      <c r="N171" s="378"/>
      <c r="O171" s="407"/>
      <c r="P171" s="391"/>
      <c r="Q171" s="391"/>
      <c r="R171" s="344"/>
      <c r="Z171" s="404"/>
      <c r="AA171" s="404"/>
      <c r="AB171" s="404"/>
      <c r="AC171" s="404"/>
      <c r="AD171" s="404"/>
      <c r="AE171" s="404"/>
      <c r="AF171" s="404"/>
      <c r="AG171" s="404"/>
      <c r="AH171" s="404"/>
    </row>
    <row r="172" spans="1:34" ht="15">
      <c r="A172" s="100" t="s">
        <v>618</v>
      </c>
      <c r="B172" s="101"/>
      <c r="C172" s="101"/>
      <c r="D172" s="102"/>
      <c r="E172" s="34"/>
      <c r="F172" s="32"/>
      <c r="G172" s="32"/>
      <c r="H172" s="73"/>
      <c r="I172" s="120"/>
      <c r="J172" s="121"/>
      <c r="K172" s="17"/>
      <c r="L172" s="17"/>
      <c r="M172" s="17"/>
      <c r="N172" s="11"/>
      <c r="O172" s="53"/>
      <c r="Q172" s="9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34" ht="38.25">
      <c r="A173" s="20" t="s">
        <v>16</v>
      </c>
      <c r="B173" s="21" t="s">
        <v>575</v>
      </c>
      <c r="C173" s="21"/>
      <c r="D173" s="22" t="s">
        <v>588</v>
      </c>
      <c r="E173" s="21" t="s">
        <v>589</v>
      </c>
      <c r="F173" s="21" t="s">
        <v>590</v>
      </c>
      <c r="G173" s="21" t="s">
        <v>591</v>
      </c>
      <c r="H173" s="21" t="s">
        <v>592</v>
      </c>
      <c r="I173" s="21" t="s">
        <v>593</v>
      </c>
      <c r="J173" s="20" t="s">
        <v>594</v>
      </c>
      <c r="K173" s="62" t="s">
        <v>610</v>
      </c>
      <c r="L173" s="465" t="s">
        <v>3630</v>
      </c>
      <c r="M173" s="63" t="s">
        <v>3629</v>
      </c>
      <c r="N173" s="21" t="s">
        <v>597</v>
      </c>
      <c r="O173" s="78" t="s">
        <v>598</v>
      </c>
      <c r="P173" s="98"/>
      <c r="Q173" s="11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34" s="404" customFormat="1" ht="14.25">
      <c r="A174" s="479"/>
      <c r="B174" s="454"/>
      <c r="C174" s="454"/>
      <c r="D174" s="455"/>
      <c r="E174" s="456"/>
      <c r="F174" s="456"/>
      <c r="G174" s="424"/>
      <c r="H174" s="424"/>
      <c r="I174" s="456"/>
      <c r="J174" s="511"/>
      <c r="K174" s="511"/>
      <c r="L174" s="512"/>
      <c r="M174" s="496"/>
      <c r="N174" s="417"/>
      <c r="O174" s="504"/>
      <c r="P174" s="99"/>
      <c r="Q174" s="513"/>
      <c r="R174" s="31"/>
      <c r="S174" s="505"/>
      <c r="T174" s="505"/>
      <c r="U174" s="505"/>
      <c r="V174" s="505"/>
      <c r="W174" s="505"/>
      <c r="X174" s="505"/>
      <c r="Y174" s="505"/>
      <c r="Z174" s="505"/>
    </row>
    <row r="175" spans="1:34" s="8" customFormat="1">
      <c r="A175" s="392"/>
      <c r="B175" s="393"/>
      <c r="C175" s="394"/>
      <c r="D175" s="395"/>
      <c r="E175" s="396"/>
      <c r="F175" s="396"/>
      <c r="G175" s="397"/>
      <c r="H175" s="397"/>
      <c r="I175" s="396"/>
      <c r="J175" s="398"/>
      <c r="K175" s="399"/>
      <c r="L175" s="400"/>
      <c r="M175" s="401"/>
      <c r="N175" s="402"/>
      <c r="O175" s="403"/>
      <c r="P175" s="124"/>
      <c r="Q175"/>
      <c r="R175" s="95"/>
      <c r="T175" s="57"/>
      <c r="U175" s="57"/>
      <c r="V175" s="57"/>
      <c r="W175" s="57"/>
      <c r="X175" s="57"/>
      <c r="Y175" s="57"/>
      <c r="Z175" s="57"/>
    </row>
    <row r="176" spans="1:34">
      <c r="A176" s="23" t="s">
        <v>603</v>
      </c>
      <c r="B176" s="23"/>
      <c r="C176" s="23"/>
      <c r="D176" s="23"/>
      <c r="E176" s="5"/>
      <c r="F176" s="30" t="s">
        <v>605</v>
      </c>
      <c r="G176" s="82"/>
      <c r="H176" s="82"/>
      <c r="I176" s="38"/>
      <c r="J176" s="85"/>
      <c r="K176" s="83"/>
      <c r="L176" s="84"/>
      <c r="M176" s="85"/>
      <c r="N176" s="86"/>
      <c r="O176" s="125"/>
      <c r="P176" s="11"/>
      <c r="Q176" s="16"/>
      <c r="R176" s="97"/>
      <c r="S176" s="16"/>
      <c r="T176" s="16"/>
      <c r="U176" s="16"/>
      <c r="V176" s="16"/>
      <c r="W176" s="16"/>
      <c r="X176" s="16"/>
      <c r="Y176" s="16"/>
    </row>
    <row r="177" spans="1:29">
      <c r="A177" s="29" t="s">
        <v>604</v>
      </c>
      <c r="B177" s="23"/>
      <c r="C177" s="23"/>
      <c r="D177" s="23"/>
      <c r="E177" s="32"/>
      <c r="F177" s="30" t="s">
        <v>607</v>
      </c>
      <c r="G177" s="12"/>
      <c r="H177" s="12"/>
      <c r="I177" s="12"/>
      <c r="J177" s="53"/>
      <c r="K177" s="12"/>
      <c r="L177" s="12"/>
      <c r="M177" s="12"/>
      <c r="N177" s="11"/>
      <c r="O177" s="53"/>
      <c r="Q177" s="7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9">
      <c r="A178" s="29"/>
      <c r="B178" s="23"/>
      <c r="C178" s="23"/>
      <c r="D178" s="23"/>
      <c r="E178" s="32"/>
      <c r="F178" s="30"/>
      <c r="G178" s="12"/>
      <c r="H178" s="12"/>
      <c r="I178" s="12"/>
      <c r="J178" s="53"/>
      <c r="K178" s="12"/>
      <c r="L178" s="12"/>
      <c r="M178" s="12"/>
      <c r="N178" s="11"/>
      <c r="O178" s="53"/>
      <c r="Q178" s="7"/>
      <c r="R178" s="82"/>
      <c r="S178" s="16"/>
      <c r="T178" s="16"/>
      <c r="U178" s="16"/>
      <c r="V178" s="16"/>
      <c r="W178" s="16"/>
      <c r="X178" s="16"/>
      <c r="Y178" s="16"/>
      <c r="Z178" s="16"/>
    </row>
    <row r="179" spans="1:29" ht="15">
      <c r="A179" s="11"/>
      <c r="B179" s="33" t="s">
        <v>3640</v>
      </c>
      <c r="C179" s="33"/>
      <c r="D179" s="33"/>
      <c r="E179" s="33"/>
      <c r="F179" s="34"/>
      <c r="G179" s="32"/>
      <c r="H179" s="32"/>
      <c r="I179" s="73"/>
      <c r="J179" s="74"/>
      <c r="K179" s="75"/>
      <c r="L179" s="464"/>
      <c r="M179" s="12"/>
      <c r="N179" s="11"/>
      <c r="O179" s="53"/>
      <c r="Q179" s="7"/>
      <c r="R179" s="82"/>
      <c r="S179" s="16"/>
      <c r="T179" s="16"/>
      <c r="U179" s="16"/>
      <c r="V179" s="16"/>
      <c r="W179" s="16"/>
      <c r="X179" s="16"/>
      <c r="Y179" s="16"/>
      <c r="Z179" s="16"/>
    </row>
    <row r="180" spans="1:29" ht="38.25">
      <c r="A180" s="20" t="s">
        <v>16</v>
      </c>
      <c r="B180" s="21" t="s">
        <v>575</v>
      </c>
      <c r="C180" s="21"/>
      <c r="D180" s="22" t="s">
        <v>588</v>
      </c>
      <c r="E180" s="21" t="s">
        <v>589</v>
      </c>
      <c r="F180" s="21" t="s">
        <v>590</v>
      </c>
      <c r="G180" s="21" t="s">
        <v>609</v>
      </c>
      <c r="H180" s="21" t="s">
        <v>592</v>
      </c>
      <c r="I180" s="21" t="s">
        <v>593</v>
      </c>
      <c r="J180" s="76" t="s">
        <v>594</v>
      </c>
      <c r="K180" s="62" t="s">
        <v>610</v>
      </c>
      <c r="L180" s="77" t="s">
        <v>611</v>
      </c>
      <c r="M180" s="21" t="s">
        <v>612</v>
      </c>
      <c r="N180" s="465" t="s">
        <v>3630</v>
      </c>
      <c r="O180" s="63" t="s">
        <v>3629</v>
      </c>
      <c r="P180" s="21" t="s">
        <v>597</v>
      </c>
      <c r="Q180" s="78" t="s">
        <v>598</v>
      </c>
      <c r="R180" s="82"/>
      <c r="S180" s="16"/>
      <c r="T180" s="16"/>
      <c r="U180" s="16"/>
      <c r="V180" s="16"/>
      <c r="W180" s="16"/>
      <c r="X180" s="16"/>
      <c r="Y180" s="16"/>
      <c r="Z180" s="16"/>
    </row>
    <row r="181" spans="1:29" ht="14.25">
      <c r="A181" s="466">
        <v>1</v>
      </c>
      <c r="B181" s="444">
        <v>44105</v>
      </c>
      <c r="C181" s="467"/>
      <c r="D181" s="480" t="s">
        <v>93</v>
      </c>
      <c r="E181" s="468" t="s">
        <v>3627</v>
      </c>
      <c r="F181" s="507">
        <v>158</v>
      </c>
      <c r="G181" s="471">
        <v>163</v>
      </c>
      <c r="H181" s="468">
        <v>155.5</v>
      </c>
      <c r="I181" s="469">
        <v>148</v>
      </c>
      <c r="J181" s="443" t="s">
        <v>3643</v>
      </c>
      <c r="K181" s="443">
        <f>F181-H181</f>
        <v>2.5</v>
      </c>
      <c r="L181" s="457"/>
      <c r="M181" s="472"/>
      <c r="N181" s="457">
        <f t="shared" ref="N181:N182" si="163">(H181*-0.07)/100</f>
        <v>-0.10885000000000002</v>
      </c>
      <c r="O181" s="446">
        <f t="shared" ref="O181:O182" si="164">(K181+N181)/F181</f>
        <v>1.5133860759493672E-2</v>
      </c>
      <c r="P181" s="447" t="s">
        <v>599</v>
      </c>
      <c r="Q181" s="449">
        <v>44105</v>
      </c>
      <c r="R181" s="506" t="s">
        <v>3186</v>
      </c>
      <c r="S181" s="495"/>
      <c r="T181" s="16"/>
      <c r="U181" s="505"/>
      <c r="V181" s="505"/>
      <c r="W181" s="505"/>
      <c r="X181" s="505"/>
      <c r="Y181" s="505"/>
      <c r="Z181" s="505"/>
      <c r="AA181" s="404"/>
      <c r="AB181" s="404"/>
      <c r="AC181" s="404"/>
    </row>
    <row r="182" spans="1:29" ht="14.25">
      <c r="A182" s="466">
        <v>2</v>
      </c>
      <c r="B182" s="444">
        <v>44105</v>
      </c>
      <c r="C182" s="467"/>
      <c r="D182" s="480" t="s">
        <v>122</v>
      </c>
      <c r="E182" s="468" t="s">
        <v>600</v>
      </c>
      <c r="F182" s="507">
        <v>394</v>
      </c>
      <c r="G182" s="471">
        <v>385</v>
      </c>
      <c r="H182" s="468">
        <v>398.5</v>
      </c>
      <c r="I182" s="469" t="s">
        <v>3657</v>
      </c>
      <c r="J182" s="443" t="s">
        <v>3665</v>
      </c>
      <c r="K182" s="443">
        <f>H182-F182</f>
        <v>4.5</v>
      </c>
      <c r="L182" s="457"/>
      <c r="M182" s="472"/>
      <c r="N182" s="457">
        <f t="shared" si="163"/>
        <v>-0.27895000000000003</v>
      </c>
      <c r="O182" s="446">
        <f t="shared" si="164"/>
        <v>1.0713324873096447E-2</v>
      </c>
      <c r="P182" s="447" t="s">
        <v>599</v>
      </c>
      <c r="Q182" s="449">
        <v>44105</v>
      </c>
      <c r="R182" s="506" t="s">
        <v>3186</v>
      </c>
      <c r="S182" s="495"/>
      <c r="T182" s="16"/>
      <c r="U182" s="505"/>
      <c r="V182" s="505"/>
      <c r="W182" s="505"/>
      <c r="X182" s="505"/>
      <c r="Y182" s="505"/>
      <c r="Z182" s="505"/>
      <c r="AA182" s="404"/>
      <c r="AB182" s="404"/>
      <c r="AC182" s="404"/>
    </row>
    <row r="183" spans="1:29" s="404" customFormat="1" ht="14.25">
      <c r="A183" s="482">
        <v>3</v>
      </c>
      <c r="B183" s="438">
        <v>44109</v>
      </c>
      <c r="C183" s="441"/>
      <c r="D183" s="483" t="s">
        <v>93</v>
      </c>
      <c r="E183" s="442" t="s">
        <v>3627</v>
      </c>
      <c r="F183" s="515">
        <v>158</v>
      </c>
      <c r="G183" s="484">
        <v>163</v>
      </c>
      <c r="H183" s="442">
        <v>159.75</v>
      </c>
      <c r="I183" s="485">
        <v>148</v>
      </c>
      <c r="J183" s="478" t="s">
        <v>3671</v>
      </c>
      <c r="K183" s="478">
        <f>F183-H183</f>
        <v>-1.75</v>
      </c>
      <c r="L183" s="459"/>
      <c r="M183" s="516"/>
      <c r="N183" s="459">
        <f t="shared" ref="N183" si="165">(H183*-0.07)/100</f>
        <v>-0.11182500000000001</v>
      </c>
      <c r="O183" s="425">
        <f t="shared" ref="O183" si="166">(K183+N183)/F183</f>
        <v>-1.178370253164557E-2</v>
      </c>
      <c r="P183" s="439" t="s">
        <v>663</v>
      </c>
      <c r="Q183" s="517">
        <v>44109</v>
      </c>
      <c r="R183" s="503" t="s">
        <v>3186</v>
      </c>
      <c r="S183" s="505"/>
      <c r="T183" s="505"/>
      <c r="U183" s="505"/>
      <c r="V183" s="505"/>
      <c r="W183" s="505"/>
      <c r="X183" s="505"/>
      <c r="Y183" s="505"/>
      <c r="Z183" s="505"/>
    </row>
    <row r="184" spans="1:29" s="404" customFormat="1" ht="14.25">
      <c r="A184" s="383"/>
      <c r="B184" s="408"/>
      <c r="C184" s="415"/>
      <c r="D184" s="448"/>
      <c r="E184" s="416"/>
      <c r="F184" s="511"/>
      <c r="G184" s="456"/>
      <c r="H184" s="416"/>
      <c r="I184" s="411"/>
      <c r="J184" s="511"/>
      <c r="K184" s="511"/>
      <c r="L184" s="512"/>
      <c r="M184" s="510"/>
      <c r="N184" s="512"/>
      <c r="O184" s="496"/>
      <c r="P184" s="417"/>
      <c r="Q184" s="474"/>
      <c r="R184" s="503"/>
      <c r="S184" s="505"/>
      <c r="T184" s="505"/>
      <c r="U184" s="505"/>
      <c r="V184" s="505"/>
      <c r="W184" s="505"/>
      <c r="X184" s="505"/>
      <c r="Y184" s="505"/>
      <c r="Z184" s="505"/>
    </row>
    <row r="185" spans="1:29" s="404" customFormat="1" ht="14.25">
      <c r="A185" s="383"/>
      <c r="B185" s="408"/>
      <c r="C185" s="415"/>
      <c r="D185" s="448"/>
      <c r="E185" s="416"/>
      <c r="F185" s="511"/>
      <c r="G185" s="456"/>
      <c r="H185" s="416"/>
      <c r="I185" s="411"/>
      <c r="J185" s="511"/>
      <c r="K185" s="511"/>
      <c r="L185" s="512"/>
      <c r="M185" s="510"/>
      <c r="N185" s="512"/>
      <c r="O185" s="496"/>
      <c r="P185" s="417"/>
      <c r="Q185" s="474"/>
      <c r="R185" s="503"/>
      <c r="S185" s="505"/>
      <c r="T185" s="505"/>
      <c r="U185" s="505"/>
      <c r="V185" s="505"/>
      <c r="W185" s="505"/>
      <c r="X185" s="505"/>
      <c r="Y185" s="505"/>
      <c r="Z185" s="505"/>
    </row>
    <row r="186" spans="1:29" s="404" customFormat="1" ht="14.25">
      <c r="A186" s="383"/>
      <c r="B186" s="408"/>
      <c r="C186" s="415"/>
      <c r="D186" s="448"/>
      <c r="E186" s="416"/>
      <c r="F186" s="498"/>
      <c r="G186" s="424"/>
      <c r="H186" s="416"/>
      <c r="I186" s="411"/>
      <c r="J186" s="511"/>
      <c r="K186" s="500"/>
      <c r="L186" s="512"/>
      <c r="M186" s="510"/>
      <c r="N186" s="512"/>
      <c r="O186" s="496"/>
      <c r="P186" s="502"/>
      <c r="Q186" s="474"/>
      <c r="R186" s="503"/>
      <c r="S186" s="505"/>
      <c r="T186" s="505"/>
      <c r="U186" s="505"/>
      <c r="V186" s="505"/>
      <c r="W186" s="505"/>
      <c r="X186" s="505"/>
      <c r="Y186" s="505"/>
      <c r="Z186" s="505"/>
    </row>
    <row r="187" spans="1:29" s="404" customFormat="1" ht="14.25">
      <c r="A187" s="383"/>
      <c r="B187" s="408"/>
      <c r="C187" s="415"/>
      <c r="D187" s="448"/>
      <c r="E187" s="416"/>
      <c r="F187" s="498"/>
      <c r="G187" s="424"/>
      <c r="H187" s="416"/>
      <c r="I187" s="411"/>
      <c r="J187" s="500"/>
      <c r="K187" s="500"/>
      <c r="L187" s="500"/>
      <c r="M187" s="500"/>
      <c r="N187" s="501"/>
      <c r="O187" s="514"/>
      <c r="P187" s="502"/>
      <c r="Q187" s="474"/>
      <c r="R187" s="503"/>
      <c r="S187" s="505"/>
      <c r="T187" s="505"/>
      <c r="U187" s="505"/>
      <c r="V187" s="505"/>
      <c r="W187" s="505"/>
      <c r="X187" s="505"/>
      <c r="Y187" s="505"/>
      <c r="Z187" s="505"/>
    </row>
    <row r="188" spans="1:29" s="404" customFormat="1" ht="14.25">
      <c r="A188" s="383"/>
      <c r="B188" s="408"/>
      <c r="C188" s="415"/>
      <c r="D188" s="448"/>
      <c r="E188" s="416"/>
      <c r="F188" s="511"/>
      <c r="G188" s="456"/>
      <c r="H188" s="416"/>
      <c r="I188" s="411"/>
      <c r="J188" s="511"/>
      <c r="K188" s="511"/>
      <c r="L188" s="512"/>
      <c r="M188" s="510"/>
      <c r="N188" s="512"/>
      <c r="O188" s="496"/>
      <c r="P188" s="417"/>
      <c r="Q188" s="474"/>
      <c r="R188" s="506"/>
      <c r="S188" s="495"/>
      <c r="T188" s="505"/>
      <c r="U188" s="505"/>
      <c r="V188" s="505"/>
      <c r="W188" s="505"/>
      <c r="X188" s="505"/>
      <c r="Y188" s="505"/>
      <c r="Z188" s="505"/>
    </row>
    <row r="189" spans="1:29" s="404" customFormat="1" ht="14.25">
      <c r="A189" s="383"/>
      <c r="B189" s="408"/>
      <c r="C189" s="415"/>
      <c r="D189" s="448"/>
      <c r="E189" s="416"/>
      <c r="F189" s="498"/>
      <c r="G189" s="424"/>
      <c r="H189" s="416"/>
      <c r="I189" s="411"/>
      <c r="J189" s="500"/>
      <c r="K189" s="500"/>
      <c r="L189" s="500"/>
      <c r="M189" s="500"/>
      <c r="N189" s="501"/>
      <c r="O189" s="514"/>
      <c r="P189" s="502"/>
      <c r="Q189" s="474"/>
      <c r="R189" s="506"/>
      <c r="S189" s="495"/>
      <c r="T189" s="505"/>
      <c r="U189" s="505"/>
      <c r="V189" s="505"/>
      <c r="W189" s="505"/>
      <c r="X189" s="505"/>
      <c r="Y189" s="505"/>
      <c r="Z189" s="505"/>
    </row>
    <row r="190" spans="1:29" s="404" customFormat="1" ht="14.25">
      <c r="A190" s="383"/>
      <c r="B190" s="408"/>
      <c r="C190" s="415"/>
      <c r="D190" s="448"/>
      <c r="E190" s="416"/>
      <c r="F190" s="498"/>
      <c r="G190" s="424"/>
      <c r="H190" s="416"/>
      <c r="I190" s="411"/>
      <c r="J190" s="500"/>
      <c r="K190" s="500"/>
      <c r="L190" s="500"/>
      <c r="M190" s="500"/>
      <c r="N190" s="501"/>
      <c r="O190" s="514"/>
      <c r="P190" s="502"/>
      <c r="Q190" s="474"/>
      <c r="R190" s="506"/>
      <c r="S190" s="495"/>
      <c r="T190" s="505"/>
      <c r="U190" s="505"/>
      <c r="V190" s="505"/>
      <c r="W190" s="505"/>
      <c r="X190" s="505"/>
      <c r="Y190" s="505"/>
      <c r="Z190" s="505"/>
    </row>
    <row r="191" spans="1:29" s="404" customFormat="1" ht="14.25">
      <c r="A191" s="383"/>
      <c r="B191" s="408"/>
      <c r="C191" s="415"/>
      <c r="D191" s="448"/>
      <c r="E191" s="416"/>
      <c r="F191" s="498"/>
      <c r="G191" s="424"/>
      <c r="H191" s="416"/>
      <c r="I191" s="411"/>
      <c r="J191" s="511"/>
      <c r="K191" s="500"/>
      <c r="L191" s="512"/>
      <c r="M191" s="510"/>
      <c r="N191" s="512"/>
      <c r="O191" s="496"/>
      <c r="P191" s="417"/>
      <c r="Q191" s="474"/>
      <c r="R191" s="506"/>
      <c r="S191" s="495"/>
      <c r="T191" s="505"/>
      <c r="U191" s="505"/>
      <c r="V191" s="505"/>
      <c r="W191" s="505"/>
      <c r="X191" s="505"/>
      <c r="Y191" s="505"/>
      <c r="Z191" s="505"/>
    </row>
    <row r="192" spans="1:29" s="404" customFormat="1" ht="14.25">
      <c r="A192" s="383"/>
      <c r="B192" s="408"/>
      <c r="C192" s="415"/>
      <c r="D192" s="448"/>
      <c r="E192" s="416"/>
      <c r="F192" s="511"/>
      <c r="G192" s="456"/>
      <c r="H192" s="416"/>
      <c r="I192" s="411"/>
      <c r="J192" s="511"/>
      <c r="K192" s="511"/>
      <c r="L192" s="512"/>
      <c r="M192" s="510"/>
      <c r="N192" s="512"/>
      <c r="O192" s="496"/>
      <c r="P192" s="417"/>
      <c r="Q192" s="474"/>
      <c r="R192" s="506"/>
      <c r="S192" s="495"/>
      <c r="T192" s="505"/>
      <c r="U192" s="505"/>
      <c r="V192" s="505"/>
      <c r="W192" s="505"/>
      <c r="X192" s="505"/>
      <c r="Y192" s="505"/>
      <c r="Z192" s="505"/>
    </row>
    <row r="193" spans="1:26" s="404" customFormat="1" ht="14.25">
      <c r="A193" s="383"/>
      <c r="B193" s="408"/>
      <c r="C193" s="415"/>
      <c r="D193" s="448"/>
      <c r="E193" s="416"/>
      <c r="F193" s="498"/>
      <c r="G193" s="424"/>
      <c r="H193" s="416"/>
      <c r="I193" s="411"/>
      <c r="J193" s="500"/>
      <c r="K193" s="500"/>
      <c r="L193" s="500"/>
      <c r="M193" s="500"/>
      <c r="N193" s="501"/>
      <c r="O193" s="514"/>
      <c r="P193" s="502"/>
      <c r="Q193" s="474"/>
      <c r="R193" s="506"/>
      <c r="S193" s="495"/>
      <c r="T193" s="505"/>
      <c r="U193" s="505"/>
      <c r="V193" s="505"/>
      <c r="W193" s="505"/>
      <c r="X193" s="505"/>
      <c r="Y193" s="505"/>
      <c r="Z193" s="505"/>
    </row>
    <row r="194" spans="1:26" s="404" customFormat="1" ht="14.25">
      <c r="A194" s="383"/>
      <c r="B194" s="408"/>
      <c r="C194" s="415"/>
      <c r="D194" s="448"/>
      <c r="E194" s="416"/>
      <c r="F194" s="498"/>
      <c r="G194" s="424"/>
      <c r="H194" s="416"/>
      <c r="I194" s="411"/>
      <c r="J194" s="500"/>
      <c r="K194" s="500"/>
      <c r="L194" s="500"/>
      <c r="M194" s="500"/>
      <c r="N194" s="501"/>
      <c r="O194" s="514"/>
      <c r="P194" s="502"/>
      <c r="Q194" s="474"/>
      <c r="R194" s="506"/>
      <c r="S194" s="495"/>
      <c r="T194" s="505"/>
      <c r="U194" s="505"/>
      <c r="V194" s="505"/>
      <c r="W194" s="505"/>
      <c r="X194" s="505"/>
      <c r="Y194" s="505"/>
      <c r="Z194" s="505"/>
    </row>
    <row r="195" spans="1:26" s="404" customFormat="1" ht="14.25">
      <c r="A195" s="383"/>
      <c r="B195" s="408"/>
      <c r="C195" s="415"/>
      <c r="D195" s="448"/>
      <c r="E195" s="416"/>
      <c r="F195" s="498"/>
      <c r="G195" s="424"/>
      <c r="H195" s="416"/>
      <c r="I195" s="411"/>
      <c r="J195" s="500"/>
      <c r="K195" s="500"/>
      <c r="L195" s="500"/>
      <c r="M195" s="500"/>
      <c r="N195" s="501"/>
      <c r="O195" s="514"/>
      <c r="P195" s="502"/>
      <c r="Q195" s="474"/>
      <c r="R195" s="506"/>
      <c r="S195" s="495"/>
      <c r="T195" s="505"/>
      <c r="U195" s="505"/>
      <c r="V195" s="505"/>
      <c r="W195" s="505"/>
      <c r="X195" s="505"/>
      <c r="Y195" s="505"/>
      <c r="Z195" s="505"/>
    </row>
    <row r="196" spans="1:26" s="404" customFormat="1" ht="14.25">
      <c r="A196" s="383"/>
      <c r="B196" s="408"/>
      <c r="C196" s="415"/>
      <c r="D196" s="448"/>
      <c r="E196" s="416"/>
      <c r="F196" s="498"/>
      <c r="G196" s="424"/>
      <c r="H196" s="416"/>
      <c r="I196" s="411"/>
      <c r="J196" s="511"/>
      <c r="K196" s="511"/>
      <c r="L196" s="512"/>
      <c r="M196" s="510"/>
      <c r="N196" s="512"/>
      <c r="O196" s="496"/>
      <c r="P196" s="417"/>
      <c r="Q196" s="474"/>
      <c r="R196" s="506"/>
      <c r="S196" s="495"/>
      <c r="T196" s="505"/>
      <c r="U196" s="505"/>
      <c r="V196" s="505"/>
      <c r="W196" s="505"/>
      <c r="X196" s="505"/>
      <c r="Y196" s="505"/>
      <c r="Z196" s="505"/>
    </row>
    <row r="197" spans="1:26" s="404" customFormat="1" ht="14.25">
      <c r="A197" s="383"/>
      <c r="B197" s="408"/>
      <c r="C197" s="415"/>
      <c r="D197" s="448"/>
      <c r="E197" s="416"/>
      <c r="F197" s="498"/>
      <c r="G197" s="424"/>
      <c r="H197" s="416"/>
      <c r="I197" s="411"/>
      <c r="J197" s="511"/>
      <c r="K197" s="511"/>
      <c r="L197" s="512"/>
      <c r="M197" s="510"/>
      <c r="N197" s="512"/>
      <c r="O197" s="496"/>
      <c r="P197" s="417"/>
      <c r="Q197" s="474"/>
      <c r="R197" s="506"/>
      <c r="S197" s="495"/>
      <c r="T197" s="505"/>
      <c r="U197" s="505"/>
      <c r="V197" s="505"/>
      <c r="W197" s="505"/>
      <c r="X197" s="505"/>
      <c r="Y197" s="505"/>
      <c r="Z197" s="505"/>
    </row>
    <row r="198" spans="1:26" s="404" customFormat="1" ht="14.25">
      <c r="A198" s="383"/>
      <c r="B198" s="408"/>
      <c r="C198" s="415"/>
      <c r="D198" s="448"/>
      <c r="E198" s="416"/>
      <c r="F198" s="498"/>
      <c r="G198" s="424"/>
      <c r="H198" s="416"/>
      <c r="I198" s="411"/>
      <c r="J198" s="500"/>
      <c r="K198" s="500"/>
      <c r="L198" s="500"/>
      <c r="M198" s="500"/>
      <c r="N198" s="501"/>
      <c r="O198" s="514"/>
      <c r="P198" s="502"/>
      <c r="Q198" s="474"/>
      <c r="R198" s="506"/>
      <c r="S198" s="495"/>
      <c r="T198" s="505"/>
      <c r="U198" s="505"/>
      <c r="V198" s="505"/>
      <c r="W198" s="505"/>
      <c r="X198" s="505"/>
      <c r="Y198" s="505"/>
      <c r="Z198" s="505"/>
    </row>
    <row r="199" spans="1:26" s="404" customFormat="1" ht="14.25">
      <c r="A199" s="383"/>
      <c r="B199" s="408"/>
      <c r="C199" s="415"/>
      <c r="D199" s="448"/>
      <c r="E199" s="416"/>
      <c r="F199" s="498"/>
      <c r="G199" s="424"/>
      <c r="H199" s="416"/>
      <c r="I199" s="411"/>
      <c r="J199" s="500"/>
      <c r="K199" s="500"/>
      <c r="L199" s="500"/>
      <c r="M199" s="500"/>
      <c r="N199" s="501"/>
      <c r="O199" s="514"/>
      <c r="P199" s="502"/>
      <c r="Q199" s="474"/>
      <c r="R199" s="506"/>
      <c r="S199" s="495"/>
      <c r="T199" s="505"/>
      <c r="U199" s="505"/>
      <c r="V199" s="505"/>
      <c r="W199" s="505"/>
      <c r="X199" s="505"/>
      <c r="Y199" s="505"/>
      <c r="Z199" s="505"/>
    </row>
    <row r="200" spans="1:26" ht="14.25">
      <c r="A200" s="383"/>
      <c r="B200" s="408"/>
      <c r="C200" s="415"/>
      <c r="D200" s="448"/>
      <c r="E200" s="416"/>
      <c r="F200" s="498"/>
      <c r="G200" s="424"/>
      <c r="H200" s="416"/>
      <c r="I200" s="411"/>
      <c r="J200" s="377"/>
      <c r="K200" s="377"/>
      <c r="L200" s="377"/>
      <c r="M200" s="377"/>
      <c r="N200" s="499"/>
      <c r="O200" s="496"/>
      <c r="P200" s="418"/>
      <c r="Q200" s="504"/>
      <c r="R200" s="142"/>
      <c r="S200" s="16"/>
      <c r="T200" s="16"/>
      <c r="U200" s="16"/>
      <c r="V200" s="16"/>
      <c r="W200" s="16"/>
      <c r="X200" s="16"/>
      <c r="Y200" s="16"/>
      <c r="Z200" s="16"/>
    </row>
    <row r="201" spans="1:26" ht="14.25">
      <c r="A201" s="383"/>
      <c r="B201" s="408"/>
      <c r="C201" s="415"/>
      <c r="D201" s="448"/>
      <c r="E201" s="416"/>
      <c r="F201" s="498"/>
      <c r="G201" s="424"/>
      <c r="H201" s="416"/>
      <c r="I201" s="411"/>
      <c r="J201" s="377"/>
      <c r="K201" s="377"/>
      <c r="L201" s="377"/>
      <c r="M201" s="377"/>
      <c r="N201" s="499"/>
      <c r="O201" s="496"/>
      <c r="P201" s="418"/>
      <c r="Q201" s="504"/>
      <c r="R201" s="142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9"/>
      <c r="B202" s="23"/>
      <c r="C202" s="23"/>
      <c r="D202" s="23"/>
      <c r="E202" s="32"/>
      <c r="F202" s="30"/>
      <c r="G202" s="12"/>
      <c r="H202" s="12"/>
      <c r="I202" s="12"/>
      <c r="J202" s="53"/>
      <c r="K202" s="12"/>
      <c r="L202" s="12"/>
      <c r="M202" s="12"/>
      <c r="N202" s="11"/>
      <c r="O202" s="53"/>
      <c r="P202" s="7"/>
      <c r="Q202" s="11"/>
      <c r="R202" s="142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9"/>
      <c r="B203" s="23"/>
      <c r="C203" s="23"/>
      <c r="D203" s="23"/>
      <c r="E203" s="32"/>
      <c r="F203" s="30"/>
      <c r="G203" s="41"/>
      <c r="H203" s="42"/>
      <c r="I203" s="82"/>
      <c r="J203" s="17"/>
      <c r="K203" s="83"/>
      <c r="L203" s="84"/>
      <c r="M203" s="85"/>
      <c r="N203" s="86"/>
      <c r="O203" s="87"/>
      <c r="P203" s="11"/>
      <c r="Q203" s="16"/>
      <c r="R203" s="142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"/>
      <c r="B204" s="45"/>
      <c r="C204" s="103"/>
      <c r="D204" s="6"/>
      <c r="E204" s="38"/>
      <c r="F204" s="82"/>
      <c r="G204" s="41"/>
      <c r="H204" s="42"/>
      <c r="I204" s="82"/>
      <c r="J204" s="17"/>
      <c r="K204" s="83"/>
      <c r="L204" s="84"/>
      <c r="M204" s="85"/>
      <c r="N204" s="86"/>
      <c r="O204" s="87"/>
      <c r="P204" s="11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 ht="15">
      <c r="A205" s="5"/>
      <c r="B205" s="104" t="s">
        <v>619</v>
      </c>
      <c r="C205" s="104"/>
      <c r="D205" s="104"/>
      <c r="E205" s="104"/>
      <c r="F205" s="17"/>
      <c r="G205" s="17"/>
      <c r="H205" s="105"/>
      <c r="I205" s="17"/>
      <c r="J205" s="74"/>
      <c r="K205" s="75"/>
      <c r="L205" s="17"/>
      <c r="M205" s="17"/>
      <c r="N205" s="16"/>
      <c r="O205" s="99"/>
      <c r="P205" s="11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 ht="38.25">
      <c r="A206" s="20" t="s">
        <v>16</v>
      </c>
      <c r="B206" s="21" t="s">
        <v>575</v>
      </c>
      <c r="C206" s="21"/>
      <c r="D206" s="22" t="s">
        <v>588</v>
      </c>
      <c r="E206" s="21" t="s">
        <v>589</v>
      </c>
      <c r="F206" s="21" t="s">
        <v>590</v>
      </c>
      <c r="G206" s="21" t="s">
        <v>620</v>
      </c>
      <c r="H206" s="21" t="s">
        <v>621</v>
      </c>
      <c r="I206" s="21" t="s">
        <v>593</v>
      </c>
      <c r="J206" s="61" t="s">
        <v>594</v>
      </c>
      <c r="K206" s="21" t="s">
        <v>595</v>
      </c>
      <c r="L206" s="21" t="s">
        <v>596</v>
      </c>
      <c r="M206" s="21" t="s">
        <v>597</v>
      </c>
      <c r="N206" s="22" t="s">
        <v>598</v>
      </c>
      <c r="O206" s="99"/>
      <c r="P206" s="11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</v>
      </c>
      <c r="B207" s="106">
        <v>41579</v>
      </c>
      <c r="C207" s="106"/>
      <c r="D207" s="107" t="s">
        <v>622</v>
      </c>
      <c r="E207" s="108" t="s">
        <v>623</v>
      </c>
      <c r="F207" s="109">
        <v>82</v>
      </c>
      <c r="G207" s="108" t="s">
        <v>624</v>
      </c>
      <c r="H207" s="108">
        <v>100</v>
      </c>
      <c r="I207" s="126">
        <v>100</v>
      </c>
      <c r="J207" s="127" t="s">
        <v>625</v>
      </c>
      <c r="K207" s="128">
        <f t="shared" ref="K207:K238" si="167">H207-F207</f>
        <v>18</v>
      </c>
      <c r="L207" s="129">
        <f t="shared" ref="L207:L238" si="168">K207/F207</f>
        <v>0.21951219512195122</v>
      </c>
      <c r="M207" s="130" t="s">
        <v>599</v>
      </c>
      <c r="N207" s="131">
        <v>42657</v>
      </c>
      <c r="O207" s="53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2</v>
      </c>
      <c r="B208" s="106">
        <v>41794</v>
      </c>
      <c r="C208" s="106"/>
      <c r="D208" s="107" t="s">
        <v>626</v>
      </c>
      <c r="E208" s="108" t="s">
        <v>600</v>
      </c>
      <c r="F208" s="109">
        <v>257</v>
      </c>
      <c r="G208" s="108" t="s">
        <v>624</v>
      </c>
      <c r="H208" s="108">
        <v>300</v>
      </c>
      <c r="I208" s="126">
        <v>300</v>
      </c>
      <c r="J208" s="127" t="s">
        <v>625</v>
      </c>
      <c r="K208" s="128">
        <f t="shared" si="167"/>
        <v>43</v>
      </c>
      <c r="L208" s="129">
        <f t="shared" si="168"/>
        <v>0.16731517509727625</v>
      </c>
      <c r="M208" s="130" t="s">
        <v>599</v>
      </c>
      <c r="N208" s="131">
        <v>41822</v>
      </c>
      <c r="O208" s="53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3</v>
      </c>
      <c r="B209" s="106">
        <v>41828</v>
      </c>
      <c r="C209" s="106"/>
      <c r="D209" s="107" t="s">
        <v>627</v>
      </c>
      <c r="E209" s="108" t="s">
        <v>600</v>
      </c>
      <c r="F209" s="109">
        <v>393</v>
      </c>
      <c r="G209" s="108" t="s">
        <v>624</v>
      </c>
      <c r="H209" s="108">
        <v>468</v>
      </c>
      <c r="I209" s="126">
        <v>468</v>
      </c>
      <c r="J209" s="127" t="s">
        <v>625</v>
      </c>
      <c r="K209" s="128">
        <f t="shared" si="167"/>
        <v>75</v>
      </c>
      <c r="L209" s="129">
        <f t="shared" si="168"/>
        <v>0.19083969465648856</v>
      </c>
      <c r="M209" s="130" t="s">
        <v>599</v>
      </c>
      <c r="N209" s="131">
        <v>41863</v>
      </c>
      <c r="O209" s="53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4</v>
      </c>
      <c r="B210" s="106">
        <v>41857</v>
      </c>
      <c r="C210" s="106"/>
      <c r="D210" s="107" t="s">
        <v>628</v>
      </c>
      <c r="E210" s="108" t="s">
        <v>600</v>
      </c>
      <c r="F210" s="109">
        <v>205</v>
      </c>
      <c r="G210" s="108" t="s">
        <v>624</v>
      </c>
      <c r="H210" s="108">
        <v>275</v>
      </c>
      <c r="I210" s="126">
        <v>250</v>
      </c>
      <c r="J210" s="127" t="s">
        <v>625</v>
      </c>
      <c r="K210" s="128">
        <f t="shared" si="167"/>
        <v>70</v>
      </c>
      <c r="L210" s="129">
        <f t="shared" si="168"/>
        <v>0.34146341463414637</v>
      </c>
      <c r="M210" s="130" t="s">
        <v>599</v>
      </c>
      <c r="N210" s="131">
        <v>41962</v>
      </c>
      <c r="O210" s="5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5</v>
      </c>
      <c r="B211" s="106">
        <v>41886</v>
      </c>
      <c r="C211" s="106"/>
      <c r="D211" s="107" t="s">
        <v>629</v>
      </c>
      <c r="E211" s="108" t="s">
        <v>600</v>
      </c>
      <c r="F211" s="109">
        <v>162</v>
      </c>
      <c r="G211" s="108" t="s">
        <v>624</v>
      </c>
      <c r="H211" s="108">
        <v>190</v>
      </c>
      <c r="I211" s="126">
        <v>190</v>
      </c>
      <c r="J211" s="127" t="s">
        <v>625</v>
      </c>
      <c r="K211" s="128">
        <f t="shared" si="167"/>
        <v>28</v>
      </c>
      <c r="L211" s="129">
        <f t="shared" si="168"/>
        <v>0.1728395061728395</v>
      </c>
      <c r="M211" s="130" t="s">
        <v>599</v>
      </c>
      <c r="N211" s="131">
        <v>42006</v>
      </c>
      <c r="O211" s="5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6</v>
      </c>
      <c r="B212" s="106">
        <v>41886</v>
      </c>
      <c r="C212" s="106"/>
      <c r="D212" s="107" t="s">
        <v>630</v>
      </c>
      <c r="E212" s="108" t="s">
        <v>600</v>
      </c>
      <c r="F212" s="109">
        <v>75</v>
      </c>
      <c r="G212" s="108" t="s">
        <v>624</v>
      </c>
      <c r="H212" s="108">
        <v>91.5</v>
      </c>
      <c r="I212" s="126" t="s">
        <v>631</v>
      </c>
      <c r="J212" s="127" t="s">
        <v>632</v>
      </c>
      <c r="K212" s="128">
        <f t="shared" si="167"/>
        <v>16.5</v>
      </c>
      <c r="L212" s="129">
        <f t="shared" si="168"/>
        <v>0.22</v>
      </c>
      <c r="M212" s="130" t="s">
        <v>599</v>
      </c>
      <c r="N212" s="131">
        <v>41954</v>
      </c>
      <c r="O212" s="5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</v>
      </c>
      <c r="B213" s="106">
        <v>41913</v>
      </c>
      <c r="C213" s="106"/>
      <c r="D213" s="107" t="s">
        <v>633</v>
      </c>
      <c r="E213" s="108" t="s">
        <v>600</v>
      </c>
      <c r="F213" s="109">
        <v>850</v>
      </c>
      <c r="G213" s="108" t="s">
        <v>624</v>
      </c>
      <c r="H213" s="108">
        <v>982.5</v>
      </c>
      <c r="I213" s="126">
        <v>1050</v>
      </c>
      <c r="J213" s="127" t="s">
        <v>634</v>
      </c>
      <c r="K213" s="128">
        <f t="shared" si="167"/>
        <v>132.5</v>
      </c>
      <c r="L213" s="129">
        <f t="shared" si="168"/>
        <v>0.15588235294117647</v>
      </c>
      <c r="M213" s="130" t="s">
        <v>599</v>
      </c>
      <c r="N213" s="131">
        <v>42039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</v>
      </c>
      <c r="B214" s="106">
        <v>41913</v>
      </c>
      <c r="C214" s="106"/>
      <c r="D214" s="107" t="s">
        <v>635</v>
      </c>
      <c r="E214" s="108" t="s">
        <v>600</v>
      </c>
      <c r="F214" s="109">
        <v>475</v>
      </c>
      <c r="G214" s="108" t="s">
        <v>624</v>
      </c>
      <c r="H214" s="108">
        <v>515</v>
      </c>
      <c r="I214" s="126">
        <v>600</v>
      </c>
      <c r="J214" s="127" t="s">
        <v>636</v>
      </c>
      <c r="K214" s="128">
        <f t="shared" si="167"/>
        <v>40</v>
      </c>
      <c r="L214" s="129">
        <f t="shared" si="168"/>
        <v>8.4210526315789472E-2</v>
      </c>
      <c r="M214" s="130" t="s">
        <v>599</v>
      </c>
      <c r="N214" s="131">
        <v>41939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9</v>
      </c>
      <c r="B215" s="106">
        <v>41913</v>
      </c>
      <c r="C215" s="106"/>
      <c r="D215" s="107" t="s">
        <v>637</v>
      </c>
      <c r="E215" s="108" t="s">
        <v>600</v>
      </c>
      <c r="F215" s="109">
        <v>86</v>
      </c>
      <c r="G215" s="108" t="s">
        <v>624</v>
      </c>
      <c r="H215" s="108">
        <v>99</v>
      </c>
      <c r="I215" s="126">
        <v>140</v>
      </c>
      <c r="J215" s="127" t="s">
        <v>638</v>
      </c>
      <c r="K215" s="128">
        <f t="shared" si="167"/>
        <v>13</v>
      </c>
      <c r="L215" s="129">
        <f t="shared" si="168"/>
        <v>0.15116279069767441</v>
      </c>
      <c r="M215" s="130" t="s">
        <v>599</v>
      </c>
      <c r="N215" s="131">
        <v>41939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10</v>
      </c>
      <c r="B216" s="106">
        <v>41926</v>
      </c>
      <c r="C216" s="106"/>
      <c r="D216" s="107" t="s">
        <v>639</v>
      </c>
      <c r="E216" s="108" t="s">
        <v>600</v>
      </c>
      <c r="F216" s="109">
        <v>496.6</v>
      </c>
      <c r="G216" s="108" t="s">
        <v>624</v>
      </c>
      <c r="H216" s="108">
        <v>621</v>
      </c>
      <c r="I216" s="126">
        <v>580</v>
      </c>
      <c r="J216" s="127" t="s">
        <v>625</v>
      </c>
      <c r="K216" s="128">
        <f t="shared" si="167"/>
        <v>124.39999999999998</v>
      </c>
      <c r="L216" s="129">
        <f t="shared" si="168"/>
        <v>0.25050342327829234</v>
      </c>
      <c r="M216" s="130" t="s">
        <v>599</v>
      </c>
      <c r="N216" s="131">
        <v>42605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11</v>
      </c>
      <c r="B217" s="106">
        <v>41926</v>
      </c>
      <c r="C217" s="106"/>
      <c r="D217" s="107" t="s">
        <v>640</v>
      </c>
      <c r="E217" s="108" t="s">
        <v>600</v>
      </c>
      <c r="F217" s="109">
        <v>2481.9</v>
      </c>
      <c r="G217" s="108" t="s">
        <v>624</v>
      </c>
      <c r="H217" s="108">
        <v>2840</v>
      </c>
      <c r="I217" s="126">
        <v>2870</v>
      </c>
      <c r="J217" s="127" t="s">
        <v>641</v>
      </c>
      <c r="K217" s="128">
        <f t="shared" si="167"/>
        <v>358.09999999999991</v>
      </c>
      <c r="L217" s="129">
        <f t="shared" si="168"/>
        <v>0.14428462065353154</v>
      </c>
      <c r="M217" s="130" t="s">
        <v>599</v>
      </c>
      <c r="N217" s="131">
        <v>42017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12</v>
      </c>
      <c r="B218" s="106">
        <v>41928</v>
      </c>
      <c r="C218" s="106"/>
      <c r="D218" s="107" t="s">
        <v>642</v>
      </c>
      <c r="E218" s="108" t="s">
        <v>600</v>
      </c>
      <c r="F218" s="109">
        <v>84.5</v>
      </c>
      <c r="G218" s="108" t="s">
        <v>624</v>
      </c>
      <c r="H218" s="108">
        <v>93</v>
      </c>
      <c r="I218" s="126">
        <v>110</v>
      </c>
      <c r="J218" s="127" t="s">
        <v>643</v>
      </c>
      <c r="K218" s="128">
        <f t="shared" si="167"/>
        <v>8.5</v>
      </c>
      <c r="L218" s="129">
        <f t="shared" si="168"/>
        <v>0.10059171597633136</v>
      </c>
      <c r="M218" s="130" t="s">
        <v>599</v>
      </c>
      <c r="N218" s="131">
        <v>41939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13</v>
      </c>
      <c r="B219" s="106">
        <v>41928</v>
      </c>
      <c r="C219" s="106"/>
      <c r="D219" s="107" t="s">
        <v>644</v>
      </c>
      <c r="E219" s="108" t="s">
        <v>600</v>
      </c>
      <c r="F219" s="109">
        <v>401</v>
      </c>
      <c r="G219" s="108" t="s">
        <v>624</v>
      </c>
      <c r="H219" s="108">
        <v>428</v>
      </c>
      <c r="I219" s="126">
        <v>450</v>
      </c>
      <c r="J219" s="127" t="s">
        <v>645</v>
      </c>
      <c r="K219" s="128">
        <f t="shared" si="167"/>
        <v>27</v>
      </c>
      <c r="L219" s="129">
        <f t="shared" si="168"/>
        <v>6.7331670822942641E-2</v>
      </c>
      <c r="M219" s="130" t="s">
        <v>599</v>
      </c>
      <c r="N219" s="131">
        <v>42020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14</v>
      </c>
      <c r="B220" s="106">
        <v>41928</v>
      </c>
      <c r="C220" s="106"/>
      <c r="D220" s="107" t="s">
        <v>646</v>
      </c>
      <c r="E220" s="108" t="s">
        <v>600</v>
      </c>
      <c r="F220" s="109">
        <v>101</v>
      </c>
      <c r="G220" s="108" t="s">
        <v>624</v>
      </c>
      <c r="H220" s="108">
        <v>112</v>
      </c>
      <c r="I220" s="126">
        <v>120</v>
      </c>
      <c r="J220" s="127" t="s">
        <v>647</v>
      </c>
      <c r="K220" s="128">
        <f t="shared" si="167"/>
        <v>11</v>
      </c>
      <c r="L220" s="129">
        <f t="shared" si="168"/>
        <v>0.10891089108910891</v>
      </c>
      <c r="M220" s="130" t="s">
        <v>599</v>
      </c>
      <c r="N220" s="131">
        <v>41939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15</v>
      </c>
      <c r="B221" s="106">
        <v>41954</v>
      </c>
      <c r="C221" s="106"/>
      <c r="D221" s="107" t="s">
        <v>648</v>
      </c>
      <c r="E221" s="108" t="s">
        <v>600</v>
      </c>
      <c r="F221" s="109">
        <v>59</v>
      </c>
      <c r="G221" s="108" t="s">
        <v>624</v>
      </c>
      <c r="H221" s="108">
        <v>76</v>
      </c>
      <c r="I221" s="126">
        <v>76</v>
      </c>
      <c r="J221" s="127" t="s">
        <v>625</v>
      </c>
      <c r="K221" s="128">
        <f t="shared" si="167"/>
        <v>17</v>
      </c>
      <c r="L221" s="129">
        <f t="shared" si="168"/>
        <v>0.28813559322033899</v>
      </c>
      <c r="M221" s="130" t="s">
        <v>599</v>
      </c>
      <c r="N221" s="131">
        <v>43032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16</v>
      </c>
      <c r="B222" s="106">
        <v>41954</v>
      </c>
      <c r="C222" s="106"/>
      <c r="D222" s="107" t="s">
        <v>637</v>
      </c>
      <c r="E222" s="108" t="s">
        <v>600</v>
      </c>
      <c r="F222" s="109">
        <v>99</v>
      </c>
      <c r="G222" s="108" t="s">
        <v>624</v>
      </c>
      <c r="H222" s="108">
        <v>120</v>
      </c>
      <c r="I222" s="126">
        <v>120</v>
      </c>
      <c r="J222" s="127" t="s">
        <v>649</v>
      </c>
      <c r="K222" s="128">
        <f t="shared" si="167"/>
        <v>21</v>
      </c>
      <c r="L222" s="129">
        <f t="shared" si="168"/>
        <v>0.21212121212121213</v>
      </c>
      <c r="M222" s="130" t="s">
        <v>599</v>
      </c>
      <c r="N222" s="131">
        <v>41960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17</v>
      </c>
      <c r="B223" s="106">
        <v>41956</v>
      </c>
      <c r="C223" s="106"/>
      <c r="D223" s="107" t="s">
        <v>650</v>
      </c>
      <c r="E223" s="108" t="s">
        <v>600</v>
      </c>
      <c r="F223" s="109">
        <v>22</v>
      </c>
      <c r="G223" s="108" t="s">
        <v>624</v>
      </c>
      <c r="H223" s="108">
        <v>33.549999999999997</v>
      </c>
      <c r="I223" s="126">
        <v>32</v>
      </c>
      <c r="J223" s="127" t="s">
        <v>651</v>
      </c>
      <c r="K223" s="128">
        <f t="shared" si="167"/>
        <v>11.549999999999997</v>
      </c>
      <c r="L223" s="129">
        <f t="shared" si="168"/>
        <v>0.52499999999999991</v>
      </c>
      <c r="M223" s="130" t="s">
        <v>599</v>
      </c>
      <c r="N223" s="131">
        <v>42188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18</v>
      </c>
      <c r="B224" s="106">
        <v>41976</v>
      </c>
      <c r="C224" s="106"/>
      <c r="D224" s="107" t="s">
        <v>652</v>
      </c>
      <c r="E224" s="108" t="s">
        <v>600</v>
      </c>
      <c r="F224" s="109">
        <v>440</v>
      </c>
      <c r="G224" s="108" t="s">
        <v>624</v>
      </c>
      <c r="H224" s="108">
        <v>520</v>
      </c>
      <c r="I224" s="126">
        <v>520</v>
      </c>
      <c r="J224" s="127" t="s">
        <v>653</v>
      </c>
      <c r="K224" s="128">
        <f t="shared" si="167"/>
        <v>80</v>
      </c>
      <c r="L224" s="129">
        <f t="shared" si="168"/>
        <v>0.18181818181818182</v>
      </c>
      <c r="M224" s="130" t="s">
        <v>599</v>
      </c>
      <c r="N224" s="131">
        <v>42208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19</v>
      </c>
      <c r="B225" s="106">
        <v>41976</v>
      </c>
      <c r="C225" s="106"/>
      <c r="D225" s="107" t="s">
        <v>654</v>
      </c>
      <c r="E225" s="108" t="s">
        <v>600</v>
      </c>
      <c r="F225" s="109">
        <v>360</v>
      </c>
      <c r="G225" s="108" t="s">
        <v>624</v>
      </c>
      <c r="H225" s="108">
        <v>427</v>
      </c>
      <c r="I225" s="126">
        <v>425</v>
      </c>
      <c r="J225" s="127" t="s">
        <v>655</v>
      </c>
      <c r="K225" s="128">
        <f t="shared" si="167"/>
        <v>67</v>
      </c>
      <c r="L225" s="129">
        <f t="shared" si="168"/>
        <v>0.18611111111111112</v>
      </c>
      <c r="M225" s="130" t="s">
        <v>599</v>
      </c>
      <c r="N225" s="131">
        <v>42058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20</v>
      </c>
      <c r="B226" s="106">
        <v>42012</v>
      </c>
      <c r="C226" s="106"/>
      <c r="D226" s="107" t="s">
        <v>656</v>
      </c>
      <c r="E226" s="108" t="s">
        <v>600</v>
      </c>
      <c r="F226" s="109">
        <v>360</v>
      </c>
      <c r="G226" s="108" t="s">
        <v>624</v>
      </c>
      <c r="H226" s="108">
        <v>455</v>
      </c>
      <c r="I226" s="126">
        <v>420</v>
      </c>
      <c r="J226" s="127" t="s">
        <v>657</v>
      </c>
      <c r="K226" s="128">
        <f t="shared" si="167"/>
        <v>95</v>
      </c>
      <c r="L226" s="129">
        <f t="shared" si="168"/>
        <v>0.2638888888888889</v>
      </c>
      <c r="M226" s="130" t="s">
        <v>599</v>
      </c>
      <c r="N226" s="131">
        <v>42024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21</v>
      </c>
      <c r="B227" s="106">
        <v>42012</v>
      </c>
      <c r="C227" s="106"/>
      <c r="D227" s="107" t="s">
        <v>658</v>
      </c>
      <c r="E227" s="108" t="s">
        <v>600</v>
      </c>
      <c r="F227" s="109">
        <v>130</v>
      </c>
      <c r="G227" s="108"/>
      <c r="H227" s="108">
        <v>175.5</v>
      </c>
      <c r="I227" s="126">
        <v>165</v>
      </c>
      <c r="J227" s="127" t="s">
        <v>659</v>
      </c>
      <c r="K227" s="128">
        <f t="shared" si="167"/>
        <v>45.5</v>
      </c>
      <c r="L227" s="129">
        <f t="shared" si="168"/>
        <v>0.35</v>
      </c>
      <c r="M227" s="130" t="s">
        <v>599</v>
      </c>
      <c r="N227" s="131">
        <v>43088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22</v>
      </c>
      <c r="B228" s="106">
        <v>42040</v>
      </c>
      <c r="C228" s="106"/>
      <c r="D228" s="107" t="s">
        <v>390</v>
      </c>
      <c r="E228" s="108" t="s">
        <v>623</v>
      </c>
      <c r="F228" s="109">
        <v>98</v>
      </c>
      <c r="G228" s="108"/>
      <c r="H228" s="108">
        <v>120</v>
      </c>
      <c r="I228" s="126">
        <v>120</v>
      </c>
      <c r="J228" s="127" t="s">
        <v>625</v>
      </c>
      <c r="K228" s="128">
        <f t="shared" si="167"/>
        <v>22</v>
      </c>
      <c r="L228" s="129">
        <f t="shared" si="168"/>
        <v>0.22448979591836735</v>
      </c>
      <c r="M228" s="130" t="s">
        <v>599</v>
      </c>
      <c r="N228" s="131">
        <v>42753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23</v>
      </c>
      <c r="B229" s="106">
        <v>42040</v>
      </c>
      <c r="C229" s="106"/>
      <c r="D229" s="107" t="s">
        <v>660</v>
      </c>
      <c r="E229" s="108" t="s">
        <v>623</v>
      </c>
      <c r="F229" s="109">
        <v>196</v>
      </c>
      <c r="G229" s="108"/>
      <c r="H229" s="108">
        <v>262</v>
      </c>
      <c r="I229" s="126">
        <v>255</v>
      </c>
      <c r="J229" s="127" t="s">
        <v>625</v>
      </c>
      <c r="K229" s="128">
        <f t="shared" si="167"/>
        <v>66</v>
      </c>
      <c r="L229" s="129">
        <f t="shared" si="168"/>
        <v>0.33673469387755101</v>
      </c>
      <c r="M229" s="130" t="s">
        <v>599</v>
      </c>
      <c r="N229" s="131">
        <v>42599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24</v>
      </c>
      <c r="B230" s="110">
        <v>42067</v>
      </c>
      <c r="C230" s="110"/>
      <c r="D230" s="111" t="s">
        <v>389</v>
      </c>
      <c r="E230" s="112" t="s">
        <v>623</v>
      </c>
      <c r="F230" s="113">
        <v>235</v>
      </c>
      <c r="G230" s="113"/>
      <c r="H230" s="114">
        <v>77</v>
      </c>
      <c r="I230" s="132" t="s">
        <v>661</v>
      </c>
      <c r="J230" s="133" t="s">
        <v>662</v>
      </c>
      <c r="K230" s="134">
        <f t="shared" si="167"/>
        <v>-158</v>
      </c>
      <c r="L230" s="135">
        <f t="shared" si="168"/>
        <v>-0.67234042553191486</v>
      </c>
      <c r="M230" s="136" t="s">
        <v>663</v>
      </c>
      <c r="N230" s="137">
        <v>43522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25</v>
      </c>
      <c r="B231" s="106">
        <v>42067</v>
      </c>
      <c r="C231" s="106"/>
      <c r="D231" s="107" t="s">
        <v>481</v>
      </c>
      <c r="E231" s="108" t="s">
        <v>623</v>
      </c>
      <c r="F231" s="109">
        <v>185</v>
      </c>
      <c r="G231" s="108"/>
      <c r="H231" s="108">
        <v>224</v>
      </c>
      <c r="I231" s="126" t="s">
        <v>664</v>
      </c>
      <c r="J231" s="127" t="s">
        <v>625</v>
      </c>
      <c r="K231" s="128">
        <f t="shared" si="167"/>
        <v>39</v>
      </c>
      <c r="L231" s="129">
        <f t="shared" si="168"/>
        <v>0.21081081081081082</v>
      </c>
      <c r="M231" s="130" t="s">
        <v>599</v>
      </c>
      <c r="N231" s="131">
        <v>42647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4">
        <v>26</v>
      </c>
      <c r="B232" s="115">
        <v>42090</v>
      </c>
      <c r="C232" s="115"/>
      <c r="D232" s="116" t="s">
        <v>665</v>
      </c>
      <c r="E232" s="117" t="s">
        <v>623</v>
      </c>
      <c r="F232" s="118">
        <v>49.5</v>
      </c>
      <c r="G232" s="119"/>
      <c r="H232" s="119">
        <v>15.85</v>
      </c>
      <c r="I232" s="119">
        <v>67</v>
      </c>
      <c r="J232" s="138" t="s">
        <v>666</v>
      </c>
      <c r="K232" s="119">
        <f t="shared" si="167"/>
        <v>-33.65</v>
      </c>
      <c r="L232" s="139">
        <f t="shared" si="168"/>
        <v>-0.67979797979797973</v>
      </c>
      <c r="M232" s="136" t="s">
        <v>663</v>
      </c>
      <c r="N232" s="140">
        <v>43627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27</v>
      </c>
      <c r="B233" s="106">
        <v>42093</v>
      </c>
      <c r="C233" s="106"/>
      <c r="D233" s="107" t="s">
        <v>667</v>
      </c>
      <c r="E233" s="108" t="s">
        <v>623</v>
      </c>
      <c r="F233" s="109">
        <v>183.5</v>
      </c>
      <c r="G233" s="108"/>
      <c r="H233" s="108">
        <v>219</v>
      </c>
      <c r="I233" s="126">
        <v>218</v>
      </c>
      <c r="J233" s="127" t="s">
        <v>668</v>
      </c>
      <c r="K233" s="128">
        <f t="shared" si="167"/>
        <v>35.5</v>
      </c>
      <c r="L233" s="129">
        <f t="shared" si="168"/>
        <v>0.19346049046321526</v>
      </c>
      <c r="M233" s="130" t="s">
        <v>599</v>
      </c>
      <c r="N233" s="131">
        <v>42103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28</v>
      </c>
      <c r="B234" s="106">
        <v>42114</v>
      </c>
      <c r="C234" s="106"/>
      <c r="D234" s="107" t="s">
        <v>669</v>
      </c>
      <c r="E234" s="108" t="s">
        <v>623</v>
      </c>
      <c r="F234" s="109">
        <f>(227+237)/2</f>
        <v>232</v>
      </c>
      <c r="G234" s="108"/>
      <c r="H234" s="108">
        <v>298</v>
      </c>
      <c r="I234" s="126">
        <v>298</v>
      </c>
      <c r="J234" s="127" t="s">
        <v>625</v>
      </c>
      <c r="K234" s="128">
        <f t="shared" si="167"/>
        <v>66</v>
      </c>
      <c r="L234" s="129">
        <f t="shared" si="168"/>
        <v>0.28448275862068967</v>
      </c>
      <c r="M234" s="130" t="s">
        <v>599</v>
      </c>
      <c r="N234" s="131">
        <v>42823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29</v>
      </c>
      <c r="B235" s="106">
        <v>42128</v>
      </c>
      <c r="C235" s="106"/>
      <c r="D235" s="107" t="s">
        <v>670</v>
      </c>
      <c r="E235" s="108" t="s">
        <v>600</v>
      </c>
      <c r="F235" s="109">
        <v>385</v>
      </c>
      <c r="G235" s="108"/>
      <c r="H235" s="108">
        <f>212.5+331</f>
        <v>543.5</v>
      </c>
      <c r="I235" s="126">
        <v>510</v>
      </c>
      <c r="J235" s="127" t="s">
        <v>671</v>
      </c>
      <c r="K235" s="128">
        <f t="shared" si="167"/>
        <v>158.5</v>
      </c>
      <c r="L235" s="129">
        <f t="shared" si="168"/>
        <v>0.41168831168831171</v>
      </c>
      <c r="M235" s="130" t="s">
        <v>599</v>
      </c>
      <c r="N235" s="131">
        <v>42235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30</v>
      </c>
      <c r="B236" s="106">
        <v>42128</v>
      </c>
      <c r="C236" s="106"/>
      <c r="D236" s="107" t="s">
        <v>672</v>
      </c>
      <c r="E236" s="108" t="s">
        <v>600</v>
      </c>
      <c r="F236" s="109">
        <v>115.5</v>
      </c>
      <c r="G236" s="108"/>
      <c r="H236" s="108">
        <v>146</v>
      </c>
      <c r="I236" s="126">
        <v>142</v>
      </c>
      <c r="J236" s="127" t="s">
        <v>673</v>
      </c>
      <c r="K236" s="128">
        <f t="shared" si="167"/>
        <v>30.5</v>
      </c>
      <c r="L236" s="129">
        <f t="shared" si="168"/>
        <v>0.26406926406926406</v>
      </c>
      <c r="M236" s="130" t="s">
        <v>599</v>
      </c>
      <c r="N236" s="131">
        <v>42202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31</v>
      </c>
      <c r="B237" s="106">
        <v>42151</v>
      </c>
      <c r="C237" s="106"/>
      <c r="D237" s="107" t="s">
        <v>674</v>
      </c>
      <c r="E237" s="108" t="s">
        <v>600</v>
      </c>
      <c r="F237" s="109">
        <v>237.5</v>
      </c>
      <c r="G237" s="108"/>
      <c r="H237" s="108">
        <v>279.5</v>
      </c>
      <c r="I237" s="126">
        <v>278</v>
      </c>
      <c r="J237" s="127" t="s">
        <v>625</v>
      </c>
      <c r="K237" s="128">
        <f t="shared" si="167"/>
        <v>42</v>
      </c>
      <c r="L237" s="129">
        <f t="shared" si="168"/>
        <v>0.17684210526315788</v>
      </c>
      <c r="M237" s="130" t="s">
        <v>599</v>
      </c>
      <c r="N237" s="131">
        <v>42222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32</v>
      </c>
      <c r="B238" s="106">
        <v>42174</v>
      </c>
      <c r="C238" s="106"/>
      <c r="D238" s="107" t="s">
        <v>644</v>
      </c>
      <c r="E238" s="108" t="s">
        <v>623</v>
      </c>
      <c r="F238" s="109">
        <v>340</v>
      </c>
      <c r="G238" s="108"/>
      <c r="H238" s="108">
        <v>448</v>
      </c>
      <c r="I238" s="126">
        <v>448</v>
      </c>
      <c r="J238" s="127" t="s">
        <v>625</v>
      </c>
      <c r="K238" s="128">
        <f t="shared" si="167"/>
        <v>108</v>
      </c>
      <c r="L238" s="129">
        <f t="shared" si="168"/>
        <v>0.31764705882352939</v>
      </c>
      <c r="M238" s="130" t="s">
        <v>599</v>
      </c>
      <c r="N238" s="131">
        <v>43018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33</v>
      </c>
      <c r="B239" s="106">
        <v>42191</v>
      </c>
      <c r="C239" s="106"/>
      <c r="D239" s="107" t="s">
        <v>675</v>
      </c>
      <c r="E239" s="108" t="s">
        <v>623</v>
      </c>
      <c r="F239" s="109">
        <v>390</v>
      </c>
      <c r="G239" s="108"/>
      <c r="H239" s="108">
        <v>460</v>
      </c>
      <c r="I239" s="126">
        <v>460</v>
      </c>
      <c r="J239" s="127" t="s">
        <v>625</v>
      </c>
      <c r="K239" s="128">
        <f t="shared" ref="K239:K259" si="169">H239-F239</f>
        <v>70</v>
      </c>
      <c r="L239" s="129">
        <f t="shared" ref="L239:L259" si="170">K239/F239</f>
        <v>0.17948717948717949</v>
      </c>
      <c r="M239" s="130" t="s">
        <v>599</v>
      </c>
      <c r="N239" s="131">
        <v>42478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34</v>
      </c>
      <c r="B240" s="110">
        <v>42195</v>
      </c>
      <c r="C240" s="110"/>
      <c r="D240" s="111" t="s">
        <v>676</v>
      </c>
      <c r="E240" s="112" t="s">
        <v>623</v>
      </c>
      <c r="F240" s="113">
        <v>122.5</v>
      </c>
      <c r="G240" s="113"/>
      <c r="H240" s="114">
        <v>61</v>
      </c>
      <c r="I240" s="132">
        <v>172</v>
      </c>
      <c r="J240" s="133" t="s">
        <v>677</v>
      </c>
      <c r="K240" s="134">
        <f t="shared" si="169"/>
        <v>-61.5</v>
      </c>
      <c r="L240" s="135">
        <f t="shared" si="170"/>
        <v>-0.50204081632653064</v>
      </c>
      <c r="M240" s="136" t="s">
        <v>663</v>
      </c>
      <c r="N240" s="137">
        <v>43333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35</v>
      </c>
      <c r="B241" s="106">
        <v>42219</v>
      </c>
      <c r="C241" s="106"/>
      <c r="D241" s="107" t="s">
        <v>678</v>
      </c>
      <c r="E241" s="108" t="s">
        <v>623</v>
      </c>
      <c r="F241" s="109">
        <v>297.5</v>
      </c>
      <c r="G241" s="108"/>
      <c r="H241" s="108">
        <v>350</v>
      </c>
      <c r="I241" s="126">
        <v>360</v>
      </c>
      <c r="J241" s="127" t="s">
        <v>679</v>
      </c>
      <c r="K241" s="128">
        <f t="shared" si="169"/>
        <v>52.5</v>
      </c>
      <c r="L241" s="129">
        <f t="shared" si="170"/>
        <v>0.17647058823529413</v>
      </c>
      <c r="M241" s="130" t="s">
        <v>599</v>
      </c>
      <c r="N241" s="131">
        <v>42232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36</v>
      </c>
      <c r="B242" s="106">
        <v>42219</v>
      </c>
      <c r="C242" s="106"/>
      <c r="D242" s="107" t="s">
        <v>680</v>
      </c>
      <c r="E242" s="108" t="s">
        <v>623</v>
      </c>
      <c r="F242" s="109">
        <v>115.5</v>
      </c>
      <c r="G242" s="108"/>
      <c r="H242" s="108">
        <v>149</v>
      </c>
      <c r="I242" s="126">
        <v>140</v>
      </c>
      <c r="J242" s="141" t="s">
        <v>681</v>
      </c>
      <c r="K242" s="128">
        <f t="shared" si="169"/>
        <v>33.5</v>
      </c>
      <c r="L242" s="129">
        <f t="shared" si="170"/>
        <v>0.29004329004329005</v>
      </c>
      <c r="M242" s="130" t="s">
        <v>599</v>
      </c>
      <c r="N242" s="131">
        <v>42740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37</v>
      </c>
      <c r="B243" s="106">
        <v>42251</v>
      </c>
      <c r="C243" s="106"/>
      <c r="D243" s="107" t="s">
        <v>674</v>
      </c>
      <c r="E243" s="108" t="s">
        <v>623</v>
      </c>
      <c r="F243" s="109">
        <v>226</v>
      </c>
      <c r="G243" s="108"/>
      <c r="H243" s="108">
        <v>292</v>
      </c>
      <c r="I243" s="126">
        <v>292</v>
      </c>
      <c r="J243" s="127" t="s">
        <v>682</v>
      </c>
      <c r="K243" s="128">
        <f t="shared" si="169"/>
        <v>66</v>
      </c>
      <c r="L243" s="129">
        <f t="shared" si="170"/>
        <v>0.29203539823008851</v>
      </c>
      <c r="M243" s="130" t="s">
        <v>599</v>
      </c>
      <c r="N243" s="131">
        <v>42286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38</v>
      </c>
      <c r="B244" s="106">
        <v>42254</v>
      </c>
      <c r="C244" s="106"/>
      <c r="D244" s="107" t="s">
        <v>669</v>
      </c>
      <c r="E244" s="108" t="s">
        <v>623</v>
      </c>
      <c r="F244" s="109">
        <v>232.5</v>
      </c>
      <c r="G244" s="108"/>
      <c r="H244" s="108">
        <v>312.5</v>
      </c>
      <c r="I244" s="126">
        <v>310</v>
      </c>
      <c r="J244" s="127" t="s">
        <v>625</v>
      </c>
      <c r="K244" s="128">
        <f t="shared" si="169"/>
        <v>80</v>
      </c>
      <c r="L244" s="129">
        <f t="shared" si="170"/>
        <v>0.34408602150537637</v>
      </c>
      <c r="M244" s="130" t="s">
        <v>599</v>
      </c>
      <c r="N244" s="131">
        <v>42823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39</v>
      </c>
      <c r="B245" s="106">
        <v>42268</v>
      </c>
      <c r="C245" s="106"/>
      <c r="D245" s="107" t="s">
        <v>683</v>
      </c>
      <c r="E245" s="108" t="s">
        <v>623</v>
      </c>
      <c r="F245" s="109">
        <v>196.5</v>
      </c>
      <c r="G245" s="108"/>
      <c r="H245" s="108">
        <v>238</v>
      </c>
      <c r="I245" s="126">
        <v>238</v>
      </c>
      <c r="J245" s="127" t="s">
        <v>682</v>
      </c>
      <c r="K245" s="128">
        <f t="shared" si="169"/>
        <v>41.5</v>
      </c>
      <c r="L245" s="129">
        <f t="shared" si="170"/>
        <v>0.21119592875318066</v>
      </c>
      <c r="M245" s="130" t="s">
        <v>599</v>
      </c>
      <c r="N245" s="131">
        <v>42291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40</v>
      </c>
      <c r="B246" s="106">
        <v>42271</v>
      </c>
      <c r="C246" s="106"/>
      <c r="D246" s="107" t="s">
        <v>622</v>
      </c>
      <c r="E246" s="108" t="s">
        <v>623</v>
      </c>
      <c r="F246" s="109">
        <v>65</v>
      </c>
      <c r="G246" s="108"/>
      <c r="H246" s="108">
        <v>82</v>
      </c>
      <c r="I246" s="126">
        <v>82</v>
      </c>
      <c r="J246" s="127" t="s">
        <v>682</v>
      </c>
      <c r="K246" s="128">
        <f t="shared" si="169"/>
        <v>17</v>
      </c>
      <c r="L246" s="129">
        <f t="shared" si="170"/>
        <v>0.26153846153846155</v>
      </c>
      <c r="M246" s="130" t="s">
        <v>599</v>
      </c>
      <c r="N246" s="131">
        <v>42578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41</v>
      </c>
      <c r="B247" s="106">
        <v>42291</v>
      </c>
      <c r="C247" s="106"/>
      <c r="D247" s="107" t="s">
        <v>684</v>
      </c>
      <c r="E247" s="108" t="s">
        <v>623</v>
      </c>
      <c r="F247" s="109">
        <v>144</v>
      </c>
      <c r="G247" s="108"/>
      <c r="H247" s="108">
        <v>182.5</v>
      </c>
      <c r="I247" s="126">
        <v>181</v>
      </c>
      <c r="J247" s="127" t="s">
        <v>682</v>
      </c>
      <c r="K247" s="128">
        <f t="shared" si="169"/>
        <v>38.5</v>
      </c>
      <c r="L247" s="129">
        <f t="shared" si="170"/>
        <v>0.2673611111111111</v>
      </c>
      <c r="M247" s="130" t="s">
        <v>599</v>
      </c>
      <c r="N247" s="131">
        <v>42817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42</v>
      </c>
      <c r="B248" s="106">
        <v>42291</v>
      </c>
      <c r="C248" s="106"/>
      <c r="D248" s="107" t="s">
        <v>685</v>
      </c>
      <c r="E248" s="108" t="s">
        <v>623</v>
      </c>
      <c r="F248" s="109">
        <v>264</v>
      </c>
      <c r="G248" s="108"/>
      <c r="H248" s="108">
        <v>311</v>
      </c>
      <c r="I248" s="126">
        <v>311</v>
      </c>
      <c r="J248" s="127" t="s">
        <v>682</v>
      </c>
      <c r="K248" s="128">
        <f t="shared" si="169"/>
        <v>47</v>
      </c>
      <c r="L248" s="129">
        <f t="shared" si="170"/>
        <v>0.17803030303030304</v>
      </c>
      <c r="M248" s="130" t="s">
        <v>599</v>
      </c>
      <c r="N248" s="131">
        <v>42604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43</v>
      </c>
      <c r="B249" s="106">
        <v>42318</v>
      </c>
      <c r="C249" s="106"/>
      <c r="D249" s="107" t="s">
        <v>686</v>
      </c>
      <c r="E249" s="108" t="s">
        <v>600</v>
      </c>
      <c r="F249" s="109">
        <v>549.5</v>
      </c>
      <c r="G249" s="108"/>
      <c r="H249" s="108">
        <v>630</v>
      </c>
      <c r="I249" s="126">
        <v>630</v>
      </c>
      <c r="J249" s="127" t="s">
        <v>682</v>
      </c>
      <c r="K249" s="128">
        <f t="shared" si="169"/>
        <v>80.5</v>
      </c>
      <c r="L249" s="129">
        <f t="shared" si="170"/>
        <v>0.1464968152866242</v>
      </c>
      <c r="M249" s="130" t="s">
        <v>599</v>
      </c>
      <c r="N249" s="131">
        <v>42419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44</v>
      </c>
      <c r="B250" s="106">
        <v>42342</v>
      </c>
      <c r="C250" s="106"/>
      <c r="D250" s="107" t="s">
        <v>687</v>
      </c>
      <c r="E250" s="108" t="s">
        <v>623</v>
      </c>
      <c r="F250" s="109">
        <v>1027.5</v>
      </c>
      <c r="G250" s="108"/>
      <c r="H250" s="108">
        <v>1315</v>
      </c>
      <c r="I250" s="126">
        <v>1250</v>
      </c>
      <c r="J250" s="127" t="s">
        <v>682</v>
      </c>
      <c r="K250" s="128">
        <f t="shared" si="169"/>
        <v>287.5</v>
      </c>
      <c r="L250" s="129">
        <f t="shared" si="170"/>
        <v>0.27980535279805352</v>
      </c>
      <c r="M250" s="130" t="s">
        <v>599</v>
      </c>
      <c r="N250" s="131">
        <v>43244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45</v>
      </c>
      <c r="B251" s="106">
        <v>42367</v>
      </c>
      <c r="C251" s="106"/>
      <c r="D251" s="107" t="s">
        <v>688</v>
      </c>
      <c r="E251" s="108" t="s">
        <v>623</v>
      </c>
      <c r="F251" s="109">
        <v>465</v>
      </c>
      <c r="G251" s="108"/>
      <c r="H251" s="108">
        <v>540</v>
      </c>
      <c r="I251" s="126">
        <v>540</v>
      </c>
      <c r="J251" s="127" t="s">
        <v>682</v>
      </c>
      <c r="K251" s="128">
        <f t="shared" si="169"/>
        <v>75</v>
      </c>
      <c r="L251" s="129">
        <f t="shared" si="170"/>
        <v>0.16129032258064516</v>
      </c>
      <c r="M251" s="130" t="s">
        <v>599</v>
      </c>
      <c r="N251" s="131">
        <v>42530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46</v>
      </c>
      <c r="B252" s="106">
        <v>42380</v>
      </c>
      <c r="C252" s="106"/>
      <c r="D252" s="107" t="s">
        <v>390</v>
      </c>
      <c r="E252" s="108" t="s">
        <v>600</v>
      </c>
      <c r="F252" s="109">
        <v>81</v>
      </c>
      <c r="G252" s="108"/>
      <c r="H252" s="108">
        <v>110</v>
      </c>
      <c r="I252" s="126">
        <v>110</v>
      </c>
      <c r="J252" s="127" t="s">
        <v>682</v>
      </c>
      <c r="K252" s="128">
        <f t="shared" si="169"/>
        <v>29</v>
      </c>
      <c r="L252" s="129">
        <f t="shared" si="170"/>
        <v>0.35802469135802467</v>
      </c>
      <c r="M252" s="130" t="s">
        <v>599</v>
      </c>
      <c r="N252" s="131">
        <v>42745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47</v>
      </c>
      <c r="B253" s="106">
        <v>42382</v>
      </c>
      <c r="C253" s="106"/>
      <c r="D253" s="107" t="s">
        <v>689</v>
      </c>
      <c r="E253" s="108" t="s">
        <v>600</v>
      </c>
      <c r="F253" s="109">
        <v>417.5</v>
      </c>
      <c r="G253" s="108"/>
      <c r="H253" s="108">
        <v>547</v>
      </c>
      <c r="I253" s="126">
        <v>535</v>
      </c>
      <c r="J253" s="127" t="s">
        <v>682</v>
      </c>
      <c r="K253" s="128">
        <f t="shared" si="169"/>
        <v>129.5</v>
      </c>
      <c r="L253" s="129">
        <f t="shared" si="170"/>
        <v>0.31017964071856285</v>
      </c>
      <c r="M253" s="130" t="s">
        <v>599</v>
      </c>
      <c r="N253" s="131">
        <v>42578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48</v>
      </c>
      <c r="B254" s="106">
        <v>42408</v>
      </c>
      <c r="C254" s="106"/>
      <c r="D254" s="107" t="s">
        <v>690</v>
      </c>
      <c r="E254" s="108" t="s">
        <v>623</v>
      </c>
      <c r="F254" s="109">
        <v>650</v>
      </c>
      <c r="G254" s="108"/>
      <c r="H254" s="108">
        <v>800</v>
      </c>
      <c r="I254" s="126">
        <v>800</v>
      </c>
      <c r="J254" s="127" t="s">
        <v>682</v>
      </c>
      <c r="K254" s="128">
        <f t="shared" si="169"/>
        <v>150</v>
      </c>
      <c r="L254" s="129">
        <f t="shared" si="170"/>
        <v>0.23076923076923078</v>
      </c>
      <c r="M254" s="130" t="s">
        <v>599</v>
      </c>
      <c r="N254" s="131">
        <v>43154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49</v>
      </c>
      <c r="B255" s="106">
        <v>42433</v>
      </c>
      <c r="C255" s="106"/>
      <c r="D255" s="107" t="s">
        <v>197</v>
      </c>
      <c r="E255" s="108" t="s">
        <v>623</v>
      </c>
      <c r="F255" s="109">
        <v>437.5</v>
      </c>
      <c r="G255" s="108"/>
      <c r="H255" s="108">
        <v>504.5</v>
      </c>
      <c r="I255" s="126">
        <v>522</v>
      </c>
      <c r="J255" s="127" t="s">
        <v>691</v>
      </c>
      <c r="K255" s="128">
        <f t="shared" si="169"/>
        <v>67</v>
      </c>
      <c r="L255" s="129">
        <f t="shared" si="170"/>
        <v>0.15314285714285714</v>
      </c>
      <c r="M255" s="130" t="s">
        <v>599</v>
      </c>
      <c r="N255" s="131">
        <v>42480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50</v>
      </c>
      <c r="B256" s="106">
        <v>42438</v>
      </c>
      <c r="C256" s="106"/>
      <c r="D256" s="107" t="s">
        <v>692</v>
      </c>
      <c r="E256" s="108" t="s">
        <v>623</v>
      </c>
      <c r="F256" s="109">
        <v>189.5</v>
      </c>
      <c r="G256" s="108"/>
      <c r="H256" s="108">
        <v>218</v>
      </c>
      <c r="I256" s="126">
        <v>218</v>
      </c>
      <c r="J256" s="127" t="s">
        <v>682</v>
      </c>
      <c r="K256" s="128">
        <f t="shared" si="169"/>
        <v>28.5</v>
      </c>
      <c r="L256" s="129">
        <f t="shared" si="170"/>
        <v>0.15039577836411611</v>
      </c>
      <c r="M256" s="130" t="s">
        <v>599</v>
      </c>
      <c r="N256" s="131">
        <v>43034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4">
        <v>51</v>
      </c>
      <c r="B257" s="115">
        <v>42471</v>
      </c>
      <c r="C257" s="115"/>
      <c r="D257" s="116" t="s">
        <v>693</v>
      </c>
      <c r="E257" s="117" t="s">
        <v>623</v>
      </c>
      <c r="F257" s="118">
        <v>36.5</v>
      </c>
      <c r="G257" s="119"/>
      <c r="H257" s="119">
        <v>15.85</v>
      </c>
      <c r="I257" s="119">
        <v>60</v>
      </c>
      <c r="J257" s="138" t="s">
        <v>694</v>
      </c>
      <c r="K257" s="134">
        <f t="shared" si="169"/>
        <v>-20.65</v>
      </c>
      <c r="L257" s="168">
        <f t="shared" si="170"/>
        <v>-0.5657534246575342</v>
      </c>
      <c r="M257" s="136" t="s">
        <v>663</v>
      </c>
      <c r="N257" s="169">
        <v>43627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52</v>
      </c>
      <c r="B258" s="106">
        <v>42472</v>
      </c>
      <c r="C258" s="106"/>
      <c r="D258" s="107" t="s">
        <v>695</v>
      </c>
      <c r="E258" s="108" t="s">
        <v>623</v>
      </c>
      <c r="F258" s="109">
        <v>93</v>
      </c>
      <c r="G258" s="108"/>
      <c r="H258" s="108">
        <v>149</v>
      </c>
      <c r="I258" s="126">
        <v>140</v>
      </c>
      <c r="J258" s="141" t="s">
        <v>696</v>
      </c>
      <c r="K258" s="128">
        <f t="shared" si="169"/>
        <v>56</v>
      </c>
      <c r="L258" s="129">
        <f t="shared" si="170"/>
        <v>0.60215053763440862</v>
      </c>
      <c r="M258" s="130" t="s">
        <v>599</v>
      </c>
      <c r="N258" s="131">
        <v>42740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53</v>
      </c>
      <c r="B259" s="106">
        <v>42472</v>
      </c>
      <c r="C259" s="106"/>
      <c r="D259" s="107" t="s">
        <v>697</v>
      </c>
      <c r="E259" s="108" t="s">
        <v>623</v>
      </c>
      <c r="F259" s="109">
        <v>130</v>
      </c>
      <c r="G259" s="108"/>
      <c r="H259" s="108">
        <v>150</v>
      </c>
      <c r="I259" s="126" t="s">
        <v>698</v>
      </c>
      <c r="J259" s="127" t="s">
        <v>682</v>
      </c>
      <c r="K259" s="128">
        <f t="shared" si="169"/>
        <v>20</v>
      </c>
      <c r="L259" s="129">
        <f t="shared" si="170"/>
        <v>0.15384615384615385</v>
      </c>
      <c r="M259" s="130" t="s">
        <v>599</v>
      </c>
      <c r="N259" s="131">
        <v>42564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54</v>
      </c>
      <c r="B260" s="106">
        <v>42473</v>
      </c>
      <c r="C260" s="106"/>
      <c r="D260" s="107" t="s">
        <v>354</v>
      </c>
      <c r="E260" s="108" t="s">
        <v>623</v>
      </c>
      <c r="F260" s="109">
        <v>196</v>
      </c>
      <c r="G260" s="108"/>
      <c r="H260" s="108">
        <v>299</v>
      </c>
      <c r="I260" s="126">
        <v>299</v>
      </c>
      <c r="J260" s="127" t="s">
        <v>682</v>
      </c>
      <c r="K260" s="128">
        <v>103</v>
      </c>
      <c r="L260" s="129">
        <v>0.52551020408163296</v>
      </c>
      <c r="M260" s="130" t="s">
        <v>599</v>
      </c>
      <c r="N260" s="131">
        <v>42620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55</v>
      </c>
      <c r="B261" s="106">
        <v>42473</v>
      </c>
      <c r="C261" s="106"/>
      <c r="D261" s="107" t="s">
        <v>756</v>
      </c>
      <c r="E261" s="108" t="s">
        <v>623</v>
      </c>
      <c r="F261" s="109">
        <v>88</v>
      </c>
      <c r="G261" s="108"/>
      <c r="H261" s="108">
        <v>103</v>
      </c>
      <c r="I261" s="126">
        <v>103</v>
      </c>
      <c r="J261" s="127" t="s">
        <v>682</v>
      </c>
      <c r="K261" s="128">
        <v>15</v>
      </c>
      <c r="L261" s="129">
        <v>0.170454545454545</v>
      </c>
      <c r="M261" s="130" t="s">
        <v>599</v>
      </c>
      <c r="N261" s="131">
        <v>42530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56</v>
      </c>
      <c r="B262" s="106">
        <v>42492</v>
      </c>
      <c r="C262" s="106"/>
      <c r="D262" s="107" t="s">
        <v>699</v>
      </c>
      <c r="E262" s="108" t="s">
        <v>623</v>
      </c>
      <c r="F262" s="109">
        <v>127.5</v>
      </c>
      <c r="G262" s="108"/>
      <c r="H262" s="108">
        <v>148</v>
      </c>
      <c r="I262" s="126" t="s">
        <v>700</v>
      </c>
      <c r="J262" s="127" t="s">
        <v>682</v>
      </c>
      <c r="K262" s="128">
        <f>H262-F262</f>
        <v>20.5</v>
      </c>
      <c r="L262" s="129">
        <f>K262/F262</f>
        <v>0.16078431372549021</v>
      </c>
      <c r="M262" s="130" t="s">
        <v>599</v>
      </c>
      <c r="N262" s="131">
        <v>42564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57</v>
      </c>
      <c r="B263" s="106">
        <v>42493</v>
      </c>
      <c r="C263" s="106"/>
      <c r="D263" s="107" t="s">
        <v>701</v>
      </c>
      <c r="E263" s="108" t="s">
        <v>623</v>
      </c>
      <c r="F263" s="109">
        <v>675</v>
      </c>
      <c r="G263" s="108"/>
      <c r="H263" s="108">
        <v>815</v>
      </c>
      <c r="I263" s="126" t="s">
        <v>702</v>
      </c>
      <c r="J263" s="127" t="s">
        <v>682</v>
      </c>
      <c r="K263" s="128">
        <f>H263-F263</f>
        <v>140</v>
      </c>
      <c r="L263" s="129">
        <f>K263/F263</f>
        <v>0.2074074074074074</v>
      </c>
      <c r="M263" s="130" t="s">
        <v>599</v>
      </c>
      <c r="N263" s="131">
        <v>43154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58</v>
      </c>
      <c r="B264" s="110">
        <v>42522</v>
      </c>
      <c r="C264" s="110"/>
      <c r="D264" s="111" t="s">
        <v>757</v>
      </c>
      <c r="E264" s="112" t="s">
        <v>623</v>
      </c>
      <c r="F264" s="113">
        <v>500</v>
      </c>
      <c r="G264" s="113"/>
      <c r="H264" s="114">
        <v>232.5</v>
      </c>
      <c r="I264" s="132" t="s">
        <v>758</v>
      </c>
      <c r="J264" s="133" t="s">
        <v>759</v>
      </c>
      <c r="K264" s="134">
        <f>H264-F264</f>
        <v>-267.5</v>
      </c>
      <c r="L264" s="135">
        <f>K264/F264</f>
        <v>-0.53500000000000003</v>
      </c>
      <c r="M264" s="136" t="s">
        <v>663</v>
      </c>
      <c r="N264" s="137">
        <v>43735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59</v>
      </c>
      <c r="B265" s="106">
        <v>42527</v>
      </c>
      <c r="C265" s="106"/>
      <c r="D265" s="107" t="s">
        <v>703</v>
      </c>
      <c r="E265" s="108" t="s">
        <v>623</v>
      </c>
      <c r="F265" s="109">
        <v>110</v>
      </c>
      <c r="G265" s="108"/>
      <c r="H265" s="108">
        <v>126.5</v>
      </c>
      <c r="I265" s="126">
        <v>125</v>
      </c>
      <c r="J265" s="127" t="s">
        <v>632</v>
      </c>
      <c r="K265" s="128">
        <f>H265-F265</f>
        <v>16.5</v>
      </c>
      <c r="L265" s="129">
        <f>K265/F265</f>
        <v>0.15</v>
      </c>
      <c r="M265" s="130" t="s">
        <v>599</v>
      </c>
      <c r="N265" s="131">
        <v>42552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60</v>
      </c>
      <c r="B266" s="106">
        <v>42538</v>
      </c>
      <c r="C266" s="106"/>
      <c r="D266" s="107" t="s">
        <v>704</v>
      </c>
      <c r="E266" s="108" t="s">
        <v>623</v>
      </c>
      <c r="F266" s="109">
        <v>44</v>
      </c>
      <c r="G266" s="108"/>
      <c r="H266" s="108">
        <v>69.5</v>
      </c>
      <c r="I266" s="126">
        <v>69.5</v>
      </c>
      <c r="J266" s="127" t="s">
        <v>705</v>
      </c>
      <c r="K266" s="128">
        <f>H266-F266</f>
        <v>25.5</v>
      </c>
      <c r="L266" s="129">
        <f>K266/F266</f>
        <v>0.57954545454545459</v>
      </c>
      <c r="M266" s="130" t="s">
        <v>599</v>
      </c>
      <c r="N266" s="131">
        <v>42977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61</v>
      </c>
      <c r="B267" s="106">
        <v>42549</v>
      </c>
      <c r="C267" s="106"/>
      <c r="D267" s="148" t="s">
        <v>760</v>
      </c>
      <c r="E267" s="108" t="s">
        <v>623</v>
      </c>
      <c r="F267" s="109">
        <v>262.5</v>
      </c>
      <c r="G267" s="108"/>
      <c r="H267" s="108">
        <v>340</v>
      </c>
      <c r="I267" s="126">
        <v>333</v>
      </c>
      <c r="J267" s="127" t="s">
        <v>761</v>
      </c>
      <c r="K267" s="128">
        <v>77.5</v>
      </c>
      <c r="L267" s="129">
        <v>0.29523809523809502</v>
      </c>
      <c r="M267" s="130" t="s">
        <v>599</v>
      </c>
      <c r="N267" s="131">
        <v>43017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62</v>
      </c>
      <c r="B268" s="106">
        <v>42549</v>
      </c>
      <c r="C268" s="106"/>
      <c r="D268" s="148" t="s">
        <v>762</v>
      </c>
      <c r="E268" s="108" t="s">
        <v>623</v>
      </c>
      <c r="F268" s="109">
        <v>840</v>
      </c>
      <c r="G268" s="108"/>
      <c r="H268" s="108">
        <v>1230</v>
      </c>
      <c r="I268" s="126">
        <v>1230</v>
      </c>
      <c r="J268" s="127" t="s">
        <v>682</v>
      </c>
      <c r="K268" s="128">
        <v>390</v>
      </c>
      <c r="L268" s="129">
        <v>0.46428571428571402</v>
      </c>
      <c r="M268" s="130" t="s">
        <v>599</v>
      </c>
      <c r="N268" s="131">
        <v>42649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5">
        <v>63</v>
      </c>
      <c r="B269" s="143">
        <v>42556</v>
      </c>
      <c r="C269" s="143"/>
      <c r="D269" s="144" t="s">
        <v>706</v>
      </c>
      <c r="E269" s="145" t="s">
        <v>623</v>
      </c>
      <c r="F269" s="146">
        <v>395</v>
      </c>
      <c r="G269" s="147"/>
      <c r="H269" s="147">
        <f>(468.5+342.5)/2</f>
        <v>405.5</v>
      </c>
      <c r="I269" s="147">
        <v>510</v>
      </c>
      <c r="J269" s="170" t="s">
        <v>707</v>
      </c>
      <c r="K269" s="171">
        <f t="shared" ref="K269:K275" si="171">H269-F269</f>
        <v>10.5</v>
      </c>
      <c r="L269" s="172">
        <f t="shared" ref="L269:L275" si="172">K269/F269</f>
        <v>2.6582278481012658E-2</v>
      </c>
      <c r="M269" s="173" t="s">
        <v>708</v>
      </c>
      <c r="N269" s="174">
        <v>43606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64</v>
      </c>
      <c r="B270" s="110">
        <v>42584</v>
      </c>
      <c r="C270" s="110"/>
      <c r="D270" s="111" t="s">
        <v>709</v>
      </c>
      <c r="E270" s="112" t="s">
        <v>600</v>
      </c>
      <c r="F270" s="113">
        <f>169.5-12.8</f>
        <v>156.69999999999999</v>
      </c>
      <c r="G270" s="113"/>
      <c r="H270" s="114">
        <v>77</v>
      </c>
      <c r="I270" s="132" t="s">
        <v>710</v>
      </c>
      <c r="J270" s="384" t="s">
        <v>3401</v>
      </c>
      <c r="K270" s="134">
        <f t="shared" si="171"/>
        <v>-79.699999999999989</v>
      </c>
      <c r="L270" s="135">
        <f t="shared" si="172"/>
        <v>-0.50861518825781749</v>
      </c>
      <c r="M270" s="136" t="s">
        <v>663</v>
      </c>
      <c r="N270" s="137">
        <v>43522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65</v>
      </c>
      <c r="B271" s="110">
        <v>42586</v>
      </c>
      <c r="C271" s="110"/>
      <c r="D271" s="111" t="s">
        <v>711</v>
      </c>
      <c r="E271" s="112" t="s">
        <v>623</v>
      </c>
      <c r="F271" s="113">
        <v>400</v>
      </c>
      <c r="G271" s="113"/>
      <c r="H271" s="114">
        <v>305</v>
      </c>
      <c r="I271" s="132">
        <v>475</v>
      </c>
      <c r="J271" s="133" t="s">
        <v>712</v>
      </c>
      <c r="K271" s="134">
        <f t="shared" si="171"/>
        <v>-95</v>
      </c>
      <c r="L271" s="135">
        <f t="shared" si="172"/>
        <v>-0.23749999999999999</v>
      </c>
      <c r="M271" s="136" t="s">
        <v>663</v>
      </c>
      <c r="N271" s="137">
        <v>43606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66</v>
      </c>
      <c r="B272" s="106">
        <v>42593</v>
      </c>
      <c r="C272" s="106"/>
      <c r="D272" s="107" t="s">
        <v>713</v>
      </c>
      <c r="E272" s="108" t="s">
        <v>623</v>
      </c>
      <c r="F272" s="109">
        <v>86.5</v>
      </c>
      <c r="G272" s="108"/>
      <c r="H272" s="108">
        <v>130</v>
      </c>
      <c r="I272" s="126">
        <v>130</v>
      </c>
      <c r="J272" s="141" t="s">
        <v>714</v>
      </c>
      <c r="K272" s="128">
        <f t="shared" si="171"/>
        <v>43.5</v>
      </c>
      <c r="L272" s="129">
        <f t="shared" si="172"/>
        <v>0.50289017341040465</v>
      </c>
      <c r="M272" s="130" t="s">
        <v>599</v>
      </c>
      <c r="N272" s="131">
        <v>43091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67</v>
      </c>
      <c r="B273" s="110">
        <v>42600</v>
      </c>
      <c r="C273" s="110"/>
      <c r="D273" s="111" t="s">
        <v>381</v>
      </c>
      <c r="E273" s="112" t="s">
        <v>623</v>
      </c>
      <c r="F273" s="113">
        <v>133.5</v>
      </c>
      <c r="G273" s="113"/>
      <c r="H273" s="114">
        <v>126.5</v>
      </c>
      <c r="I273" s="132">
        <v>178</v>
      </c>
      <c r="J273" s="133" t="s">
        <v>715</v>
      </c>
      <c r="K273" s="134">
        <f t="shared" si="171"/>
        <v>-7</v>
      </c>
      <c r="L273" s="135">
        <f t="shared" si="172"/>
        <v>-5.2434456928838954E-2</v>
      </c>
      <c r="M273" s="136" t="s">
        <v>663</v>
      </c>
      <c r="N273" s="137">
        <v>42615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68</v>
      </c>
      <c r="B274" s="106">
        <v>42613</v>
      </c>
      <c r="C274" s="106"/>
      <c r="D274" s="107" t="s">
        <v>716</v>
      </c>
      <c r="E274" s="108" t="s">
        <v>623</v>
      </c>
      <c r="F274" s="109">
        <v>560</v>
      </c>
      <c r="G274" s="108"/>
      <c r="H274" s="108">
        <v>725</v>
      </c>
      <c r="I274" s="126">
        <v>725</v>
      </c>
      <c r="J274" s="127" t="s">
        <v>625</v>
      </c>
      <c r="K274" s="128">
        <f t="shared" si="171"/>
        <v>165</v>
      </c>
      <c r="L274" s="129">
        <f t="shared" si="172"/>
        <v>0.29464285714285715</v>
      </c>
      <c r="M274" s="130" t="s">
        <v>599</v>
      </c>
      <c r="N274" s="131">
        <v>42456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69</v>
      </c>
      <c r="B275" s="106">
        <v>42614</v>
      </c>
      <c r="C275" s="106"/>
      <c r="D275" s="107" t="s">
        <v>717</v>
      </c>
      <c r="E275" s="108" t="s">
        <v>623</v>
      </c>
      <c r="F275" s="109">
        <v>160.5</v>
      </c>
      <c r="G275" s="108"/>
      <c r="H275" s="108">
        <v>210</v>
      </c>
      <c r="I275" s="126">
        <v>210</v>
      </c>
      <c r="J275" s="127" t="s">
        <v>625</v>
      </c>
      <c r="K275" s="128">
        <f t="shared" si="171"/>
        <v>49.5</v>
      </c>
      <c r="L275" s="129">
        <f t="shared" si="172"/>
        <v>0.30841121495327101</v>
      </c>
      <c r="M275" s="130" t="s">
        <v>599</v>
      </c>
      <c r="N275" s="131">
        <v>42871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70</v>
      </c>
      <c r="B276" s="106">
        <v>42646</v>
      </c>
      <c r="C276" s="106"/>
      <c r="D276" s="148" t="s">
        <v>405</v>
      </c>
      <c r="E276" s="108" t="s">
        <v>623</v>
      </c>
      <c r="F276" s="109">
        <v>430</v>
      </c>
      <c r="G276" s="108"/>
      <c r="H276" s="108">
        <v>596</v>
      </c>
      <c r="I276" s="126">
        <v>575</v>
      </c>
      <c r="J276" s="127" t="s">
        <v>763</v>
      </c>
      <c r="K276" s="128">
        <v>166</v>
      </c>
      <c r="L276" s="129">
        <v>0.38604651162790699</v>
      </c>
      <c r="M276" s="130" t="s">
        <v>599</v>
      </c>
      <c r="N276" s="131">
        <v>42769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71</v>
      </c>
      <c r="B277" s="106">
        <v>42657</v>
      </c>
      <c r="C277" s="106"/>
      <c r="D277" s="107" t="s">
        <v>718</v>
      </c>
      <c r="E277" s="108" t="s">
        <v>623</v>
      </c>
      <c r="F277" s="109">
        <v>280</v>
      </c>
      <c r="G277" s="108"/>
      <c r="H277" s="108">
        <v>345</v>
      </c>
      <c r="I277" s="126">
        <v>345</v>
      </c>
      <c r="J277" s="127" t="s">
        <v>625</v>
      </c>
      <c r="K277" s="128">
        <f t="shared" ref="K277:K282" si="173">H277-F277</f>
        <v>65</v>
      </c>
      <c r="L277" s="129">
        <f>K277/F277</f>
        <v>0.23214285714285715</v>
      </c>
      <c r="M277" s="130" t="s">
        <v>599</v>
      </c>
      <c r="N277" s="131">
        <v>42814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72</v>
      </c>
      <c r="B278" s="106">
        <v>42657</v>
      </c>
      <c r="C278" s="106"/>
      <c r="D278" s="107" t="s">
        <v>719</v>
      </c>
      <c r="E278" s="108" t="s">
        <v>623</v>
      </c>
      <c r="F278" s="109">
        <v>245</v>
      </c>
      <c r="G278" s="108"/>
      <c r="H278" s="108">
        <v>325.5</v>
      </c>
      <c r="I278" s="126">
        <v>330</v>
      </c>
      <c r="J278" s="127" t="s">
        <v>720</v>
      </c>
      <c r="K278" s="128">
        <f t="shared" si="173"/>
        <v>80.5</v>
      </c>
      <c r="L278" s="129">
        <f>K278/F278</f>
        <v>0.32857142857142857</v>
      </c>
      <c r="M278" s="130" t="s">
        <v>599</v>
      </c>
      <c r="N278" s="131">
        <v>42769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73</v>
      </c>
      <c r="B279" s="106">
        <v>42660</v>
      </c>
      <c r="C279" s="106"/>
      <c r="D279" s="107" t="s">
        <v>349</v>
      </c>
      <c r="E279" s="108" t="s">
        <v>623</v>
      </c>
      <c r="F279" s="109">
        <v>125</v>
      </c>
      <c r="G279" s="108"/>
      <c r="H279" s="108">
        <v>160</v>
      </c>
      <c r="I279" s="126">
        <v>160</v>
      </c>
      <c r="J279" s="127" t="s">
        <v>682</v>
      </c>
      <c r="K279" s="128">
        <f t="shared" si="173"/>
        <v>35</v>
      </c>
      <c r="L279" s="129">
        <v>0.28000000000000003</v>
      </c>
      <c r="M279" s="130" t="s">
        <v>599</v>
      </c>
      <c r="N279" s="131">
        <v>42803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74</v>
      </c>
      <c r="B280" s="106">
        <v>42660</v>
      </c>
      <c r="C280" s="106"/>
      <c r="D280" s="107" t="s">
        <v>483</v>
      </c>
      <c r="E280" s="108" t="s">
        <v>623</v>
      </c>
      <c r="F280" s="109">
        <v>114</v>
      </c>
      <c r="G280" s="108"/>
      <c r="H280" s="108">
        <v>145</v>
      </c>
      <c r="I280" s="126">
        <v>145</v>
      </c>
      <c r="J280" s="127" t="s">
        <v>682</v>
      </c>
      <c r="K280" s="128">
        <f t="shared" si="173"/>
        <v>31</v>
      </c>
      <c r="L280" s="129">
        <f>K280/F280</f>
        <v>0.27192982456140352</v>
      </c>
      <c r="M280" s="130" t="s">
        <v>599</v>
      </c>
      <c r="N280" s="131">
        <v>42859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75</v>
      </c>
      <c r="B281" s="106">
        <v>42660</v>
      </c>
      <c r="C281" s="106"/>
      <c r="D281" s="107" t="s">
        <v>721</v>
      </c>
      <c r="E281" s="108" t="s">
        <v>623</v>
      </c>
      <c r="F281" s="109">
        <v>212</v>
      </c>
      <c r="G281" s="108"/>
      <c r="H281" s="108">
        <v>280</v>
      </c>
      <c r="I281" s="126">
        <v>276</v>
      </c>
      <c r="J281" s="127" t="s">
        <v>722</v>
      </c>
      <c r="K281" s="128">
        <f t="shared" si="173"/>
        <v>68</v>
      </c>
      <c r="L281" s="129">
        <f>K281/F281</f>
        <v>0.32075471698113206</v>
      </c>
      <c r="M281" s="130" t="s">
        <v>599</v>
      </c>
      <c r="N281" s="131">
        <v>42858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76</v>
      </c>
      <c r="B282" s="106">
        <v>42678</v>
      </c>
      <c r="C282" s="106"/>
      <c r="D282" s="107" t="s">
        <v>151</v>
      </c>
      <c r="E282" s="108" t="s">
        <v>623</v>
      </c>
      <c r="F282" s="109">
        <v>155</v>
      </c>
      <c r="G282" s="108"/>
      <c r="H282" s="108">
        <v>210</v>
      </c>
      <c r="I282" s="126">
        <v>210</v>
      </c>
      <c r="J282" s="127" t="s">
        <v>723</v>
      </c>
      <c r="K282" s="128">
        <f t="shared" si="173"/>
        <v>55</v>
      </c>
      <c r="L282" s="129">
        <f>K282/F282</f>
        <v>0.35483870967741937</v>
      </c>
      <c r="M282" s="130" t="s">
        <v>599</v>
      </c>
      <c r="N282" s="131">
        <v>42944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77</v>
      </c>
      <c r="B283" s="110">
        <v>42710</v>
      </c>
      <c r="C283" s="110"/>
      <c r="D283" s="111" t="s">
        <v>764</v>
      </c>
      <c r="E283" s="112" t="s">
        <v>623</v>
      </c>
      <c r="F283" s="113">
        <v>150.5</v>
      </c>
      <c r="G283" s="113"/>
      <c r="H283" s="114">
        <v>72.5</v>
      </c>
      <c r="I283" s="132">
        <v>174</v>
      </c>
      <c r="J283" s="133" t="s">
        <v>765</v>
      </c>
      <c r="K283" s="134">
        <v>-78</v>
      </c>
      <c r="L283" s="135">
        <v>-0.51827242524916906</v>
      </c>
      <c r="M283" s="136" t="s">
        <v>663</v>
      </c>
      <c r="N283" s="137">
        <v>43333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78</v>
      </c>
      <c r="B284" s="106">
        <v>42712</v>
      </c>
      <c r="C284" s="106"/>
      <c r="D284" s="107" t="s">
        <v>125</v>
      </c>
      <c r="E284" s="108" t="s">
        <v>623</v>
      </c>
      <c r="F284" s="109">
        <v>380</v>
      </c>
      <c r="G284" s="108"/>
      <c r="H284" s="108">
        <v>478</v>
      </c>
      <c r="I284" s="126">
        <v>468</v>
      </c>
      <c r="J284" s="127" t="s">
        <v>682</v>
      </c>
      <c r="K284" s="128">
        <f>H284-F284</f>
        <v>98</v>
      </c>
      <c r="L284" s="129">
        <f>K284/F284</f>
        <v>0.25789473684210529</v>
      </c>
      <c r="M284" s="130" t="s">
        <v>599</v>
      </c>
      <c r="N284" s="131">
        <v>43025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79</v>
      </c>
      <c r="B285" s="106">
        <v>42734</v>
      </c>
      <c r="C285" s="106"/>
      <c r="D285" s="107" t="s">
        <v>248</v>
      </c>
      <c r="E285" s="108" t="s">
        <v>623</v>
      </c>
      <c r="F285" s="109">
        <v>305</v>
      </c>
      <c r="G285" s="108"/>
      <c r="H285" s="108">
        <v>375</v>
      </c>
      <c r="I285" s="126">
        <v>375</v>
      </c>
      <c r="J285" s="127" t="s">
        <v>682</v>
      </c>
      <c r="K285" s="128">
        <f>H285-F285</f>
        <v>70</v>
      </c>
      <c r="L285" s="129">
        <f>K285/F285</f>
        <v>0.22950819672131148</v>
      </c>
      <c r="M285" s="130" t="s">
        <v>599</v>
      </c>
      <c r="N285" s="131">
        <v>42768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80</v>
      </c>
      <c r="B286" s="106">
        <v>42739</v>
      </c>
      <c r="C286" s="106"/>
      <c r="D286" s="107" t="s">
        <v>351</v>
      </c>
      <c r="E286" s="108" t="s">
        <v>623</v>
      </c>
      <c r="F286" s="109">
        <v>99.5</v>
      </c>
      <c r="G286" s="108"/>
      <c r="H286" s="108">
        <v>158</v>
      </c>
      <c r="I286" s="126">
        <v>158</v>
      </c>
      <c r="J286" s="127" t="s">
        <v>682</v>
      </c>
      <c r="K286" s="128">
        <f>H286-F286</f>
        <v>58.5</v>
      </c>
      <c r="L286" s="129">
        <f>K286/F286</f>
        <v>0.5879396984924623</v>
      </c>
      <c r="M286" s="130" t="s">
        <v>599</v>
      </c>
      <c r="N286" s="131">
        <v>42898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81</v>
      </c>
      <c r="B287" s="106">
        <v>42739</v>
      </c>
      <c r="C287" s="106"/>
      <c r="D287" s="107" t="s">
        <v>351</v>
      </c>
      <c r="E287" s="108" t="s">
        <v>623</v>
      </c>
      <c r="F287" s="109">
        <v>99.5</v>
      </c>
      <c r="G287" s="108"/>
      <c r="H287" s="108">
        <v>158</v>
      </c>
      <c r="I287" s="126">
        <v>158</v>
      </c>
      <c r="J287" s="127" t="s">
        <v>682</v>
      </c>
      <c r="K287" s="128">
        <v>58.5</v>
      </c>
      <c r="L287" s="129">
        <v>0.58793969849246197</v>
      </c>
      <c r="M287" s="130" t="s">
        <v>599</v>
      </c>
      <c r="N287" s="131">
        <v>42898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82</v>
      </c>
      <c r="B288" s="106">
        <v>42786</v>
      </c>
      <c r="C288" s="106"/>
      <c r="D288" s="107" t="s">
        <v>169</v>
      </c>
      <c r="E288" s="108" t="s">
        <v>623</v>
      </c>
      <c r="F288" s="109">
        <v>140.5</v>
      </c>
      <c r="G288" s="108"/>
      <c r="H288" s="108">
        <v>220</v>
      </c>
      <c r="I288" s="126">
        <v>220</v>
      </c>
      <c r="J288" s="127" t="s">
        <v>682</v>
      </c>
      <c r="K288" s="128">
        <f>H288-F288</f>
        <v>79.5</v>
      </c>
      <c r="L288" s="129">
        <f>K288/F288</f>
        <v>0.5658362989323843</v>
      </c>
      <c r="M288" s="130" t="s">
        <v>599</v>
      </c>
      <c r="N288" s="131">
        <v>42864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83</v>
      </c>
      <c r="B289" s="106">
        <v>42786</v>
      </c>
      <c r="C289" s="106"/>
      <c r="D289" s="107" t="s">
        <v>766</v>
      </c>
      <c r="E289" s="108" t="s">
        <v>623</v>
      </c>
      <c r="F289" s="109">
        <v>202.5</v>
      </c>
      <c r="G289" s="108"/>
      <c r="H289" s="108">
        <v>234</v>
      </c>
      <c r="I289" s="126">
        <v>234</v>
      </c>
      <c r="J289" s="127" t="s">
        <v>682</v>
      </c>
      <c r="K289" s="128">
        <v>31.5</v>
      </c>
      <c r="L289" s="129">
        <v>0.155555555555556</v>
      </c>
      <c r="M289" s="130" t="s">
        <v>599</v>
      </c>
      <c r="N289" s="131">
        <v>42836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3">
        <v>84</v>
      </c>
      <c r="B290" s="106">
        <v>42818</v>
      </c>
      <c r="C290" s="106"/>
      <c r="D290" s="107" t="s">
        <v>557</v>
      </c>
      <c r="E290" s="108" t="s">
        <v>623</v>
      </c>
      <c r="F290" s="109">
        <v>300.5</v>
      </c>
      <c r="G290" s="108"/>
      <c r="H290" s="108">
        <v>417.5</v>
      </c>
      <c r="I290" s="126">
        <v>420</v>
      </c>
      <c r="J290" s="127" t="s">
        <v>724</v>
      </c>
      <c r="K290" s="128">
        <f>H290-F290</f>
        <v>117</v>
      </c>
      <c r="L290" s="129">
        <f>K290/F290</f>
        <v>0.38935108153078202</v>
      </c>
      <c r="M290" s="130" t="s">
        <v>599</v>
      </c>
      <c r="N290" s="131">
        <v>43070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3">
        <v>85</v>
      </c>
      <c r="B291" s="106">
        <v>42818</v>
      </c>
      <c r="C291" s="106"/>
      <c r="D291" s="107" t="s">
        <v>762</v>
      </c>
      <c r="E291" s="108" t="s">
        <v>623</v>
      </c>
      <c r="F291" s="109">
        <v>850</v>
      </c>
      <c r="G291" s="108"/>
      <c r="H291" s="108">
        <v>1042.5</v>
      </c>
      <c r="I291" s="126">
        <v>1023</v>
      </c>
      <c r="J291" s="127" t="s">
        <v>767</v>
      </c>
      <c r="K291" s="128">
        <v>192.5</v>
      </c>
      <c r="L291" s="129">
        <v>0.22647058823529401</v>
      </c>
      <c r="M291" s="130" t="s">
        <v>599</v>
      </c>
      <c r="N291" s="131">
        <v>42830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3">
        <v>86</v>
      </c>
      <c r="B292" s="106">
        <v>42830</v>
      </c>
      <c r="C292" s="106"/>
      <c r="D292" s="107" t="s">
        <v>501</v>
      </c>
      <c r="E292" s="108" t="s">
        <v>623</v>
      </c>
      <c r="F292" s="109">
        <v>785</v>
      </c>
      <c r="G292" s="108"/>
      <c r="H292" s="108">
        <v>930</v>
      </c>
      <c r="I292" s="126">
        <v>920</v>
      </c>
      <c r="J292" s="127" t="s">
        <v>725</v>
      </c>
      <c r="K292" s="128">
        <f>H292-F292</f>
        <v>145</v>
      </c>
      <c r="L292" s="129">
        <f>K292/F292</f>
        <v>0.18471337579617833</v>
      </c>
      <c r="M292" s="130" t="s">
        <v>599</v>
      </c>
      <c r="N292" s="131">
        <v>42976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87</v>
      </c>
      <c r="B293" s="110">
        <v>42831</v>
      </c>
      <c r="C293" s="110"/>
      <c r="D293" s="111" t="s">
        <v>768</v>
      </c>
      <c r="E293" s="112" t="s">
        <v>623</v>
      </c>
      <c r="F293" s="113">
        <v>40</v>
      </c>
      <c r="G293" s="113"/>
      <c r="H293" s="114">
        <v>13.1</v>
      </c>
      <c r="I293" s="132">
        <v>60</v>
      </c>
      <c r="J293" s="138" t="s">
        <v>769</v>
      </c>
      <c r="K293" s="134">
        <v>-26.9</v>
      </c>
      <c r="L293" s="135">
        <v>-0.67249999999999999</v>
      </c>
      <c r="M293" s="136" t="s">
        <v>663</v>
      </c>
      <c r="N293" s="137">
        <v>43138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3">
        <v>88</v>
      </c>
      <c r="B294" s="106">
        <v>42837</v>
      </c>
      <c r="C294" s="106"/>
      <c r="D294" s="107" t="s">
        <v>88</v>
      </c>
      <c r="E294" s="108" t="s">
        <v>623</v>
      </c>
      <c r="F294" s="109">
        <v>289.5</v>
      </c>
      <c r="G294" s="108"/>
      <c r="H294" s="108">
        <v>354</v>
      </c>
      <c r="I294" s="126">
        <v>360</v>
      </c>
      <c r="J294" s="127" t="s">
        <v>726</v>
      </c>
      <c r="K294" s="128">
        <f t="shared" ref="K294:K302" si="174">H294-F294</f>
        <v>64.5</v>
      </c>
      <c r="L294" s="129">
        <f t="shared" ref="L294:L302" si="175">K294/F294</f>
        <v>0.22279792746113988</v>
      </c>
      <c r="M294" s="130" t="s">
        <v>599</v>
      </c>
      <c r="N294" s="131">
        <v>43040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89</v>
      </c>
      <c r="B295" s="106">
        <v>42845</v>
      </c>
      <c r="C295" s="106"/>
      <c r="D295" s="107" t="s">
        <v>438</v>
      </c>
      <c r="E295" s="108" t="s">
        <v>623</v>
      </c>
      <c r="F295" s="109">
        <v>700</v>
      </c>
      <c r="G295" s="108"/>
      <c r="H295" s="108">
        <v>840</v>
      </c>
      <c r="I295" s="126">
        <v>840</v>
      </c>
      <c r="J295" s="127" t="s">
        <v>727</v>
      </c>
      <c r="K295" s="128">
        <f t="shared" si="174"/>
        <v>140</v>
      </c>
      <c r="L295" s="129">
        <f t="shared" si="175"/>
        <v>0.2</v>
      </c>
      <c r="M295" s="130" t="s">
        <v>599</v>
      </c>
      <c r="N295" s="131">
        <v>42893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3">
        <v>90</v>
      </c>
      <c r="B296" s="106">
        <v>42887</v>
      </c>
      <c r="C296" s="106"/>
      <c r="D296" s="148" t="s">
        <v>363</v>
      </c>
      <c r="E296" s="108" t="s">
        <v>623</v>
      </c>
      <c r="F296" s="109">
        <v>130</v>
      </c>
      <c r="G296" s="108"/>
      <c r="H296" s="108">
        <v>144.25</v>
      </c>
      <c r="I296" s="126">
        <v>170</v>
      </c>
      <c r="J296" s="127" t="s">
        <v>728</v>
      </c>
      <c r="K296" s="128">
        <f t="shared" si="174"/>
        <v>14.25</v>
      </c>
      <c r="L296" s="129">
        <f t="shared" si="175"/>
        <v>0.10961538461538461</v>
      </c>
      <c r="M296" s="130" t="s">
        <v>599</v>
      </c>
      <c r="N296" s="131">
        <v>43675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91</v>
      </c>
      <c r="B297" s="106">
        <v>42901</v>
      </c>
      <c r="C297" s="106"/>
      <c r="D297" s="148" t="s">
        <v>729</v>
      </c>
      <c r="E297" s="108" t="s">
        <v>623</v>
      </c>
      <c r="F297" s="109">
        <v>214.5</v>
      </c>
      <c r="G297" s="108"/>
      <c r="H297" s="108">
        <v>262</v>
      </c>
      <c r="I297" s="126">
        <v>262</v>
      </c>
      <c r="J297" s="127" t="s">
        <v>730</v>
      </c>
      <c r="K297" s="128">
        <f t="shared" si="174"/>
        <v>47.5</v>
      </c>
      <c r="L297" s="129">
        <f t="shared" si="175"/>
        <v>0.22144522144522144</v>
      </c>
      <c r="M297" s="130" t="s">
        <v>599</v>
      </c>
      <c r="N297" s="131">
        <v>42977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92</v>
      </c>
      <c r="B298" s="154">
        <v>42933</v>
      </c>
      <c r="C298" s="154"/>
      <c r="D298" s="155" t="s">
        <v>731</v>
      </c>
      <c r="E298" s="156" t="s">
        <v>623</v>
      </c>
      <c r="F298" s="157">
        <v>370</v>
      </c>
      <c r="G298" s="156"/>
      <c r="H298" s="156">
        <v>447.5</v>
      </c>
      <c r="I298" s="178">
        <v>450</v>
      </c>
      <c r="J298" s="231" t="s">
        <v>682</v>
      </c>
      <c r="K298" s="128">
        <f t="shared" si="174"/>
        <v>77.5</v>
      </c>
      <c r="L298" s="180">
        <f t="shared" si="175"/>
        <v>0.20945945945945946</v>
      </c>
      <c r="M298" s="181" t="s">
        <v>599</v>
      </c>
      <c r="N298" s="182">
        <v>43035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93</v>
      </c>
      <c r="B299" s="154">
        <v>42943</v>
      </c>
      <c r="C299" s="154"/>
      <c r="D299" s="155" t="s">
        <v>167</v>
      </c>
      <c r="E299" s="156" t="s">
        <v>623</v>
      </c>
      <c r="F299" s="157">
        <v>657.5</v>
      </c>
      <c r="G299" s="156"/>
      <c r="H299" s="156">
        <v>825</v>
      </c>
      <c r="I299" s="178">
        <v>820</v>
      </c>
      <c r="J299" s="231" t="s">
        <v>682</v>
      </c>
      <c r="K299" s="128">
        <f t="shared" si="174"/>
        <v>167.5</v>
      </c>
      <c r="L299" s="180">
        <f t="shared" si="175"/>
        <v>0.25475285171102663</v>
      </c>
      <c r="M299" s="181" t="s">
        <v>599</v>
      </c>
      <c r="N299" s="182">
        <v>43090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94</v>
      </c>
      <c r="B300" s="106">
        <v>42964</v>
      </c>
      <c r="C300" s="106"/>
      <c r="D300" s="107" t="s">
        <v>368</v>
      </c>
      <c r="E300" s="108" t="s">
        <v>623</v>
      </c>
      <c r="F300" s="109">
        <v>605</v>
      </c>
      <c r="G300" s="108"/>
      <c r="H300" s="108">
        <v>750</v>
      </c>
      <c r="I300" s="126">
        <v>750</v>
      </c>
      <c r="J300" s="127" t="s">
        <v>725</v>
      </c>
      <c r="K300" s="128">
        <f t="shared" si="174"/>
        <v>145</v>
      </c>
      <c r="L300" s="129">
        <f t="shared" si="175"/>
        <v>0.23966942148760331</v>
      </c>
      <c r="M300" s="130" t="s">
        <v>599</v>
      </c>
      <c r="N300" s="131">
        <v>43027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6">
        <v>95</v>
      </c>
      <c r="B301" s="149">
        <v>42979</v>
      </c>
      <c r="C301" s="149"/>
      <c r="D301" s="150" t="s">
        <v>509</v>
      </c>
      <c r="E301" s="151" t="s">
        <v>623</v>
      </c>
      <c r="F301" s="152">
        <v>255</v>
      </c>
      <c r="G301" s="153"/>
      <c r="H301" s="153">
        <v>217.25</v>
      </c>
      <c r="I301" s="153">
        <v>320</v>
      </c>
      <c r="J301" s="175" t="s">
        <v>732</v>
      </c>
      <c r="K301" s="134">
        <f t="shared" si="174"/>
        <v>-37.75</v>
      </c>
      <c r="L301" s="176">
        <f t="shared" si="175"/>
        <v>-0.14803921568627451</v>
      </c>
      <c r="M301" s="136" t="s">
        <v>663</v>
      </c>
      <c r="N301" s="177">
        <v>43661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3">
        <v>96</v>
      </c>
      <c r="B302" s="106">
        <v>42997</v>
      </c>
      <c r="C302" s="106"/>
      <c r="D302" s="107" t="s">
        <v>733</v>
      </c>
      <c r="E302" s="108" t="s">
        <v>623</v>
      </c>
      <c r="F302" s="109">
        <v>215</v>
      </c>
      <c r="G302" s="108"/>
      <c r="H302" s="108">
        <v>258</v>
      </c>
      <c r="I302" s="126">
        <v>258</v>
      </c>
      <c r="J302" s="127" t="s">
        <v>682</v>
      </c>
      <c r="K302" s="128">
        <f t="shared" si="174"/>
        <v>43</v>
      </c>
      <c r="L302" s="129">
        <f t="shared" si="175"/>
        <v>0.2</v>
      </c>
      <c r="M302" s="130" t="s">
        <v>599</v>
      </c>
      <c r="N302" s="131">
        <v>43040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3">
        <v>97</v>
      </c>
      <c r="B303" s="106">
        <v>42997</v>
      </c>
      <c r="C303" s="106"/>
      <c r="D303" s="107" t="s">
        <v>733</v>
      </c>
      <c r="E303" s="108" t="s">
        <v>623</v>
      </c>
      <c r="F303" s="109">
        <v>215</v>
      </c>
      <c r="G303" s="108"/>
      <c r="H303" s="108">
        <v>258</v>
      </c>
      <c r="I303" s="126">
        <v>258</v>
      </c>
      <c r="J303" s="231" t="s">
        <v>682</v>
      </c>
      <c r="K303" s="128">
        <v>43</v>
      </c>
      <c r="L303" s="129">
        <v>0.2</v>
      </c>
      <c r="M303" s="130" t="s">
        <v>599</v>
      </c>
      <c r="N303" s="131">
        <v>43040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6">
        <v>98</v>
      </c>
      <c r="B304" s="207">
        <v>42998</v>
      </c>
      <c r="C304" s="207"/>
      <c r="D304" s="375" t="s">
        <v>2979</v>
      </c>
      <c r="E304" s="208" t="s">
        <v>623</v>
      </c>
      <c r="F304" s="209">
        <v>75</v>
      </c>
      <c r="G304" s="208"/>
      <c r="H304" s="208">
        <v>90</v>
      </c>
      <c r="I304" s="232">
        <v>90</v>
      </c>
      <c r="J304" s="127" t="s">
        <v>734</v>
      </c>
      <c r="K304" s="128">
        <f t="shared" ref="K304:K309" si="176">H304-F304</f>
        <v>15</v>
      </c>
      <c r="L304" s="129">
        <f t="shared" ref="L304:L309" si="177">K304/F304</f>
        <v>0.2</v>
      </c>
      <c r="M304" s="130" t="s">
        <v>599</v>
      </c>
      <c r="N304" s="131">
        <v>43019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5">
        <v>99</v>
      </c>
      <c r="B305" s="154">
        <v>43011</v>
      </c>
      <c r="C305" s="154"/>
      <c r="D305" s="155" t="s">
        <v>735</v>
      </c>
      <c r="E305" s="156" t="s">
        <v>623</v>
      </c>
      <c r="F305" s="157">
        <v>315</v>
      </c>
      <c r="G305" s="156"/>
      <c r="H305" s="156">
        <v>392</v>
      </c>
      <c r="I305" s="178">
        <v>384</v>
      </c>
      <c r="J305" s="231" t="s">
        <v>736</v>
      </c>
      <c r="K305" s="128">
        <f t="shared" si="176"/>
        <v>77</v>
      </c>
      <c r="L305" s="180">
        <f t="shared" si="177"/>
        <v>0.24444444444444444</v>
      </c>
      <c r="M305" s="181" t="s">
        <v>599</v>
      </c>
      <c r="N305" s="182">
        <v>43017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100</v>
      </c>
      <c r="B306" s="154">
        <v>43013</v>
      </c>
      <c r="C306" s="154"/>
      <c r="D306" s="155" t="s">
        <v>737</v>
      </c>
      <c r="E306" s="156" t="s">
        <v>623</v>
      </c>
      <c r="F306" s="157">
        <v>145</v>
      </c>
      <c r="G306" s="156"/>
      <c r="H306" s="156">
        <v>179</v>
      </c>
      <c r="I306" s="178">
        <v>180</v>
      </c>
      <c r="J306" s="231" t="s">
        <v>613</v>
      </c>
      <c r="K306" s="128">
        <f t="shared" si="176"/>
        <v>34</v>
      </c>
      <c r="L306" s="180">
        <f t="shared" si="177"/>
        <v>0.23448275862068965</v>
      </c>
      <c r="M306" s="181" t="s">
        <v>599</v>
      </c>
      <c r="N306" s="182">
        <v>43025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5">
        <v>101</v>
      </c>
      <c r="B307" s="154">
        <v>43014</v>
      </c>
      <c r="C307" s="154"/>
      <c r="D307" s="155" t="s">
        <v>339</v>
      </c>
      <c r="E307" s="156" t="s">
        <v>623</v>
      </c>
      <c r="F307" s="157">
        <v>256</v>
      </c>
      <c r="G307" s="156"/>
      <c r="H307" s="156">
        <v>323</v>
      </c>
      <c r="I307" s="178">
        <v>320</v>
      </c>
      <c r="J307" s="231" t="s">
        <v>682</v>
      </c>
      <c r="K307" s="128">
        <f t="shared" si="176"/>
        <v>67</v>
      </c>
      <c r="L307" s="180">
        <f t="shared" si="177"/>
        <v>0.26171875</v>
      </c>
      <c r="M307" s="181" t="s">
        <v>599</v>
      </c>
      <c r="N307" s="182">
        <v>43067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102</v>
      </c>
      <c r="B308" s="154">
        <v>43017</v>
      </c>
      <c r="C308" s="154"/>
      <c r="D308" s="155" t="s">
        <v>360</v>
      </c>
      <c r="E308" s="156" t="s">
        <v>623</v>
      </c>
      <c r="F308" s="157">
        <v>137.5</v>
      </c>
      <c r="G308" s="156"/>
      <c r="H308" s="156">
        <v>184</v>
      </c>
      <c r="I308" s="178">
        <v>183</v>
      </c>
      <c r="J308" s="179" t="s">
        <v>738</v>
      </c>
      <c r="K308" s="128">
        <f t="shared" si="176"/>
        <v>46.5</v>
      </c>
      <c r="L308" s="180">
        <f t="shared" si="177"/>
        <v>0.33818181818181819</v>
      </c>
      <c r="M308" s="181" t="s">
        <v>599</v>
      </c>
      <c r="N308" s="182">
        <v>43108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103</v>
      </c>
      <c r="B309" s="154">
        <v>43018</v>
      </c>
      <c r="C309" s="154"/>
      <c r="D309" s="155" t="s">
        <v>739</v>
      </c>
      <c r="E309" s="156" t="s">
        <v>623</v>
      </c>
      <c r="F309" s="157">
        <v>125.5</v>
      </c>
      <c r="G309" s="156"/>
      <c r="H309" s="156">
        <v>158</v>
      </c>
      <c r="I309" s="178">
        <v>155</v>
      </c>
      <c r="J309" s="179" t="s">
        <v>740</v>
      </c>
      <c r="K309" s="128">
        <f t="shared" si="176"/>
        <v>32.5</v>
      </c>
      <c r="L309" s="180">
        <f t="shared" si="177"/>
        <v>0.25896414342629481</v>
      </c>
      <c r="M309" s="181" t="s">
        <v>599</v>
      </c>
      <c r="N309" s="182">
        <v>43067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104</v>
      </c>
      <c r="B310" s="154">
        <v>43018</v>
      </c>
      <c r="C310" s="154"/>
      <c r="D310" s="155" t="s">
        <v>770</v>
      </c>
      <c r="E310" s="156" t="s">
        <v>623</v>
      </c>
      <c r="F310" s="157">
        <v>895</v>
      </c>
      <c r="G310" s="156"/>
      <c r="H310" s="156">
        <v>1122.5</v>
      </c>
      <c r="I310" s="178">
        <v>1078</v>
      </c>
      <c r="J310" s="179" t="s">
        <v>771</v>
      </c>
      <c r="K310" s="128">
        <v>227.5</v>
      </c>
      <c r="L310" s="180">
        <v>0.25418994413407803</v>
      </c>
      <c r="M310" s="181" t="s">
        <v>599</v>
      </c>
      <c r="N310" s="182">
        <v>43117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105</v>
      </c>
      <c r="B311" s="154">
        <v>43020</v>
      </c>
      <c r="C311" s="154"/>
      <c r="D311" s="155" t="s">
        <v>347</v>
      </c>
      <c r="E311" s="156" t="s">
        <v>623</v>
      </c>
      <c r="F311" s="157">
        <v>525</v>
      </c>
      <c r="G311" s="156"/>
      <c r="H311" s="156">
        <v>629</v>
      </c>
      <c r="I311" s="178">
        <v>629</v>
      </c>
      <c r="J311" s="231" t="s">
        <v>682</v>
      </c>
      <c r="K311" s="128">
        <v>104</v>
      </c>
      <c r="L311" s="180">
        <v>0.19809523809523799</v>
      </c>
      <c r="M311" s="181" t="s">
        <v>599</v>
      </c>
      <c r="N311" s="182">
        <v>43119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106</v>
      </c>
      <c r="B312" s="154">
        <v>43046</v>
      </c>
      <c r="C312" s="154"/>
      <c r="D312" s="155" t="s">
        <v>393</v>
      </c>
      <c r="E312" s="156" t="s">
        <v>623</v>
      </c>
      <c r="F312" s="157">
        <v>740</v>
      </c>
      <c r="G312" s="156"/>
      <c r="H312" s="156">
        <v>892.5</v>
      </c>
      <c r="I312" s="178">
        <v>900</v>
      </c>
      <c r="J312" s="179" t="s">
        <v>741</v>
      </c>
      <c r="K312" s="128">
        <f>H312-F312</f>
        <v>152.5</v>
      </c>
      <c r="L312" s="180">
        <f>K312/F312</f>
        <v>0.20608108108108109</v>
      </c>
      <c r="M312" s="181" t="s">
        <v>599</v>
      </c>
      <c r="N312" s="182">
        <v>43052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3">
        <v>107</v>
      </c>
      <c r="B313" s="106">
        <v>43073</v>
      </c>
      <c r="C313" s="106"/>
      <c r="D313" s="107" t="s">
        <v>742</v>
      </c>
      <c r="E313" s="108" t="s">
        <v>623</v>
      </c>
      <c r="F313" s="109">
        <v>118.5</v>
      </c>
      <c r="G313" s="108"/>
      <c r="H313" s="108">
        <v>143.5</v>
      </c>
      <c r="I313" s="126">
        <v>145</v>
      </c>
      <c r="J313" s="141" t="s">
        <v>743</v>
      </c>
      <c r="K313" s="128">
        <f>H313-F313</f>
        <v>25</v>
      </c>
      <c r="L313" s="129">
        <f>K313/F313</f>
        <v>0.2109704641350211</v>
      </c>
      <c r="M313" s="130" t="s">
        <v>599</v>
      </c>
      <c r="N313" s="131">
        <v>43097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4">
        <v>108</v>
      </c>
      <c r="B314" s="110">
        <v>43090</v>
      </c>
      <c r="C314" s="110"/>
      <c r="D314" s="158" t="s">
        <v>443</v>
      </c>
      <c r="E314" s="112" t="s">
        <v>623</v>
      </c>
      <c r="F314" s="113">
        <v>715</v>
      </c>
      <c r="G314" s="113"/>
      <c r="H314" s="114">
        <v>500</v>
      </c>
      <c r="I314" s="132">
        <v>872</v>
      </c>
      <c r="J314" s="138" t="s">
        <v>744</v>
      </c>
      <c r="K314" s="134">
        <f>H314-F314</f>
        <v>-215</v>
      </c>
      <c r="L314" s="135">
        <f>K314/F314</f>
        <v>-0.30069930069930068</v>
      </c>
      <c r="M314" s="136" t="s">
        <v>663</v>
      </c>
      <c r="N314" s="137">
        <v>43670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3">
        <v>109</v>
      </c>
      <c r="B315" s="106">
        <v>43098</v>
      </c>
      <c r="C315" s="106"/>
      <c r="D315" s="107" t="s">
        <v>735</v>
      </c>
      <c r="E315" s="108" t="s">
        <v>623</v>
      </c>
      <c r="F315" s="109">
        <v>435</v>
      </c>
      <c r="G315" s="108"/>
      <c r="H315" s="108">
        <v>542.5</v>
      </c>
      <c r="I315" s="126">
        <v>539</v>
      </c>
      <c r="J315" s="141" t="s">
        <v>682</v>
      </c>
      <c r="K315" s="128">
        <v>107.5</v>
      </c>
      <c r="L315" s="129">
        <v>0.247126436781609</v>
      </c>
      <c r="M315" s="130" t="s">
        <v>599</v>
      </c>
      <c r="N315" s="131">
        <v>43206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3">
        <v>110</v>
      </c>
      <c r="B316" s="106">
        <v>43098</v>
      </c>
      <c r="C316" s="106"/>
      <c r="D316" s="107" t="s">
        <v>571</v>
      </c>
      <c r="E316" s="108" t="s">
        <v>623</v>
      </c>
      <c r="F316" s="109">
        <v>885</v>
      </c>
      <c r="G316" s="108"/>
      <c r="H316" s="108">
        <v>1090</v>
      </c>
      <c r="I316" s="126">
        <v>1084</v>
      </c>
      <c r="J316" s="141" t="s">
        <v>682</v>
      </c>
      <c r="K316" s="128">
        <v>205</v>
      </c>
      <c r="L316" s="129">
        <v>0.23163841807909599</v>
      </c>
      <c r="M316" s="130" t="s">
        <v>599</v>
      </c>
      <c r="N316" s="131">
        <v>43213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67">
        <v>111</v>
      </c>
      <c r="B317" s="348">
        <v>43192</v>
      </c>
      <c r="C317" s="348"/>
      <c r="D317" s="116" t="s">
        <v>752</v>
      </c>
      <c r="E317" s="351" t="s">
        <v>623</v>
      </c>
      <c r="F317" s="354">
        <v>478.5</v>
      </c>
      <c r="G317" s="351"/>
      <c r="H317" s="351">
        <v>442</v>
      </c>
      <c r="I317" s="357">
        <v>613</v>
      </c>
      <c r="J317" s="384" t="s">
        <v>3403</v>
      </c>
      <c r="K317" s="134">
        <f>H317-F317</f>
        <v>-36.5</v>
      </c>
      <c r="L317" s="135">
        <f>K317/F317</f>
        <v>-7.6280041797283177E-2</v>
      </c>
      <c r="M317" s="136" t="s">
        <v>663</v>
      </c>
      <c r="N317" s="137">
        <v>43762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4">
        <v>112</v>
      </c>
      <c r="B318" s="110">
        <v>43194</v>
      </c>
      <c r="C318" s="110"/>
      <c r="D318" s="374" t="s">
        <v>2978</v>
      </c>
      <c r="E318" s="112" t="s">
        <v>623</v>
      </c>
      <c r="F318" s="113">
        <f>141.5-7.3</f>
        <v>134.19999999999999</v>
      </c>
      <c r="G318" s="113"/>
      <c r="H318" s="114">
        <v>77</v>
      </c>
      <c r="I318" s="132">
        <v>180</v>
      </c>
      <c r="J318" s="384" t="s">
        <v>3402</v>
      </c>
      <c r="K318" s="134">
        <f>H318-F318</f>
        <v>-57.199999999999989</v>
      </c>
      <c r="L318" s="135">
        <f>K318/F318</f>
        <v>-0.42622950819672129</v>
      </c>
      <c r="M318" s="136" t="s">
        <v>663</v>
      </c>
      <c r="N318" s="137">
        <v>43522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4">
        <v>113</v>
      </c>
      <c r="B319" s="110">
        <v>43209</v>
      </c>
      <c r="C319" s="110"/>
      <c r="D319" s="111" t="s">
        <v>745</v>
      </c>
      <c r="E319" s="112" t="s">
        <v>623</v>
      </c>
      <c r="F319" s="113">
        <v>430</v>
      </c>
      <c r="G319" s="113"/>
      <c r="H319" s="114">
        <v>220</v>
      </c>
      <c r="I319" s="132">
        <v>537</v>
      </c>
      <c r="J319" s="138" t="s">
        <v>746</v>
      </c>
      <c r="K319" s="134">
        <f>H319-F319</f>
        <v>-210</v>
      </c>
      <c r="L319" s="135">
        <f>K319/F319</f>
        <v>-0.48837209302325579</v>
      </c>
      <c r="M319" s="136" t="s">
        <v>663</v>
      </c>
      <c r="N319" s="137">
        <v>43252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68">
        <v>114</v>
      </c>
      <c r="B320" s="159">
        <v>43220</v>
      </c>
      <c r="C320" s="159"/>
      <c r="D320" s="160" t="s">
        <v>394</v>
      </c>
      <c r="E320" s="161" t="s">
        <v>623</v>
      </c>
      <c r="F320" s="163">
        <v>153.5</v>
      </c>
      <c r="G320" s="163"/>
      <c r="H320" s="163">
        <v>196</v>
      </c>
      <c r="I320" s="163">
        <v>196</v>
      </c>
      <c r="J320" s="359" t="s">
        <v>3494</v>
      </c>
      <c r="K320" s="183">
        <f>H320-F320</f>
        <v>42.5</v>
      </c>
      <c r="L320" s="184">
        <f>K320/F320</f>
        <v>0.27687296416938112</v>
      </c>
      <c r="M320" s="162" t="s">
        <v>599</v>
      </c>
      <c r="N320" s="185">
        <v>43605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4">
        <v>115</v>
      </c>
      <c r="B321" s="110">
        <v>43306</v>
      </c>
      <c r="C321" s="110"/>
      <c r="D321" s="111" t="s">
        <v>768</v>
      </c>
      <c r="E321" s="112" t="s">
        <v>623</v>
      </c>
      <c r="F321" s="113">
        <v>27.5</v>
      </c>
      <c r="G321" s="113"/>
      <c r="H321" s="114">
        <v>13.1</v>
      </c>
      <c r="I321" s="132">
        <v>60</v>
      </c>
      <c r="J321" s="138" t="s">
        <v>772</v>
      </c>
      <c r="K321" s="134">
        <v>-14.4</v>
      </c>
      <c r="L321" s="135">
        <v>-0.52363636363636401</v>
      </c>
      <c r="M321" s="136" t="s">
        <v>663</v>
      </c>
      <c r="N321" s="137">
        <v>43138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67">
        <v>116</v>
      </c>
      <c r="B322" s="348">
        <v>43318</v>
      </c>
      <c r="C322" s="348"/>
      <c r="D322" s="116" t="s">
        <v>747</v>
      </c>
      <c r="E322" s="351" t="s">
        <v>623</v>
      </c>
      <c r="F322" s="351">
        <v>148.5</v>
      </c>
      <c r="G322" s="351"/>
      <c r="H322" s="351">
        <v>102</v>
      </c>
      <c r="I322" s="357">
        <v>182</v>
      </c>
      <c r="J322" s="138" t="s">
        <v>3493</v>
      </c>
      <c r="K322" s="134">
        <f>H322-F322</f>
        <v>-46.5</v>
      </c>
      <c r="L322" s="135">
        <f>K322/F322</f>
        <v>-0.31313131313131315</v>
      </c>
      <c r="M322" s="136" t="s">
        <v>663</v>
      </c>
      <c r="N322" s="137">
        <v>43661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3">
        <v>117</v>
      </c>
      <c r="B323" s="106">
        <v>43335</v>
      </c>
      <c r="C323" s="106"/>
      <c r="D323" s="107" t="s">
        <v>773</v>
      </c>
      <c r="E323" s="108" t="s">
        <v>623</v>
      </c>
      <c r="F323" s="156">
        <v>285</v>
      </c>
      <c r="G323" s="108"/>
      <c r="H323" s="108">
        <v>355</v>
      </c>
      <c r="I323" s="126">
        <v>364</v>
      </c>
      <c r="J323" s="141" t="s">
        <v>774</v>
      </c>
      <c r="K323" s="128">
        <v>70</v>
      </c>
      <c r="L323" s="129">
        <v>0.24561403508771901</v>
      </c>
      <c r="M323" s="130" t="s">
        <v>599</v>
      </c>
      <c r="N323" s="131">
        <v>43455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3">
        <v>118</v>
      </c>
      <c r="B324" s="106">
        <v>43341</v>
      </c>
      <c r="C324" s="106"/>
      <c r="D324" s="107" t="s">
        <v>384</v>
      </c>
      <c r="E324" s="108" t="s">
        <v>623</v>
      </c>
      <c r="F324" s="156">
        <v>525</v>
      </c>
      <c r="G324" s="108"/>
      <c r="H324" s="108">
        <v>585</v>
      </c>
      <c r="I324" s="126">
        <v>635</v>
      </c>
      <c r="J324" s="141" t="s">
        <v>748</v>
      </c>
      <c r="K324" s="128">
        <f t="shared" ref="K324:K336" si="178">H324-F324</f>
        <v>60</v>
      </c>
      <c r="L324" s="129">
        <f t="shared" ref="L324:L336" si="179">K324/F324</f>
        <v>0.11428571428571428</v>
      </c>
      <c r="M324" s="130" t="s">
        <v>599</v>
      </c>
      <c r="N324" s="131">
        <v>43662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3">
        <v>119</v>
      </c>
      <c r="B325" s="106">
        <v>43395</v>
      </c>
      <c r="C325" s="106"/>
      <c r="D325" s="107" t="s">
        <v>368</v>
      </c>
      <c r="E325" s="108" t="s">
        <v>623</v>
      </c>
      <c r="F325" s="156">
        <v>475</v>
      </c>
      <c r="G325" s="108"/>
      <c r="H325" s="108">
        <v>574</v>
      </c>
      <c r="I325" s="126">
        <v>570</v>
      </c>
      <c r="J325" s="141" t="s">
        <v>682</v>
      </c>
      <c r="K325" s="128">
        <f t="shared" si="178"/>
        <v>99</v>
      </c>
      <c r="L325" s="129">
        <f t="shared" si="179"/>
        <v>0.20842105263157895</v>
      </c>
      <c r="M325" s="130" t="s">
        <v>599</v>
      </c>
      <c r="N325" s="131">
        <v>43403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5">
        <v>120</v>
      </c>
      <c r="B326" s="154">
        <v>43397</v>
      </c>
      <c r="C326" s="154"/>
      <c r="D326" s="413" t="s">
        <v>391</v>
      </c>
      <c r="E326" s="156" t="s">
        <v>623</v>
      </c>
      <c r="F326" s="156">
        <v>707.5</v>
      </c>
      <c r="G326" s="156"/>
      <c r="H326" s="156">
        <v>872</v>
      </c>
      <c r="I326" s="178">
        <v>872</v>
      </c>
      <c r="J326" s="179" t="s">
        <v>682</v>
      </c>
      <c r="K326" s="128">
        <f t="shared" si="178"/>
        <v>164.5</v>
      </c>
      <c r="L326" s="180">
        <f t="shared" si="179"/>
        <v>0.23250883392226149</v>
      </c>
      <c r="M326" s="181" t="s">
        <v>599</v>
      </c>
      <c r="N326" s="182">
        <v>43482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5">
        <v>121</v>
      </c>
      <c r="B327" s="154">
        <v>43398</v>
      </c>
      <c r="C327" s="154"/>
      <c r="D327" s="413" t="s">
        <v>348</v>
      </c>
      <c r="E327" s="156" t="s">
        <v>623</v>
      </c>
      <c r="F327" s="156">
        <v>162</v>
      </c>
      <c r="G327" s="156"/>
      <c r="H327" s="156">
        <v>204</v>
      </c>
      <c r="I327" s="178">
        <v>209</v>
      </c>
      <c r="J327" s="179" t="s">
        <v>3492</v>
      </c>
      <c r="K327" s="128">
        <f t="shared" si="178"/>
        <v>42</v>
      </c>
      <c r="L327" s="180">
        <f t="shared" si="179"/>
        <v>0.25925925925925924</v>
      </c>
      <c r="M327" s="181" t="s">
        <v>599</v>
      </c>
      <c r="N327" s="182">
        <v>43539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6">
        <v>122</v>
      </c>
      <c r="B328" s="207">
        <v>43399</v>
      </c>
      <c r="C328" s="207"/>
      <c r="D328" s="155" t="s">
        <v>495</v>
      </c>
      <c r="E328" s="208" t="s">
        <v>623</v>
      </c>
      <c r="F328" s="208">
        <v>240</v>
      </c>
      <c r="G328" s="208"/>
      <c r="H328" s="208">
        <v>297</v>
      </c>
      <c r="I328" s="232">
        <v>297</v>
      </c>
      <c r="J328" s="179" t="s">
        <v>682</v>
      </c>
      <c r="K328" s="233">
        <f t="shared" si="178"/>
        <v>57</v>
      </c>
      <c r="L328" s="234">
        <f t="shared" si="179"/>
        <v>0.23749999999999999</v>
      </c>
      <c r="M328" s="235" t="s">
        <v>599</v>
      </c>
      <c r="N328" s="236">
        <v>43417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3">
        <v>123</v>
      </c>
      <c r="B329" s="106">
        <v>43439</v>
      </c>
      <c r="C329" s="106"/>
      <c r="D329" s="148" t="s">
        <v>749</v>
      </c>
      <c r="E329" s="108" t="s">
        <v>623</v>
      </c>
      <c r="F329" s="108">
        <v>202.5</v>
      </c>
      <c r="G329" s="108"/>
      <c r="H329" s="108">
        <v>255</v>
      </c>
      <c r="I329" s="126">
        <v>252</v>
      </c>
      <c r="J329" s="141" t="s">
        <v>682</v>
      </c>
      <c r="K329" s="128">
        <f t="shared" si="178"/>
        <v>52.5</v>
      </c>
      <c r="L329" s="129">
        <f t="shared" si="179"/>
        <v>0.25925925925925924</v>
      </c>
      <c r="M329" s="130" t="s">
        <v>599</v>
      </c>
      <c r="N329" s="131">
        <v>43542</v>
      </c>
      <c r="O329" s="57"/>
      <c r="P329" s="16"/>
      <c r="Q329" s="16"/>
      <c r="R329" s="94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6">
        <v>124</v>
      </c>
      <c r="B330" s="207">
        <v>43465</v>
      </c>
      <c r="C330" s="106"/>
      <c r="D330" s="413" t="s">
        <v>423</v>
      </c>
      <c r="E330" s="208" t="s">
        <v>623</v>
      </c>
      <c r="F330" s="208">
        <v>710</v>
      </c>
      <c r="G330" s="208"/>
      <c r="H330" s="208">
        <v>866</v>
      </c>
      <c r="I330" s="232">
        <v>866</v>
      </c>
      <c r="J330" s="179" t="s">
        <v>682</v>
      </c>
      <c r="K330" s="128">
        <f t="shared" si="178"/>
        <v>156</v>
      </c>
      <c r="L330" s="129">
        <f t="shared" si="179"/>
        <v>0.21971830985915494</v>
      </c>
      <c r="M330" s="130" t="s">
        <v>599</v>
      </c>
      <c r="N330" s="362">
        <v>43553</v>
      </c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6">
        <v>125</v>
      </c>
      <c r="B331" s="207">
        <v>43522</v>
      </c>
      <c r="C331" s="207"/>
      <c r="D331" s="413" t="s">
        <v>141</v>
      </c>
      <c r="E331" s="208" t="s">
        <v>623</v>
      </c>
      <c r="F331" s="208">
        <v>337.25</v>
      </c>
      <c r="G331" s="208"/>
      <c r="H331" s="208">
        <v>398.5</v>
      </c>
      <c r="I331" s="232">
        <v>411</v>
      </c>
      <c r="J331" s="141" t="s">
        <v>3491</v>
      </c>
      <c r="K331" s="128">
        <f t="shared" si="178"/>
        <v>61.25</v>
      </c>
      <c r="L331" s="129">
        <f t="shared" si="179"/>
        <v>0.1816160118606375</v>
      </c>
      <c r="M331" s="130" t="s">
        <v>599</v>
      </c>
      <c r="N331" s="362">
        <v>43760</v>
      </c>
      <c r="O331" s="57"/>
      <c r="P331" s="16"/>
      <c r="Q331" s="16"/>
      <c r="R331" s="94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9">
        <v>126</v>
      </c>
      <c r="B332" s="164">
        <v>43559</v>
      </c>
      <c r="C332" s="164"/>
      <c r="D332" s="165" t="s">
        <v>410</v>
      </c>
      <c r="E332" s="166" t="s">
        <v>623</v>
      </c>
      <c r="F332" s="166">
        <v>130</v>
      </c>
      <c r="G332" s="166"/>
      <c r="H332" s="166">
        <v>65</v>
      </c>
      <c r="I332" s="186">
        <v>158</v>
      </c>
      <c r="J332" s="138" t="s">
        <v>750</v>
      </c>
      <c r="K332" s="134">
        <f t="shared" si="178"/>
        <v>-65</v>
      </c>
      <c r="L332" s="135">
        <f t="shared" si="179"/>
        <v>-0.5</v>
      </c>
      <c r="M332" s="136" t="s">
        <v>663</v>
      </c>
      <c r="N332" s="137">
        <v>43726</v>
      </c>
      <c r="O332" s="57"/>
      <c r="P332" s="16"/>
      <c r="Q332" s="16"/>
      <c r="R332" s="17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370">
        <v>127</v>
      </c>
      <c r="B333" s="187">
        <v>43017</v>
      </c>
      <c r="C333" s="187"/>
      <c r="D333" s="188" t="s">
        <v>169</v>
      </c>
      <c r="E333" s="189" t="s">
        <v>623</v>
      </c>
      <c r="F333" s="190">
        <v>141.5</v>
      </c>
      <c r="G333" s="191"/>
      <c r="H333" s="191">
        <v>183.5</v>
      </c>
      <c r="I333" s="191">
        <v>210</v>
      </c>
      <c r="J333" s="218" t="s">
        <v>3440</v>
      </c>
      <c r="K333" s="219">
        <f t="shared" si="178"/>
        <v>42</v>
      </c>
      <c r="L333" s="220">
        <f t="shared" si="179"/>
        <v>0.29681978798586572</v>
      </c>
      <c r="M333" s="190" t="s">
        <v>599</v>
      </c>
      <c r="N333" s="221">
        <v>43042</v>
      </c>
      <c r="O333" s="57"/>
      <c r="P333" s="16"/>
      <c r="Q333" s="16"/>
      <c r="R333" s="94" t="s">
        <v>753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9">
        <v>128</v>
      </c>
      <c r="B334" s="164">
        <v>43074</v>
      </c>
      <c r="C334" s="164"/>
      <c r="D334" s="165" t="s">
        <v>303</v>
      </c>
      <c r="E334" s="166" t="s">
        <v>623</v>
      </c>
      <c r="F334" s="167">
        <v>172</v>
      </c>
      <c r="G334" s="166"/>
      <c r="H334" s="166">
        <v>155.25</v>
      </c>
      <c r="I334" s="186">
        <v>230</v>
      </c>
      <c r="J334" s="384" t="s">
        <v>3400</v>
      </c>
      <c r="K334" s="134">
        <f t="shared" ref="K334" si="180">H334-F334</f>
        <v>-16.75</v>
      </c>
      <c r="L334" s="135">
        <f t="shared" ref="L334" si="181">K334/F334</f>
        <v>-9.7383720930232565E-2</v>
      </c>
      <c r="M334" s="136" t="s">
        <v>663</v>
      </c>
      <c r="N334" s="137">
        <v>43787</v>
      </c>
      <c r="O334" s="57"/>
      <c r="P334" s="16"/>
      <c r="Q334" s="16"/>
      <c r="R334" s="17" t="s">
        <v>753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70">
        <v>129</v>
      </c>
      <c r="B335" s="187">
        <v>43398</v>
      </c>
      <c r="C335" s="187"/>
      <c r="D335" s="188" t="s">
        <v>104</v>
      </c>
      <c r="E335" s="189" t="s">
        <v>623</v>
      </c>
      <c r="F335" s="191">
        <v>698.5</v>
      </c>
      <c r="G335" s="191"/>
      <c r="H335" s="191">
        <v>850</v>
      </c>
      <c r="I335" s="191">
        <v>890</v>
      </c>
      <c r="J335" s="222" t="s">
        <v>3488</v>
      </c>
      <c r="K335" s="219">
        <f t="shared" si="178"/>
        <v>151.5</v>
      </c>
      <c r="L335" s="220">
        <f t="shared" si="179"/>
        <v>0.21689334287759485</v>
      </c>
      <c r="M335" s="190" t="s">
        <v>599</v>
      </c>
      <c r="N335" s="221">
        <v>43453</v>
      </c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6">
        <v>130</v>
      </c>
      <c r="B336" s="159">
        <v>42877</v>
      </c>
      <c r="C336" s="159"/>
      <c r="D336" s="160" t="s">
        <v>383</v>
      </c>
      <c r="E336" s="161" t="s">
        <v>623</v>
      </c>
      <c r="F336" s="162">
        <v>127.6</v>
      </c>
      <c r="G336" s="163"/>
      <c r="H336" s="163">
        <v>138</v>
      </c>
      <c r="I336" s="163">
        <v>190</v>
      </c>
      <c r="J336" s="385" t="s">
        <v>3404</v>
      </c>
      <c r="K336" s="183">
        <f t="shared" si="178"/>
        <v>10.400000000000006</v>
      </c>
      <c r="L336" s="184">
        <f t="shared" si="179"/>
        <v>8.1504702194357417E-2</v>
      </c>
      <c r="M336" s="162" t="s">
        <v>599</v>
      </c>
      <c r="N336" s="185">
        <v>43774</v>
      </c>
      <c r="O336" s="57"/>
      <c r="P336" s="16"/>
      <c r="Q336" s="16"/>
      <c r="R336" s="94" t="s">
        <v>753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71">
        <v>131</v>
      </c>
      <c r="B337" s="195">
        <v>43158</v>
      </c>
      <c r="C337" s="195"/>
      <c r="D337" s="192" t="s">
        <v>754</v>
      </c>
      <c r="E337" s="196" t="s">
        <v>623</v>
      </c>
      <c r="F337" s="197">
        <v>317</v>
      </c>
      <c r="G337" s="196"/>
      <c r="H337" s="196"/>
      <c r="I337" s="225">
        <v>398</v>
      </c>
      <c r="J337" s="238" t="s">
        <v>601</v>
      </c>
      <c r="K337" s="194"/>
      <c r="L337" s="193"/>
      <c r="M337" s="224" t="s">
        <v>601</v>
      </c>
      <c r="N337" s="223"/>
      <c r="O337" s="57"/>
      <c r="P337" s="16"/>
      <c r="Q337" s="16"/>
      <c r="R337" s="342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69">
        <v>132</v>
      </c>
      <c r="B338" s="164">
        <v>43164</v>
      </c>
      <c r="C338" s="164"/>
      <c r="D338" s="165" t="s">
        <v>135</v>
      </c>
      <c r="E338" s="166" t="s">
        <v>623</v>
      </c>
      <c r="F338" s="167">
        <f>510-14.4</f>
        <v>495.6</v>
      </c>
      <c r="G338" s="166"/>
      <c r="H338" s="166">
        <v>350</v>
      </c>
      <c r="I338" s="186">
        <v>672</v>
      </c>
      <c r="J338" s="384" t="s">
        <v>3461</v>
      </c>
      <c r="K338" s="134">
        <f t="shared" ref="K338" si="182">H338-F338</f>
        <v>-145.60000000000002</v>
      </c>
      <c r="L338" s="135">
        <f t="shared" ref="L338" si="183">K338/F338</f>
        <v>-0.29378531073446329</v>
      </c>
      <c r="M338" s="136" t="s">
        <v>663</v>
      </c>
      <c r="N338" s="137">
        <v>43887</v>
      </c>
      <c r="O338" s="57"/>
      <c r="P338" s="16"/>
      <c r="Q338" s="16"/>
      <c r="R338" s="17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69">
        <v>133</v>
      </c>
      <c r="B339" s="164">
        <v>43237</v>
      </c>
      <c r="C339" s="164"/>
      <c r="D339" s="165" t="s">
        <v>489</v>
      </c>
      <c r="E339" s="166" t="s">
        <v>623</v>
      </c>
      <c r="F339" s="167">
        <v>230.3</v>
      </c>
      <c r="G339" s="166"/>
      <c r="H339" s="166">
        <v>102.5</v>
      </c>
      <c r="I339" s="186">
        <v>348</v>
      </c>
      <c r="J339" s="384" t="s">
        <v>3482</v>
      </c>
      <c r="K339" s="134">
        <f t="shared" ref="K339" si="184">H339-F339</f>
        <v>-127.80000000000001</v>
      </c>
      <c r="L339" s="135">
        <f t="shared" ref="L339" si="185">K339/F339</f>
        <v>-0.55492835432045162</v>
      </c>
      <c r="M339" s="136" t="s">
        <v>663</v>
      </c>
      <c r="N339" s="137">
        <v>43896</v>
      </c>
      <c r="O339" s="57"/>
      <c r="P339" s="16"/>
      <c r="Q339" s="16"/>
      <c r="R339" s="344" t="s">
        <v>751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15">
        <v>134</v>
      </c>
      <c r="B340" s="198">
        <v>43258</v>
      </c>
      <c r="C340" s="198"/>
      <c r="D340" s="201" t="s">
        <v>449</v>
      </c>
      <c r="E340" s="199" t="s">
        <v>623</v>
      </c>
      <c r="F340" s="197">
        <f>342.5-5.1</f>
        <v>337.4</v>
      </c>
      <c r="G340" s="199"/>
      <c r="H340" s="199"/>
      <c r="I340" s="226">
        <v>439</v>
      </c>
      <c r="J340" s="238" t="s">
        <v>601</v>
      </c>
      <c r="K340" s="228"/>
      <c r="L340" s="229"/>
      <c r="M340" s="227" t="s">
        <v>601</v>
      </c>
      <c r="N340" s="230"/>
      <c r="O340" s="57"/>
      <c r="P340" s="16"/>
      <c r="Q340" s="16"/>
      <c r="R340" s="342" t="s">
        <v>753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15">
        <v>135</v>
      </c>
      <c r="B341" s="198">
        <v>43285</v>
      </c>
      <c r="C341" s="198"/>
      <c r="D341" s="202" t="s">
        <v>49</v>
      </c>
      <c r="E341" s="199" t="s">
        <v>623</v>
      </c>
      <c r="F341" s="197">
        <f>127.5-5.53</f>
        <v>121.97</v>
      </c>
      <c r="G341" s="199"/>
      <c r="H341" s="199"/>
      <c r="I341" s="226">
        <v>170</v>
      </c>
      <c r="J341" s="238" t="s">
        <v>601</v>
      </c>
      <c r="K341" s="228"/>
      <c r="L341" s="229"/>
      <c r="M341" s="227" t="s">
        <v>601</v>
      </c>
      <c r="N341" s="230"/>
      <c r="O341" s="57"/>
      <c r="P341" s="16"/>
      <c r="Q341" s="16"/>
      <c r="R341" s="17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369">
        <v>136</v>
      </c>
      <c r="B342" s="164">
        <v>43294</v>
      </c>
      <c r="C342" s="164"/>
      <c r="D342" s="165" t="s">
        <v>243</v>
      </c>
      <c r="E342" s="166" t="s">
        <v>623</v>
      </c>
      <c r="F342" s="167">
        <v>46.5</v>
      </c>
      <c r="G342" s="166"/>
      <c r="H342" s="166">
        <v>17</v>
      </c>
      <c r="I342" s="186">
        <v>59</v>
      </c>
      <c r="J342" s="384" t="s">
        <v>3460</v>
      </c>
      <c r="K342" s="134">
        <f t="shared" ref="K342" si="186">H342-F342</f>
        <v>-29.5</v>
      </c>
      <c r="L342" s="135">
        <f t="shared" ref="L342" si="187">K342/F342</f>
        <v>-0.63440860215053763</v>
      </c>
      <c r="M342" s="136" t="s">
        <v>663</v>
      </c>
      <c r="N342" s="137">
        <v>43887</v>
      </c>
      <c r="O342" s="57"/>
      <c r="P342" s="16"/>
      <c r="Q342" s="16"/>
      <c r="R342" s="17" t="s">
        <v>751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71">
        <v>137</v>
      </c>
      <c r="B343" s="195">
        <v>43396</v>
      </c>
      <c r="C343" s="195"/>
      <c r="D343" s="202" t="s">
        <v>425</v>
      </c>
      <c r="E343" s="199" t="s">
        <v>623</v>
      </c>
      <c r="F343" s="200">
        <v>156.5</v>
      </c>
      <c r="G343" s="199"/>
      <c r="H343" s="199"/>
      <c r="I343" s="226">
        <v>191</v>
      </c>
      <c r="J343" s="238" t="s">
        <v>601</v>
      </c>
      <c r="K343" s="228"/>
      <c r="L343" s="229"/>
      <c r="M343" s="227" t="s">
        <v>601</v>
      </c>
      <c r="N343" s="230"/>
      <c r="O343" s="57"/>
      <c r="P343" s="16"/>
      <c r="Q343" s="16"/>
      <c r="R343" s="17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71">
        <v>138</v>
      </c>
      <c r="B344" s="195">
        <v>43439</v>
      </c>
      <c r="C344" s="195"/>
      <c r="D344" s="202" t="s">
        <v>330</v>
      </c>
      <c r="E344" s="199" t="s">
        <v>623</v>
      </c>
      <c r="F344" s="200">
        <v>259.5</v>
      </c>
      <c r="G344" s="199"/>
      <c r="H344" s="199"/>
      <c r="I344" s="226">
        <v>321</v>
      </c>
      <c r="J344" s="238" t="s">
        <v>601</v>
      </c>
      <c r="K344" s="228"/>
      <c r="L344" s="229"/>
      <c r="M344" s="227" t="s">
        <v>601</v>
      </c>
      <c r="N344" s="230"/>
      <c r="O344" s="16"/>
      <c r="P344" s="16"/>
      <c r="Q344" s="16"/>
      <c r="R344" s="17" t="s">
        <v>751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69">
        <v>139</v>
      </c>
      <c r="B345" s="164">
        <v>43439</v>
      </c>
      <c r="C345" s="164"/>
      <c r="D345" s="165" t="s">
        <v>775</v>
      </c>
      <c r="E345" s="166" t="s">
        <v>623</v>
      </c>
      <c r="F345" s="166">
        <v>715</v>
      </c>
      <c r="G345" s="166"/>
      <c r="H345" s="166">
        <v>445</v>
      </c>
      <c r="I345" s="186">
        <v>840</v>
      </c>
      <c r="J345" s="138" t="s">
        <v>2994</v>
      </c>
      <c r="K345" s="134">
        <f t="shared" ref="K345:K348" si="188">H345-F345</f>
        <v>-270</v>
      </c>
      <c r="L345" s="135">
        <f t="shared" ref="L345:L348" si="189">K345/F345</f>
        <v>-0.3776223776223776</v>
      </c>
      <c r="M345" s="136" t="s">
        <v>663</v>
      </c>
      <c r="N345" s="137">
        <v>43800</v>
      </c>
      <c r="O345" s="57"/>
      <c r="P345" s="16"/>
      <c r="Q345" s="16"/>
      <c r="R345" s="17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6">
        <v>140</v>
      </c>
      <c r="B346" s="207">
        <v>43469</v>
      </c>
      <c r="C346" s="207"/>
      <c r="D346" s="155" t="s">
        <v>145</v>
      </c>
      <c r="E346" s="208" t="s">
        <v>623</v>
      </c>
      <c r="F346" s="208">
        <v>875</v>
      </c>
      <c r="G346" s="208"/>
      <c r="H346" s="208">
        <v>1165</v>
      </c>
      <c r="I346" s="232">
        <v>1185</v>
      </c>
      <c r="J346" s="141" t="s">
        <v>3489</v>
      </c>
      <c r="K346" s="128">
        <f t="shared" si="188"/>
        <v>290</v>
      </c>
      <c r="L346" s="129">
        <f t="shared" si="189"/>
        <v>0.33142857142857141</v>
      </c>
      <c r="M346" s="130" t="s">
        <v>599</v>
      </c>
      <c r="N346" s="362">
        <v>43847</v>
      </c>
      <c r="O346" s="57"/>
      <c r="P346" s="16"/>
      <c r="Q346" s="16"/>
      <c r="R346" s="344" t="s">
        <v>751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06">
        <v>141</v>
      </c>
      <c r="B347" s="207">
        <v>43559</v>
      </c>
      <c r="C347" s="207"/>
      <c r="D347" s="413" t="s">
        <v>345</v>
      </c>
      <c r="E347" s="208" t="s">
        <v>623</v>
      </c>
      <c r="F347" s="208">
        <f>387-14.63</f>
        <v>372.37</v>
      </c>
      <c r="G347" s="208"/>
      <c r="H347" s="208">
        <v>490</v>
      </c>
      <c r="I347" s="232">
        <v>490</v>
      </c>
      <c r="J347" s="141" t="s">
        <v>682</v>
      </c>
      <c r="K347" s="128">
        <f t="shared" si="188"/>
        <v>117.63</v>
      </c>
      <c r="L347" s="129">
        <f t="shared" si="189"/>
        <v>0.31589548030185027</v>
      </c>
      <c r="M347" s="130" t="s">
        <v>599</v>
      </c>
      <c r="N347" s="362">
        <v>43850</v>
      </c>
      <c r="O347" s="57"/>
      <c r="P347" s="16"/>
      <c r="Q347" s="16"/>
      <c r="R347" s="344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369">
        <v>142</v>
      </c>
      <c r="B348" s="164">
        <v>43578</v>
      </c>
      <c r="C348" s="164"/>
      <c r="D348" s="165" t="s">
        <v>776</v>
      </c>
      <c r="E348" s="166" t="s">
        <v>600</v>
      </c>
      <c r="F348" s="166">
        <v>220</v>
      </c>
      <c r="G348" s="166"/>
      <c r="H348" s="166">
        <v>127.5</v>
      </c>
      <c r="I348" s="186">
        <v>284</v>
      </c>
      <c r="J348" s="384" t="s">
        <v>3483</v>
      </c>
      <c r="K348" s="134">
        <f t="shared" si="188"/>
        <v>-92.5</v>
      </c>
      <c r="L348" s="135">
        <f t="shared" si="189"/>
        <v>-0.42045454545454547</v>
      </c>
      <c r="M348" s="136" t="s">
        <v>663</v>
      </c>
      <c r="N348" s="137">
        <v>43896</v>
      </c>
      <c r="O348" s="57"/>
      <c r="P348" s="16"/>
      <c r="Q348" s="16"/>
      <c r="R348" s="17" t="s">
        <v>751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06">
        <v>143</v>
      </c>
      <c r="B349" s="207">
        <v>43622</v>
      </c>
      <c r="C349" s="207"/>
      <c r="D349" s="413" t="s">
        <v>496</v>
      </c>
      <c r="E349" s="208" t="s">
        <v>600</v>
      </c>
      <c r="F349" s="208">
        <v>332.8</v>
      </c>
      <c r="G349" s="208"/>
      <c r="H349" s="208">
        <v>405</v>
      </c>
      <c r="I349" s="232">
        <v>419</v>
      </c>
      <c r="J349" s="141" t="s">
        <v>3490</v>
      </c>
      <c r="K349" s="128">
        <f t="shared" ref="K349" si="190">H349-F349</f>
        <v>72.199999999999989</v>
      </c>
      <c r="L349" s="129">
        <f t="shared" ref="L349" si="191">K349/F349</f>
        <v>0.21694711538461534</v>
      </c>
      <c r="M349" s="130" t="s">
        <v>599</v>
      </c>
      <c r="N349" s="362">
        <v>43860</v>
      </c>
      <c r="O349" s="57"/>
      <c r="P349" s="16"/>
      <c r="Q349" s="16"/>
      <c r="R349" s="17" t="s">
        <v>753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144">
        <v>144</v>
      </c>
      <c r="B350" s="143">
        <v>43641</v>
      </c>
      <c r="C350" s="143"/>
      <c r="D350" s="144" t="s">
        <v>139</v>
      </c>
      <c r="E350" s="145" t="s">
        <v>623</v>
      </c>
      <c r="F350" s="146">
        <v>386</v>
      </c>
      <c r="G350" s="147"/>
      <c r="H350" s="147">
        <v>395</v>
      </c>
      <c r="I350" s="147">
        <v>452</v>
      </c>
      <c r="J350" s="170" t="s">
        <v>3405</v>
      </c>
      <c r="K350" s="171">
        <f t="shared" ref="K350" si="192">H350-F350</f>
        <v>9</v>
      </c>
      <c r="L350" s="172">
        <f t="shared" ref="L350" si="193">K350/F350</f>
        <v>2.3316062176165803E-2</v>
      </c>
      <c r="M350" s="173" t="s">
        <v>708</v>
      </c>
      <c r="N350" s="174">
        <v>43868</v>
      </c>
      <c r="O350" s="16"/>
      <c r="P350" s="16"/>
      <c r="Q350" s="16"/>
      <c r="R350" s="17" t="s">
        <v>753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372">
        <v>145</v>
      </c>
      <c r="B351" s="195">
        <v>43707</v>
      </c>
      <c r="C351" s="195"/>
      <c r="D351" s="202" t="s">
        <v>260</v>
      </c>
      <c r="E351" s="199" t="s">
        <v>623</v>
      </c>
      <c r="F351" s="199" t="s">
        <v>755</v>
      </c>
      <c r="G351" s="199"/>
      <c r="H351" s="199"/>
      <c r="I351" s="226">
        <v>190</v>
      </c>
      <c r="J351" s="238" t="s">
        <v>601</v>
      </c>
      <c r="K351" s="228"/>
      <c r="L351" s="229"/>
      <c r="M351" s="358" t="s">
        <v>601</v>
      </c>
      <c r="N351" s="230"/>
      <c r="O351" s="16"/>
      <c r="P351" s="16"/>
      <c r="Q351" s="16"/>
      <c r="R351" s="344" t="s">
        <v>751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6">
        <v>146</v>
      </c>
      <c r="B352" s="207">
        <v>43731</v>
      </c>
      <c r="C352" s="207"/>
      <c r="D352" s="155" t="s">
        <v>440</v>
      </c>
      <c r="E352" s="208" t="s">
        <v>623</v>
      </c>
      <c r="F352" s="208">
        <v>235</v>
      </c>
      <c r="G352" s="208"/>
      <c r="H352" s="208">
        <v>295</v>
      </c>
      <c r="I352" s="232">
        <v>296</v>
      </c>
      <c r="J352" s="141" t="s">
        <v>3147</v>
      </c>
      <c r="K352" s="128">
        <f t="shared" ref="K352" si="194">H352-F352</f>
        <v>60</v>
      </c>
      <c r="L352" s="129">
        <f t="shared" ref="L352" si="195">K352/F352</f>
        <v>0.25531914893617019</v>
      </c>
      <c r="M352" s="130" t="s">
        <v>599</v>
      </c>
      <c r="N352" s="362">
        <v>43844</v>
      </c>
      <c r="O352" s="57"/>
      <c r="P352" s="16"/>
      <c r="Q352" s="16"/>
      <c r="R352" s="17" t="s">
        <v>753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6">
        <v>147</v>
      </c>
      <c r="B353" s="207">
        <v>43752</v>
      </c>
      <c r="C353" s="207"/>
      <c r="D353" s="155" t="s">
        <v>2977</v>
      </c>
      <c r="E353" s="208" t="s">
        <v>623</v>
      </c>
      <c r="F353" s="208">
        <v>277.5</v>
      </c>
      <c r="G353" s="208"/>
      <c r="H353" s="208">
        <v>333</v>
      </c>
      <c r="I353" s="232">
        <v>333</v>
      </c>
      <c r="J353" s="141" t="s">
        <v>3148</v>
      </c>
      <c r="K353" s="128">
        <f t="shared" ref="K353" si="196">H353-F353</f>
        <v>55.5</v>
      </c>
      <c r="L353" s="129">
        <f t="shared" ref="L353" si="197">K353/F353</f>
        <v>0.2</v>
      </c>
      <c r="M353" s="130" t="s">
        <v>599</v>
      </c>
      <c r="N353" s="362">
        <v>43846</v>
      </c>
      <c r="O353" s="57"/>
      <c r="P353" s="16"/>
      <c r="Q353" s="16"/>
      <c r="R353" s="344" t="s">
        <v>751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6">
        <v>148</v>
      </c>
      <c r="B354" s="207">
        <v>43752</v>
      </c>
      <c r="C354" s="207"/>
      <c r="D354" s="155" t="s">
        <v>2976</v>
      </c>
      <c r="E354" s="208" t="s">
        <v>623</v>
      </c>
      <c r="F354" s="208">
        <v>930</v>
      </c>
      <c r="G354" s="208"/>
      <c r="H354" s="208">
        <v>1165</v>
      </c>
      <c r="I354" s="232">
        <v>1200</v>
      </c>
      <c r="J354" s="141" t="s">
        <v>3150</v>
      </c>
      <c r="K354" s="128">
        <f t="shared" ref="K354" si="198">H354-F354</f>
        <v>235</v>
      </c>
      <c r="L354" s="129">
        <f t="shared" ref="L354" si="199">K354/F354</f>
        <v>0.25268817204301075</v>
      </c>
      <c r="M354" s="130" t="s">
        <v>599</v>
      </c>
      <c r="N354" s="362">
        <v>43847</v>
      </c>
      <c r="O354" s="57"/>
      <c r="P354" s="16"/>
      <c r="Q354" s="16"/>
      <c r="R354" s="344" t="s">
        <v>753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371">
        <v>149</v>
      </c>
      <c r="B355" s="347">
        <v>43753</v>
      </c>
      <c r="C355" s="212"/>
      <c r="D355" s="373" t="s">
        <v>2975</v>
      </c>
      <c r="E355" s="350" t="s">
        <v>623</v>
      </c>
      <c r="F355" s="353">
        <v>111</v>
      </c>
      <c r="G355" s="350"/>
      <c r="H355" s="350"/>
      <c r="I355" s="356">
        <v>141</v>
      </c>
      <c r="J355" s="238" t="s">
        <v>601</v>
      </c>
      <c r="K355" s="238"/>
      <c r="L355" s="123"/>
      <c r="M355" s="361" t="s">
        <v>601</v>
      </c>
      <c r="N355" s="240"/>
      <c r="O355" s="16"/>
      <c r="P355" s="16"/>
      <c r="Q355" s="16"/>
      <c r="R355" s="17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6">
        <v>150</v>
      </c>
      <c r="B356" s="207">
        <v>43753</v>
      </c>
      <c r="C356" s="207"/>
      <c r="D356" s="155" t="s">
        <v>2974</v>
      </c>
      <c r="E356" s="208" t="s">
        <v>623</v>
      </c>
      <c r="F356" s="209">
        <v>296</v>
      </c>
      <c r="G356" s="208"/>
      <c r="H356" s="208">
        <v>370</v>
      </c>
      <c r="I356" s="232">
        <v>370</v>
      </c>
      <c r="J356" s="141" t="s">
        <v>682</v>
      </c>
      <c r="K356" s="128">
        <f t="shared" ref="K356" si="200">H356-F356</f>
        <v>74</v>
      </c>
      <c r="L356" s="129">
        <f t="shared" ref="L356" si="201">K356/F356</f>
        <v>0.25</v>
      </c>
      <c r="M356" s="130" t="s">
        <v>599</v>
      </c>
      <c r="N356" s="362">
        <v>43853</v>
      </c>
      <c r="O356" s="57"/>
      <c r="P356" s="16"/>
      <c r="Q356" s="16"/>
      <c r="R356" s="344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72">
        <v>151</v>
      </c>
      <c r="B357" s="211">
        <v>43754</v>
      </c>
      <c r="C357" s="211"/>
      <c r="D357" s="192" t="s">
        <v>2973</v>
      </c>
      <c r="E357" s="349" t="s">
        <v>623</v>
      </c>
      <c r="F357" s="352" t="s">
        <v>2939</v>
      </c>
      <c r="G357" s="349"/>
      <c r="H357" s="349"/>
      <c r="I357" s="355">
        <v>344</v>
      </c>
      <c r="J357" s="238" t="s">
        <v>601</v>
      </c>
      <c r="K357" s="241"/>
      <c r="L357" s="360"/>
      <c r="M357" s="343" t="s">
        <v>601</v>
      </c>
      <c r="N357" s="363"/>
      <c r="O357" s="16"/>
      <c r="P357" s="16"/>
      <c r="Q357" s="16"/>
      <c r="R357" s="344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346">
        <v>152</v>
      </c>
      <c r="B358" s="212">
        <v>43832</v>
      </c>
      <c r="C358" s="212"/>
      <c r="D358" s="216" t="s">
        <v>2253</v>
      </c>
      <c r="E358" s="213" t="s">
        <v>623</v>
      </c>
      <c r="F358" s="214" t="s">
        <v>3135</v>
      </c>
      <c r="G358" s="213"/>
      <c r="H358" s="213"/>
      <c r="I358" s="237">
        <v>590</v>
      </c>
      <c r="J358" s="238" t="s">
        <v>601</v>
      </c>
      <c r="K358" s="238"/>
      <c r="L358" s="123"/>
      <c r="M358" s="343" t="s">
        <v>601</v>
      </c>
      <c r="N358" s="240"/>
      <c r="O358" s="16"/>
      <c r="P358" s="16"/>
      <c r="Q358" s="16"/>
      <c r="R358" s="344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6">
        <v>153</v>
      </c>
      <c r="B359" s="207">
        <v>43966</v>
      </c>
      <c r="C359" s="207"/>
      <c r="D359" s="155" t="s">
        <v>65</v>
      </c>
      <c r="E359" s="208" t="s">
        <v>623</v>
      </c>
      <c r="F359" s="209">
        <v>67.5</v>
      </c>
      <c r="G359" s="208"/>
      <c r="H359" s="208">
        <v>86</v>
      </c>
      <c r="I359" s="232">
        <v>86</v>
      </c>
      <c r="J359" s="141" t="s">
        <v>3628</v>
      </c>
      <c r="K359" s="128">
        <f t="shared" ref="K359" si="202">H359-F359</f>
        <v>18.5</v>
      </c>
      <c r="L359" s="129">
        <f t="shared" ref="L359" si="203">K359/F359</f>
        <v>0.27407407407407408</v>
      </c>
      <c r="M359" s="130" t="s">
        <v>599</v>
      </c>
      <c r="N359" s="362">
        <v>44008</v>
      </c>
      <c r="O359" s="57"/>
      <c r="P359" s="16"/>
      <c r="Q359" s="16"/>
      <c r="R359" s="344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10">
        <v>154</v>
      </c>
      <c r="B360" s="3">
        <v>44035</v>
      </c>
      <c r="C360" s="212"/>
      <c r="D360" s="216" t="s">
        <v>495</v>
      </c>
      <c r="E360" s="213" t="s">
        <v>623</v>
      </c>
      <c r="F360" s="214" t="s">
        <v>3631</v>
      </c>
      <c r="G360" s="213"/>
      <c r="H360" s="213"/>
      <c r="I360" s="237">
        <v>296</v>
      </c>
      <c r="J360" s="238" t="s">
        <v>601</v>
      </c>
      <c r="K360" s="238"/>
      <c r="L360" s="123"/>
      <c r="M360" s="239"/>
      <c r="N360" s="240"/>
      <c r="O360" s="16"/>
      <c r="P360" s="16"/>
      <c r="Q360" s="16"/>
      <c r="R360" s="344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10">
        <v>155</v>
      </c>
      <c r="B361" s="212">
        <v>44092</v>
      </c>
      <c r="C361" s="212"/>
      <c r="D361" s="216" t="s">
        <v>416</v>
      </c>
      <c r="E361" s="213" t="s">
        <v>623</v>
      </c>
      <c r="F361" s="214" t="s">
        <v>3641</v>
      </c>
      <c r="G361" s="213"/>
      <c r="H361" s="213"/>
      <c r="I361" s="237">
        <v>248</v>
      </c>
      <c r="J361" s="238" t="s">
        <v>601</v>
      </c>
      <c r="K361" s="238"/>
      <c r="L361" s="123"/>
      <c r="M361" s="239"/>
      <c r="N361" s="240"/>
      <c r="O361" s="16"/>
      <c r="P361" s="16"/>
      <c r="Q361" s="16"/>
      <c r="R361" s="344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10"/>
      <c r="B362" s="212"/>
      <c r="C362" s="212"/>
      <c r="D362" s="216"/>
      <c r="E362" s="213"/>
      <c r="F362" s="214"/>
      <c r="G362" s="213"/>
      <c r="H362" s="213"/>
      <c r="I362" s="237"/>
      <c r="J362" s="238"/>
      <c r="K362" s="238"/>
      <c r="L362" s="123"/>
      <c r="M362" s="239"/>
      <c r="N362" s="240"/>
      <c r="O362" s="16"/>
      <c r="P362" s="16"/>
      <c r="Q362" s="16"/>
      <c r="R362" s="344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10"/>
      <c r="B363" s="212"/>
      <c r="C363" s="212"/>
      <c r="D363" s="216"/>
      <c r="E363" s="213"/>
      <c r="F363" s="214"/>
      <c r="G363" s="213"/>
      <c r="H363" s="213"/>
      <c r="I363" s="237"/>
      <c r="J363" s="238"/>
      <c r="K363" s="238"/>
      <c r="L363" s="123"/>
      <c r="M363" s="239"/>
      <c r="N363" s="240"/>
      <c r="O363" s="16"/>
      <c r="P363" s="16"/>
      <c r="Q363" s="16"/>
      <c r="R363" s="344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10"/>
      <c r="B364" s="212"/>
      <c r="C364" s="212"/>
      <c r="D364" s="216"/>
      <c r="E364" s="213"/>
      <c r="F364" s="214"/>
      <c r="G364" s="213"/>
      <c r="H364" s="213"/>
      <c r="I364" s="237"/>
      <c r="J364" s="238"/>
      <c r="K364" s="238"/>
      <c r="L364" s="123"/>
      <c r="M364" s="239"/>
      <c r="N364" s="240"/>
      <c r="O364" s="16"/>
      <c r="P364" s="16"/>
      <c r="R364" s="344"/>
    </row>
    <row r="365" spans="1:26">
      <c r="A365" s="210"/>
      <c r="B365" s="212"/>
      <c r="C365" s="212"/>
      <c r="D365" s="216"/>
      <c r="E365" s="213"/>
      <c r="F365" s="214"/>
      <c r="G365" s="213"/>
      <c r="H365" s="213"/>
      <c r="I365" s="237"/>
      <c r="J365" s="238"/>
      <c r="K365" s="238"/>
      <c r="L365" s="123"/>
      <c r="M365" s="239"/>
      <c r="N365" s="240"/>
      <c r="O365" s="16"/>
      <c r="P365" s="16"/>
      <c r="R365" s="344"/>
    </row>
    <row r="366" spans="1:26">
      <c r="A366" s="210"/>
      <c r="B366" s="212"/>
      <c r="C366" s="212"/>
      <c r="D366" s="216"/>
      <c r="E366" s="213"/>
      <c r="F366" s="214"/>
      <c r="G366" s="213"/>
      <c r="H366" s="213"/>
      <c r="I366" s="237"/>
      <c r="J366" s="238"/>
      <c r="K366" s="238"/>
      <c r="L366" s="123"/>
      <c r="M366" s="239"/>
      <c r="N366" s="240"/>
      <c r="O366" s="16"/>
      <c r="P366" s="16"/>
      <c r="R366" s="344"/>
    </row>
    <row r="367" spans="1:26">
      <c r="A367" s="210"/>
      <c r="B367" s="212"/>
      <c r="C367" s="212"/>
      <c r="D367" s="216"/>
      <c r="E367" s="213"/>
      <c r="F367" s="214"/>
      <c r="G367" s="213"/>
      <c r="H367" s="213"/>
      <c r="I367" s="237"/>
      <c r="J367" s="238"/>
      <c r="K367" s="238"/>
      <c r="L367" s="123"/>
      <c r="M367" s="239"/>
      <c r="N367" s="240"/>
      <c r="O367" s="16"/>
      <c r="P367" s="16"/>
      <c r="R367" s="344"/>
    </row>
    <row r="368" spans="1:26">
      <c r="A368" s="210"/>
      <c r="B368" s="212"/>
      <c r="C368" s="212"/>
      <c r="D368" s="216"/>
      <c r="E368" s="213"/>
      <c r="F368" s="214"/>
      <c r="G368" s="213"/>
      <c r="H368" s="213"/>
      <c r="I368" s="237"/>
      <c r="J368" s="238"/>
      <c r="K368" s="238"/>
      <c r="L368" s="123"/>
      <c r="M368" s="239"/>
      <c r="N368" s="240"/>
      <c r="O368" s="16"/>
      <c r="P368" s="16"/>
      <c r="R368" s="344"/>
    </row>
    <row r="369" spans="1:18">
      <c r="A369" s="210"/>
      <c r="B369" s="212"/>
      <c r="C369" s="212"/>
      <c r="D369" s="216"/>
      <c r="E369" s="213"/>
      <c r="F369" s="214"/>
      <c r="G369" s="213"/>
      <c r="H369" s="213"/>
      <c r="I369" s="237"/>
      <c r="J369" s="238"/>
      <c r="K369" s="238"/>
      <c r="L369" s="123"/>
      <c r="M369" s="239"/>
      <c r="N369" s="240"/>
      <c r="O369" s="16"/>
      <c r="R369" s="242"/>
    </row>
    <row r="370" spans="1:18">
      <c r="A370" s="210"/>
      <c r="B370" s="212"/>
      <c r="C370" s="212"/>
      <c r="D370" s="216"/>
      <c r="E370" s="213"/>
      <c r="F370" s="214"/>
      <c r="G370" s="213"/>
      <c r="H370" s="213"/>
      <c r="I370" s="237"/>
      <c r="J370" s="238"/>
      <c r="K370" s="238"/>
      <c r="L370" s="123"/>
      <c r="M370" s="239"/>
      <c r="N370" s="240"/>
      <c r="O370" s="16"/>
      <c r="R370" s="242"/>
    </row>
    <row r="371" spans="1:18">
      <c r="A371" s="210"/>
      <c r="B371" s="212"/>
      <c r="C371" s="212"/>
      <c r="D371" s="216"/>
      <c r="E371" s="213"/>
      <c r="F371" s="214"/>
      <c r="G371" s="213"/>
      <c r="H371" s="213"/>
      <c r="I371" s="237"/>
      <c r="J371" s="238"/>
      <c r="K371" s="238"/>
      <c r="L371" s="123"/>
      <c r="M371" s="239"/>
      <c r="N371" s="240"/>
      <c r="O371" s="16"/>
      <c r="R371" s="242"/>
    </row>
    <row r="372" spans="1:18">
      <c r="A372" s="210"/>
      <c r="B372" s="200" t="s">
        <v>2980</v>
      </c>
      <c r="O372" s="16"/>
      <c r="R372" s="242"/>
    </row>
    <row r="373" spans="1:18">
      <c r="R373" s="242"/>
    </row>
    <row r="374" spans="1:18">
      <c r="R374" s="242"/>
    </row>
    <row r="375" spans="1:18">
      <c r="R375" s="242"/>
    </row>
    <row r="376" spans="1:18">
      <c r="R376" s="242"/>
    </row>
    <row r="377" spans="1:18">
      <c r="R377" s="242"/>
    </row>
    <row r="378" spans="1:18">
      <c r="R378" s="242"/>
    </row>
    <row r="379" spans="1:18">
      <c r="R379" s="242"/>
    </row>
    <row r="389" spans="1:1">
      <c r="A389" s="217"/>
    </row>
    <row r="390" spans="1:1">
      <c r="A390" s="217"/>
    </row>
    <row r="391" spans="1:1">
      <c r="A391" s="213"/>
    </row>
  </sheetData>
  <autoFilter ref="R1:R387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2020-10-30T02:42:58Z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