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9" i="7"/>
  <c r="K89"/>
  <c r="L108"/>
  <c r="K108"/>
  <c r="M108" s="1"/>
  <c r="L79"/>
  <c r="K79"/>
  <c r="L88"/>
  <c r="K88"/>
  <c r="L87"/>
  <c r="K87"/>
  <c r="L86"/>
  <c r="K86"/>
  <c r="M86" s="1"/>
  <c r="L80"/>
  <c r="M80" s="1"/>
  <c r="K80"/>
  <c r="L36"/>
  <c r="L34"/>
  <c r="M34" s="1"/>
  <c r="K36"/>
  <c r="K34"/>
  <c r="L81"/>
  <c r="K81"/>
  <c r="M81" s="1"/>
  <c r="L85"/>
  <c r="K85"/>
  <c r="M118"/>
  <c r="K117"/>
  <c r="M117" s="1"/>
  <c r="K116"/>
  <c r="M116" s="1"/>
  <c r="L82"/>
  <c r="K82"/>
  <c r="L33"/>
  <c r="K33"/>
  <c r="L84"/>
  <c r="K84"/>
  <c r="K124"/>
  <c r="M124" s="1"/>
  <c r="K127"/>
  <c r="M127" s="1"/>
  <c r="K126"/>
  <c r="M126" s="1"/>
  <c r="L83"/>
  <c r="K83"/>
  <c r="M83" s="1"/>
  <c r="L70"/>
  <c r="K70"/>
  <c r="K125"/>
  <c r="M125" s="1"/>
  <c r="K123"/>
  <c r="M123" s="1"/>
  <c r="L78"/>
  <c r="K78"/>
  <c r="L73"/>
  <c r="K73"/>
  <c r="L72"/>
  <c r="K72"/>
  <c r="L77"/>
  <c r="K77"/>
  <c r="L32"/>
  <c r="K32"/>
  <c r="L31"/>
  <c r="K31"/>
  <c r="L30"/>
  <c r="K30"/>
  <c r="L74"/>
  <c r="K74"/>
  <c r="K122"/>
  <c r="M122" s="1"/>
  <c r="K121"/>
  <c r="M121" s="1"/>
  <c r="L76"/>
  <c r="K76"/>
  <c r="L27"/>
  <c r="K27"/>
  <c r="L71"/>
  <c r="K71"/>
  <c r="L64"/>
  <c r="K64"/>
  <c r="L75"/>
  <c r="K75"/>
  <c r="L62"/>
  <c r="K62"/>
  <c r="L106"/>
  <c r="K106"/>
  <c r="L105"/>
  <c r="K105"/>
  <c r="L29"/>
  <c r="K29"/>
  <c r="L25"/>
  <c r="K25"/>
  <c r="L24"/>
  <c r="K24"/>
  <c r="L22"/>
  <c r="K22"/>
  <c r="L21"/>
  <c r="K21"/>
  <c r="L28"/>
  <c r="K28"/>
  <c r="L69"/>
  <c r="K69"/>
  <c r="L68"/>
  <c r="K68"/>
  <c r="L104"/>
  <c r="K104"/>
  <c r="K120"/>
  <c r="M120" s="1"/>
  <c r="L67"/>
  <c r="K67"/>
  <c r="L66"/>
  <c r="K66"/>
  <c r="L65"/>
  <c r="K65"/>
  <c r="L58"/>
  <c r="K58"/>
  <c r="L56"/>
  <c r="K56"/>
  <c r="L23"/>
  <c r="K23"/>
  <c r="K119"/>
  <c r="M119" s="1"/>
  <c r="L57"/>
  <c r="K57"/>
  <c r="L60"/>
  <c r="K60"/>
  <c r="L63"/>
  <c r="K63"/>
  <c r="L103"/>
  <c r="K103"/>
  <c r="L61"/>
  <c r="K61"/>
  <c r="L102"/>
  <c r="M102" s="1"/>
  <c r="L55"/>
  <c r="M89" l="1"/>
  <c r="M87"/>
  <c r="M79"/>
  <c r="M88"/>
  <c r="M36"/>
  <c r="M72"/>
  <c r="M33"/>
  <c r="M85"/>
  <c r="M82"/>
  <c r="M84"/>
  <c r="M70"/>
  <c r="M78"/>
  <c r="M74"/>
  <c r="M77"/>
  <c r="M73"/>
  <c r="M32"/>
  <c r="M28"/>
  <c r="M62"/>
  <c r="M31"/>
  <c r="M30"/>
  <c r="M21"/>
  <c r="M29"/>
  <c r="M75"/>
  <c r="M76"/>
  <c r="M64"/>
  <c r="M71"/>
  <c r="M105"/>
  <c r="M27"/>
  <c r="M69"/>
  <c r="M58"/>
  <c r="M106"/>
  <c r="M22"/>
  <c r="M24"/>
  <c r="M25"/>
  <c r="M68"/>
  <c r="M23"/>
  <c r="M56"/>
  <c r="M66"/>
  <c r="M61"/>
  <c r="M65"/>
  <c r="M104"/>
  <c r="M67"/>
  <c r="M57"/>
  <c r="M103"/>
  <c r="M60"/>
  <c r="M63"/>
  <c r="K55"/>
  <c r="M55" s="1"/>
  <c r="K115"/>
  <c r="M115" s="1"/>
  <c r="L59"/>
  <c r="K59"/>
  <c r="M59" l="1"/>
  <c r="L11"/>
  <c r="K11"/>
  <c r="L18"/>
  <c r="K18"/>
  <c r="L19"/>
  <c r="K19"/>
  <c r="L53"/>
  <c r="K53"/>
  <c r="L48"/>
  <c r="K48"/>
  <c r="L47"/>
  <c r="K47"/>
  <c r="L20"/>
  <c r="K20"/>
  <c r="L52"/>
  <c r="K52"/>
  <c r="M20" l="1"/>
  <c r="M19"/>
  <c r="M52"/>
  <c r="M48"/>
  <c r="M11"/>
  <c r="M18"/>
  <c r="M53"/>
  <c r="M47"/>
  <c r="L13"/>
  <c r="K13"/>
  <c r="L17"/>
  <c r="K17"/>
  <c r="L54"/>
  <c r="K54"/>
  <c r="L50"/>
  <c r="K50"/>
  <c r="L51"/>
  <c r="K51"/>
  <c r="L46"/>
  <c r="K46"/>
  <c r="L45"/>
  <c r="K45"/>
  <c r="M46" l="1"/>
  <c r="M17"/>
  <c r="M54"/>
  <c r="M51"/>
  <c r="M13"/>
  <c r="M50"/>
  <c r="M45"/>
  <c r="L49"/>
  <c r="K49"/>
  <c r="L16"/>
  <c r="K16"/>
  <c r="M49" l="1"/>
  <c r="M16"/>
  <c r="L14" l="1"/>
  <c r="K14"/>
  <c r="M14" l="1"/>
  <c r="L10"/>
  <c r="L12"/>
  <c r="K12"/>
  <c r="K10"/>
  <c r="M10" l="1"/>
  <c r="M12"/>
  <c r="K295" l="1"/>
  <c r="L295" s="1"/>
  <c r="M7" l="1"/>
  <c r="F283" l="1"/>
  <c r="K284"/>
  <c r="L284" s="1"/>
  <c r="K275"/>
  <c r="L275" s="1"/>
  <c r="K278"/>
  <c r="L278" s="1"/>
  <c r="K286" l="1"/>
  <c r="L286" s="1"/>
  <c r="F277"/>
  <c r="F276"/>
  <c r="F274"/>
  <c r="K274" s="1"/>
  <c r="L274" s="1"/>
  <c r="F254"/>
  <c r="F206"/>
  <c r="K285" l="1"/>
  <c r="L285" s="1"/>
  <c r="K283"/>
  <c r="L283" s="1"/>
  <c r="K289"/>
  <c r="L289" s="1"/>
  <c r="K290"/>
  <c r="L290" s="1"/>
  <c r="K282"/>
  <c r="L282" s="1"/>
  <c r="K292"/>
  <c r="L292" s="1"/>
  <c r="K288"/>
  <c r="L288" s="1"/>
  <c r="K281" l="1"/>
  <c r="L281" s="1"/>
  <c r="K270"/>
  <c r="L270" s="1"/>
  <c r="K272"/>
  <c r="L272" s="1"/>
  <c r="K269"/>
  <c r="L269" s="1"/>
  <c r="K271"/>
  <c r="L271" s="1"/>
  <c r="K200"/>
  <c r="L200" s="1"/>
  <c r="K253"/>
  <c r="L253" s="1"/>
  <c r="K267"/>
  <c r="L267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5"/>
  <c r="L255" s="1"/>
  <c r="K254"/>
  <c r="L254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4"/>
  <c r="L224" s="1"/>
  <c r="K222"/>
  <c r="L222" s="1"/>
  <c r="K221"/>
  <c r="L221" s="1"/>
  <c r="K220"/>
  <c r="L220" s="1"/>
  <c r="K218"/>
  <c r="L218" s="1"/>
  <c r="K217"/>
  <c r="L217" s="1"/>
  <c r="K216"/>
  <c r="L216" s="1"/>
  <c r="K215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K202"/>
  <c r="L202" s="1"/>
  <c r="K201"/>
  <c r="L201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H171"/>
  <c r="K171" s="1"/>
  <c r="L171" s="1"/>
  <c r="F170"/>
  <c r="K170" s="1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D7" i="6"/>
  <c r="K6" i="4"/>
  <c r="K6" i="3"/>
  <c r="L6" i="2"/>
</calcChain>
</file>

<file path=xl/sharedStrings.xml><?xml version="1.0" encoding="utf-8"?>
<sst xmlns="http://schemas.openxmlformats.org/spreadsheetml/2006/main" count="7910" uniqueCount="3885">
  <si>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</si>
  <si>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</si>
  <si>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</si>
  <si>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</si>
  <si>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</si>
  <si>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</si>
  <si>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</si>
  <si>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</si>
  <si>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</si>
  <si>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</si>
  <si>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</si>
  <si>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</si>
  <si>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</si>
  <si>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</si>
  <si>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</si>
  <si>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</si>
  <si>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</si>
  <si>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</si>
  <si>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</si>
  <si>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</si>
  <si>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</si>
  <si>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</si>
  <si>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</si>
  <si>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</si>
  <si>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</si>
  <si>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</si>
  <si>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</si>
  <si>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</si>
  <si>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</si>
  <si>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</si>
  <si>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</si>
  <si>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</si>
  <si>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</si>
  <si>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</si>
  <si>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</si>
  <si>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</si>
  <si>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</si>
  <si>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</si>
  <si>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</si>
  <si>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</si>
  <si>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</si>
  <si>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</si>
  <si>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</si>
  <si>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</si>
  <si>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</si>
  <si>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</si>
  <si>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</si>
  <si>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</si>
  <si>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</si>
  <si>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</si>
  <si>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</si>
  <si>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</si>
  <si>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</si>
  <si>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</si>
  <si>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</si>
  <si>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</si>
  <si>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</si>
  <si>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</si>
  <si>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</si>
  <si>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</si>
  <si>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</si>
  <si>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</si>
  <si>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</si>
  <si>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</si>
  <si>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</si>
  <si>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</si>
  <si>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</si>
  <si>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</si>
  <si>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</si>
  <si>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</si>
  <si>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</si>
  <si>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</si>
  <si>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</si>
  <si>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</si>
  <si>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</si>
  <si>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</si>
  <si>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</si>
  <si>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</si>
  <si>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</si>
  <si>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</si>
  <si>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</si>
  <si>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</si>
  <si>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</si>
  <si>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</si>
  <si>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</si>
  <si>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</si>
  <si>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</si>
  <si>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</si>
  <si>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</si>
  <si>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</si>
  <si>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</si>
  <si>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</si>
  <si>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</si>
  <si>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</si>
  <si>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</si>
  <si>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</si>
  <si>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</si>
  <si>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</si>
  <si>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</si>
  <si>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</si>
  <si>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</si>
  <si>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</si>
  <si>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</si>
  <si>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</si>
  <si>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</si>
  <si>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</si>
  <si>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</si>
  <si>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</si>
  <si>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</si>
  <si>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</si>
  <si>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</si>
  <si>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</si>
  <si>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</si>
  <si>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</si>
  <si>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</si>
  <si>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</si>
  <si>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</si>
  <si>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</si>
  <si>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</si>
  <si>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</si>
  <si>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</si>
  <si>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</si>
  <si>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</si>
  <si>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</si>
  <si>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</si>
  <si>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</si>
  <si>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</si>
  <si>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</si>
  <si>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</si>
  <si>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</si>
  <si>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</si>
  <si>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</si>
  <si>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</si>
  <si>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</si>
  <si>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</si>
  <si>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</si>
  <si>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</si>
  <si>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</si>
  <si>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</si>
  <si>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</si>
  <si>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</si>
  <si>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</si>
  <si>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</si>
  <si>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</si>
  <si>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</si>
  <si>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</si>
  <si>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</si>
  <si>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</si>
  <si>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</si>
  <si>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</si>
  <si>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</si>
  <si>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</si>
  <si>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</si>
  <si>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</si>
  <si>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</si>
  <si>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</si>
  <si>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</si>
  <si>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</si>
  <si>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</si>
  <si>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</si>
  <si>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</si>
  <si>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</si>
  <si>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</si>
  <si>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</si>
  <si>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</si>
  <si>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</si>
  <si>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</si>
  <si>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</si>
  <si>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</si>
  <si>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</si>
  <si>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</si>
  <si>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</si>
  <si>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</si>
  <si>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</si>
  <si>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</si>
  <si>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</si>
  <si>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</si>
  <si>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</si>
  <si>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</si>
  <si>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</si>
  <si>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</si>
  <si>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</si>
  <si>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</si>
  <si>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</si>
  <si>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</si>
  <si>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</si>
  <si>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</si>
  <si>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</si>
  <si>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</si>
  <si>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</si>
  <si>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</si>
  <si>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</si>
  <si>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</si>
  <si>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</si>
  <si>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</si>
  <si>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</si>
  <si>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</si>
  <si>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</si>
  <si>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</si>
  <si>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</si>
  <si>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</si>
  <si>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</si>
  <si>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</si>
  <si>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</si>
  <si>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</si>
  <si>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</si>
  <si>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</si>
  <si>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</si>
  <si>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</si>
  <si>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</si>
  <si>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</si>
  <si>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</si>
  <si>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</si>
  <si>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</si>
  <si>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</si>
  <si>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</si>
  <si>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</si>
  <si>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</si>
  <si>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</si>
  <si>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</si>
  <si>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</si>
  <si>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</si>
  <si>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</si>
  <si>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</si>
  <si>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</si>
  <si>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</si>
  <si>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</si>
  <si>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</si>
  <si>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</si>
  <si>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</si>
  <si>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</si>
  <si>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</si>
  <si>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</si>
  <si>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</si>
  <si>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</si>
  <si>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</si>
  <si>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</si>
  <si>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</si>
  <si>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</si>
  <si>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</si>
  <si>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</si>
  <si>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</si>
  <si>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</si>
  <si>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</si>
  <si>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</si>
  <si>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</si>
  <si>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</si>
  <si>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</si>
  <si>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</si>
  <si>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</si>
  <si>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</si>
  <si>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</si>
  <si>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</si>
  <si>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</si>
  <si>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</si>
  <si>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</si>
  <si>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</si>
  <si>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</si>
  <si>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</si>
  <si>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</si>
  <si>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</si>
  <si>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</si>
  <si>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</si>
  <si>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</si>
  <si>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</si>
  <si>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</si>
  <si>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</si>
  <si>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</si>
  <si>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</si>
  <si>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</si>
  <si>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</si>
  <si>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</si>
  <si>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</si>
  <si>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</si>
  <si>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</si>
  <si>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</si>
  <si>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</si>
  <si>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</si>
  <si>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</si>
  <si>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</si>
  <si>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</si>
  <si>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</si>
  <si>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</si>
  <si>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</si>
  <si>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</si>
  <si>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</si>
  <si>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</si>
  <si>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</si>
  <si>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</si>
  <si>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</si>
  <si>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</si>
  <si>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</si>
  <si>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</si>
  <si>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</si>
  <si>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</si>
  <si>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</si>
  <si>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</si>
  <si>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</si>
  <si>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</si>
  <si>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</si>
  <si>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</si>
  <si>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</si>
  <si>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</si>
  <si>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</si>
  <si>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</si>
  <si>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</si>
  <si>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</si>
  <si>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</si>
  <si>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</si>
  <si>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</si>
  <si>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</si>
  <si>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</si>
  <si>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</si>
  <si>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</si>
  <si>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</si>
  <si>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</si>
  <si>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</si>
  <si>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</si>
  <si>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</si>
  <si>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</si>
  <si>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</si>
  <si>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</si>
  <si>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</si>
  <si>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</si>
  <si>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</si>
  <si>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</si>
  <si>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</si>
  <si>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</si>
  <si>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</si>
  <si>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</si>
  <si>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</si>
  <si>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</si>
  <si>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</si>
  <si>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</si>
  <si>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</si>
  <si>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</si>
  <si>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</si>
  <si>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</si>
  <si>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</si>
  <si>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</si>
  <si>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</si>
  <si>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</si>
  <si>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</si>
  <si>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</si>
  <si>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</si>
  <si>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</si>
  <si>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</si>
  <si>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</si>
  <si>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</si>
  <si>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</si>
  <si>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</si>
  <si>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</si>
  <si>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</si>
  <si>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</si>
  <si>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</si>
  <si>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</si>
  <si>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</si>
  <si>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</si>
  <si>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</si>
  <si>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</si>
  <si>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</si>
  <si>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</si>
  <si>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</si>
  <si>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</si>
  <si>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</si>
  <si>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</si>
  <si>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</si>
  <si>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</si>
  <si>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</si>
  <si>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</si>
  <si>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</si>
  <si>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</si>
  <si>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</si>
  <si>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</si>
  <si>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</si>
  <si>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</si>
  <si>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</si>
  <si>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</si>
  <si>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</si>
  <si>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</si>
  <si>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</si>
  <si>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</si>
  <si>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</si>
  <si>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</si>
  <si>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</si>
  <si>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</si>
  <si>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</si>
  <si>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</si>
  <si>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</si>
  <si>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</si>
  <si>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</si>
  <si>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</si>
  <si>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</si>
  <si>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</si>
  <si>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</si>
  <si>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</si>
  <si>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</si>
  <si>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</si>
  <si>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</si>
  <si>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</si>
  <si>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</si>
  <si>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</si>
  <si>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</si>
  <si>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</si>
  <si>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</si>
  <si>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</si>
  <si>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</si>
  <si>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</si>
  <si>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</si>
  <si>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</si>
  <si>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</si>
  <si>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</si>
  <si>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</si>
  <si>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</si>
  <si>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</si>
  <si>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</si>
  <si>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</si>
  <si>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</si>
  <si>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</si>
  <si>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</si>
  <si>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</si>
  <si>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</si>
  <si>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</si>
  <si>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</si>
  <si>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</si>
  <si>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</si>
  <si>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</si>
  <si>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</si>
  <si>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</si>
  <si>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</si>
  <si>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</si>
  <si>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</si>
  <si>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</si>
  <si>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</si>
  <si>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</si>
  <si>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</si>
  <si>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</si>
  <si>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</si>
  <si>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</si>
  <si>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</si>
  <si>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</si>
  <si>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</si>
  <si>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</si>
  <si>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</si>
  <si>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</si>
  <si>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</si>
  <si>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</si>
  <si>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</si>
  <si>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</si>
  <si>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</si>
  <si>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</si>
  <si>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</si>
  <si>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</si>
  <si>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</si>
  <si>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</si>
  <si>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</si>
  <si>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</si>
  <si>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</si>
  <si>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</si>
  <si>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</si>
  <si>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</si>
  <si>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</si>
  <si>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</si>
  <si>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</si>
  <si>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</si>
  <si>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</si>
  <si>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</si>
  <si>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</si>
  <si>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</si>
  <si>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</si>
  <si>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</si>
  <si>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</si>
  <si>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</si>
  <si>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</si>
  <si>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</si>
  <si>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</si>
  <si>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</si>
  <si>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</si>
  <si>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</si>
  <si>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</si>
  <si>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</si>
  <si>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</si>
  <si>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</si>
  <si>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</si>
  <si>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</si>
  <si>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</si>
  <si>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</si>
  <si>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</si>
  <si>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</si>
  <si>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</si>
  <si>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</si>
  <si>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</si>
  <si>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</si>
  <si>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</si>
  <si>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</si>
  <si>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</si>
  <si>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</si>
  <si>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</si>
  <si>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</si>
  <si>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</si>
  <si>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</si>
  <si>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</si>
  <si>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</si>
  <si>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</si>
  <si>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</si>
  <si>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</si>
  <si>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</si>
  <si>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</si>
  <si>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</si>
  <si>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</si>
  <si>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</si>
  <si>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</si>
  <si>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</si>
  <si>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</si>
  <si>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</si>
  <si>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</si>
  <si>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</si>
  <si>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</si>
  <si>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</si>
  <si>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</si>
  <si>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</si>
  <si>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</si>
  <si>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</si>
  <si>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</si>
  <si>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</si>
  <si>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</si>
  <si>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</si>
  <si>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</si>
  <si>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</si>
  <si>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</si>
  <si>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</si>
  <si>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</si>
  <si>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</si>
  <si>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</si>
  <si>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</si>
  <si>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</si>
  <si>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</si>
  <si>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</si>
  <si>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</si>
  <si>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</si>
  <si>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</si>
  <si>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</si>
  <si>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</si>
  <si>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</si>
  <si>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</si>
  <si>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</si>
  <si>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</si>
  <si>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</si>
  <si>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</si>
  <si>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</si>
  <si>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</si>
  <si>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</si>
  <si>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</si>
  <si>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</si>
  <si>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</si>
  <si>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</si>
  <si>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</si>
  <si>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</si>
  <si>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</si>
  <si>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</si>
  <si>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</si>
  <si>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</si>
  <si>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</si>
  <si>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</si>
  <si>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</si>
  <si>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</si>
  <si>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</si>
  <si>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</si>
  <si>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</si>
  <si>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</si>
  <si>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</si>
  <si>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</si>
  <si>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</si>
  <si>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</si>
  <si>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</si>
  <si>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</si>
  <si>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</si>
  <si>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</si>
  <si>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</si>
  <si>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</si>
  <si>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</si>
  <si>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</si>
  <si>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</si>
  <si>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</si>
  <si>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</si>
  <si>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</si>
  <si>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</si>
  <si>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</si>
  <si>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</si>
  <si>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</si>
  <si>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</si>
  <si>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</si>
  <si>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</si>
  <si>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</si>
  <si>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</si>
  <si>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</si>
  <si>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</si>
  <si>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</si>
  <si>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</si>
  <si>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</si>
  <si>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</si>
  <si>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</si>
  <si>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</si>
  <si>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</si>
  <si>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</si>
  <si>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</si>
  <si>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</si>
  <si>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</si>
  <si>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</si>
  <si>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</si>
  <si>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</si>
  <si>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</si>
  <si>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</si>
  <si>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</si>
  <si>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</si>
  <si>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</si>
  <si>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</si>
  <si>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</si>
  <si>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</si>
  <si>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</si>
  <si>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</si>
  <si>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</si>
  <si>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</si>
  <si>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</si>
  <si>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</si>
  <si>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</si>
  <si>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</si>
  <si>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</si>
  <si>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</si>
  <si>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</si>
  <si>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</si>
  <si>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</si>
  <si>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</si>
  <si>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</si>
  <si>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</si>
  <si>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</si>
  <si>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</si>
  <si>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</si>
  <si>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</si>
  <si>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</si>
  <si>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</si>
  <si>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</si>
  <si>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</si>
  <si>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</si>
  <si>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</si>
  <si>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</si>
  <si>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</si>
  <si>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</si>
  <si>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</si>
  <si>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</si>
  <si>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</si>
  <si>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</si>
  <si>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</si>
  <si>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</si>
  <si>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</si>
  <si>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</si>
  <si>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</si>
  <si>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</si>
  <si>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</si>
  <si>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</si>
  <si>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</si>
  <si>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</si>
  <si>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</si>
  <si>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</si>
  <si>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</si>
  <si>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</si>
  <si>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</si>
  <si>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</si>
  <si>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</si>
  <si>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</si>
  <si>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</si>
  <si>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</si>
  <si>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</si>
  <si>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</si>
  <si>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</si>
  <si>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</si>
  <si>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</si>
  <si>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</si>
  <si>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</si>
  <si>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</si>
  <si>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</si>
  <si>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</si>
  <si>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</si>
  <si>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</si>
  <si>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</si>
  <si>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</si>
  <si>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</si>
  <si>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</si>
  <si>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</si>
  <si>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</si>
  <si>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</si>
  <si>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</si>
  <si>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</si>
  <si>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</si>
  <si>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</si>
  <si>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</si>
  <si>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</si>
  <si>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</si>
  <si>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</si>
  <si>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</si>
  <si>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</si>
  <si>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</si>
  <si>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</si>
  <si>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</si>
  <si>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</si>
  <si>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</si>
  <si>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</si>
  <si>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</si>
  <si>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</si>
  <si>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</si>
  <si>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</si>
  <si>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</si>
  <si>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</si>
  <si>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</si>
  <si>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</si>
  <si>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</si>
  <si>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</si>
  <si>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</si>
  <si>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</si>
  <si>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</si>
  <si>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</si>
  <si>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</si>
  <si>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</si>
  <si>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</si>
  <si>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</si>
  <si>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</si>
  <si>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</si>
  <si>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</si>
  <si>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</si>
  <si>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</si>
  <si>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</si>
  <si>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</si>
  <si>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</si>
  <si>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</si>
  <si>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</si>
  <si>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</si>
  <si>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</si>
  <si>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</si>
  <si>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</si>
  <si>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</si>
  <si>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</si>
  <si>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</si>
  <si>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</si>
  <si>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</si>
  <si>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</si>
  <si>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</si>
  <si>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</si>
  <si>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</si>
  <si>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</si>
  <si>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</si>
  <si>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</si>
  <si>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</si>
  <si>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</si>
  <si>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</si>
  <si>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</si>
  <si>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</si>
  <si>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</si>
  <si>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</si>
  <si>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</si>
  <si>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</si>
  <si>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</si>
  <si>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</si>
  <si>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</si>
  <si>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</si>
  <si>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</si>
  <si>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</si>
  <si>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</si>
  <si>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</si>
  <si>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</si>
  <si>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</si>
  <si>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</si>
  <si>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</si>
  <si>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</si>
  <si>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</si>
  <si>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</si>
  <si>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</si>
  <si>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</si>
  <si>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</si>
  <si>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</si>
  <si>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</si>
  <si>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</si>
  <si>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</si>
  <si>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</si>
  <si>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</si>
  <si>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</si>
  <si>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</si>
  <si>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</si>
  <si>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</si>
  <si>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</si>
  <si>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</si>
  <si>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</si>
  <si>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</si>
  <si>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</si>
  <si>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</si>
  <si>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</si>
  <si>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</si>
  <si>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</si>
  <si>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</si>
  <si>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</si>
  <si>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</si>
  <si>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</si>
  <si>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</si>
  <si>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</si>
  <si>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</si>
  <si>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</si>
  <si>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</si>
  <si>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</si>
  <si>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</si>
  <si>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</si>
  <si>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</si>
  <si>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</si>
  <si>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</si>
  <si>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</si>
  <si>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</si>
  <si>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</si>
  <si>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</si>
  <si>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</si>
  <si>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</si>
  <si>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</si>
  <si>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</si>
  <si>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</si>
  <si>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</si>
  <si>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</si>
  <si>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</si>
  <si>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</si>
  <si>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</si>
  <si>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</si>
  <si>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</si>
  <si>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</si>
  <si>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</si>
  <si>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</si>
  <si>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</si>
  <si>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</si>
  <si>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</si>
  <si>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</si>
  <si>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</si>
  <si>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</si>
  <si>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</si>
  <si>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</si>
  <si>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</si>
  <si>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</si>
  <si>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</si>
  <si>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</si>
  <si>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</si>
  <si>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</si>
  <si>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</si>
  <si>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</si>
  <si>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</si>
  <si>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</si>
  <si>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</si>
  <si>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</si>
  <si>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</si>
  <si>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</si>
  <si>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</si>
  <si>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</si>
  <si>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</si>
  <si>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</si>
  <si>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</si>
  <si>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</si>
  <si>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</si>
  <si>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</si>
  <si>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</si>
  <si>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</si>
  <si>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</si>
  <si>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</si>
  <si>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</si>
  <si>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</si>
  <si>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</si>
  <si>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</si>
  <si>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</si>
  <si>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</si>
  <si>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</si>
  <si>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</si>
  <si>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</si>
  <si>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</si>
  <si>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</si>
  <si>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</si>
  <si>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</si>
  <si>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</si>
  <si>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</si>
  <si>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</si>
  <si>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</si>
  <si>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</si>
  <si>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</si>
  <si>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</si>
  <si>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</si>
  <si>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</si>
  <si>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</si>
  <si>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</si>
  <si>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</si>
  <si>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</si>
  <si>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</si>
  <si>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</si>
  <si>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</si>
  <si>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</si>
  <si>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</si>
  <si>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</si>
  <si>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</si>
  <si>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</si>
  <si>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</si>
  <si>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</si>
  <si>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</si>
  <si>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</si>
  <si>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</si>
  <si>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</si>
  <si>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</si>
  <si>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</si>
  <si>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</si>
  <si>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</si>
  <si>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</si>
  <si>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</si>
  <si>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</si>
  <si>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</si>
  <si>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</si>
  <si>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</si>
  <si>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</si>
  <si>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</si>
  <si>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</si>
  <si>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</si>
  <si>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</si>
  <si>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</si>
  <si>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</si>
  <si>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</si>
  <si>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</si>
  <si>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</si>
  <si>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</si>
  <si>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</si>
  <si>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</si>
  <si>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</si>
  <si>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</si>
  <si>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</si>
  <si>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</si>
  <si>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</si>
  <si>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</si>
  <si>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</si>
  <si>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</si>
  <si>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</si>
  <si>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</si>
  <si>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</si>
  <si>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</si>
  <si>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</si>
  <si>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</si>
  <si>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</si>
  <si>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</si>
  <si>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</si>
  <si>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</si>
  <si>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</si>
  <si>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</si>
  <si>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</si>
  <si>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</si>
  <si>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</si>
  <si>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</si>
  <si>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</si>
  <si>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</si>
  <si>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</si>
  <si>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</si>
  <si>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</si>
  <si>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</si>
  <si>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</si>
  <si>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</si>
  <si>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</si>
  <si>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</si>
  <si>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</si>
  <si>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</si>
  <si>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</si>
  <si>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</si>
  <si>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</si>
  <si>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</si>
  <si>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</si>
  <si>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</si>
  <si>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</si>
  <si>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</si>
  <si>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</si>
  <si>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</si>
  <si>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</si>
  <si>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</si>
  <si>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</si>
  <si>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</si>
  <si>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</si>
  <si>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</si>
  <si>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</si>
  <si>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</si>
  <si>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</si>
  <si>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</si>
  <si>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</si>
  <si>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</si>
  <si>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</si>
  <si>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</si>
  <si>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</si>
  <si>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</si>
  <si>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</si>
  <si>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</si>
  <si>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</si>
  <si>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</si>
  <si>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</si>
  <si>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</si>
  <si>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</si>
  <si>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</si>
  <si>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</si>
  <si>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</si>
  <si>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</si>
  <si>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</si>
  <si>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</si>
  <si>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</si>
  <si>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</si>
  <si>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</si>
  <si>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</si>
  <si>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</si>
  <si>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</si>
  <si>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</si>
  <si>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</si>
  <si>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</si>
  <si>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</si>
  <si>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</si>
  <si>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</si>
  <si>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</si>
  <si>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</si>
  <si>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</si>
  <si>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</si>
  <si>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</si>
  <si>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</si>
  <si>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</si>
  <si>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</si>
  <si>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</si>
  <si>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</si>
  <si>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</si>
  <si>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</si>
  <si>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</si>
  <si>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</si>
  <si>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</si>
  <si>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</si>
  <si>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</si>
  <si>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</si>
  <si>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</si>
  <si>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</si>
  <si>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</si>
  <si>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</si>
  <si>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</si>
  <si>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</si>
  <si>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</si>
  <si>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</si>
  <si>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</si>
  <si>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</si>
  <si>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</si>
  <si>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</si>
  <si>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</si>
  <si>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</si>
  <si>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</si>
  <si>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</si>
  <si>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</si>
  <si>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</si>
  <si>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</si>
  <si>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</si>
  <si>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</si>
  <si>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</si>
  <si>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</si>
  <si>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</si>
  <si>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</si>
  <si>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</si>
  <si>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</si>
  <si>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</si>
  <si>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</si>
  <si>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</si>
  <si>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</si>
  <si>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</si>
  <si>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</si>
  <si>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</si>
  <si>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</si>
  <si>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</si>
  <si>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</si>
  <si>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</si>
  <si>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</si>
  <si>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</si>
  <si>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</si>
  <si>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</si>
  <si>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</si>
  <si>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</si>
  <si>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</si>
  <si>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</si>
  <si>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</si>
  <si>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</si>
  <si>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</si>
  <si>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</si>
  <si>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</si>
  <si>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</si>
  <si>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</si>
  <si>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</si>
  <si>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</si>
  <si>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</si>
  <si>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</si>
  <si>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</si>
  <si>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</si>
  <si>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</si>
  <si>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</si>
  <si>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</si>
  <si>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</si>
  <si>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</si>
  <si>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</si>
  <si>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</si>
  <si>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</si>
  <si>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</si>
  <si>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</si>
  <si>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</si>
  <si>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</si>
  <si>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</si>
  <si>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</si>
  <si>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</si>
  <si>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</si>
  <si>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</si>
  <si>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</si>
  <si>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</si>
  <si>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</si>
  <si>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</si>
  <si>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</si>
  <si>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</si>
  <si>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</si>
  <si>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</si>
  <si>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</si>
  <si>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</si>
  <si>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</si>
  <si>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</si>
  <si>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</si>
  <si>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</si>
  <si>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</si>
  <si>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</si>
  <si>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</si>
  <si>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</si>
  <si>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</si>
  <si>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</si>
  <si>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</si>
  <si>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</si>
  <si>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</si>
  <si>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</si>
  <si>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</si>
  <si>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</si>
  <si>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</si>
  <si>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</si>
  <si>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</si>
  <si>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</si>
  <si>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</si>
  <si>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</si>
  <si>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</si>
  <si>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</si>
  <si>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</si>
  <si>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</si>
  <si>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</si>
  <si>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</si>
  <si>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</si>
  <si>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</si>
  <si>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</si>
  <si>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</si>
  <si>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</si>
  <si>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</si>
  <si>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</si>
  <si>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</si>
  <si>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</si>
  <si>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</si>
  <si>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</si>
  <si>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</si>
  <si>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</si>
  <si>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</si>
  <si>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</si>
  <si>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</si>
  <si>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</si>
  <si>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</si>
  <si>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</si>
  <si>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</si>
  <si>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</si>
  <si>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</si>
  <si>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</si>
  <si>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</si>
  <si>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</si>
  <si>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</si>
  <si>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</si>
  <si>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</si>
  <si>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</si>
  <si>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</si>
  <si>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</si>
  <si>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</si>
  <si>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</si>
  <si>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</si>
  <si>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</si>
  <si>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</si>
  <si>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</si>
  <si>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</si>
  <si>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</si>
  <si>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</si>
  <si>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</si>
  <si>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</si>
  <si>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</si>
  <si>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</si>
  <si>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</si>
  <si>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</si>
  <si>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</si>
  <si>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</si>
  <si>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</si>
  <si>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</si>
  <si>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</si>
  <si>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</si>
  <si>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</si>
  <si>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</si>
  <si>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</si>
  <si>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</si>
  <si>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</si>
  <si>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</si>
  <si>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</si>
  <si>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</si>
  <si>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</si>
  <si>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</si>
  <si>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</si>
  <si>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</si>
  <si>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</si>
  <si>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</si>
  <si>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</si>
  <si>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</si>
  <si>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</si>
  <si>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</si>
  <si>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</si>
  <si>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</si>
  <si>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</si>
  <si>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</si>
  <si>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</si>
  <si>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</si>
  <si>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</si>
  <si>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</si>
  <si>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</si>
  <si>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</si>
  <si>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</si>
  <si>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</si>
  <si>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</si>
  <si>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</si>
  <si>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</si>
  <si>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</si>
  <si>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</si>
  <si>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</si>
  <si>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</si>
  <si>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</si>
  <si>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</si>
  <si>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</si>
  <si>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</si>
  <si>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</si>
  <si>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</si>
  <si>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</si>
  <si>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</si>
  <si>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</si>
  <si>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</si>
  <si>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</si>
  <si>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</si>
  <si>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</si>
  <si>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</si>
  <si>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</si>
  <si>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</si>
  <si>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</si>
  <si>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</si>
  <si>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</si>
  <si>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</si>
  <si>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</si>
  <si>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</si>
  <si>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</si>
  <si>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</si>
  <si>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</si>
  <si>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</si>
  <si>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</si>
  <si>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</si>
  <si>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</si>
  <si>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</si>
  <si>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</si>
  <si>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</si>
  <si>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</si>
  <si>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</si>
  <si>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</si>
  <si>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</si>
  <si>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</si>
  <si>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</si>
  <si>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</si>
  <si>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</si>
  <si>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</si>
  <si>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</si>
  <si>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</si>
  <si>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</si>
  <si>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</si>
  <si>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</si>
  <si>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</si>
  <si>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</si>
  <si>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</si>
  <si>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</si>
  <si>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</si>
  <si>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</si>
  <si>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</si>
  <si>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</si>
  <si>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</si>
  <si>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</si>
  <si>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</si>
  <si>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</si>
  <si>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</si>
  <si>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</si>
  <si>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</si>
  <si>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</si>
  <si>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</si>
  <si>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</si>
  <si>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</si>
  <si>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</si>
  <si>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</si>
  <si>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</si>
  <si>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</si>
  <si>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</si>
  <si>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</si>
  <si>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</si>
  <si>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</si>
  <si>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</si>
  <si>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</si>
  <si>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</si>
  <si>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</si>
  <si>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</si>
  <si>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</si>
  <si>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</si>
  <si>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</si>
  <si>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</si>
  <si>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</si>
  <si>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</si>
  <si>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</si>
  <si>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</si>
  <si>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</si>
  <si>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</si>
  <si>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</si>
  <si>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</si>
  <si>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</si>
  <si>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</si>
  <si>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</si>
  <si>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</si>
  <si>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</si>
  <si>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</si>
  <si>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</si>
  <si>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</si>
  <si>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</si>
  <si>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</si>
  <si>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</si>
  <si>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</si>
  <si>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</si>
  <si>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</si>
  <si>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</si>
  <si>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</si>
  <si>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</si>
  <si>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</si>
  <si>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</si>
  <si>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</si>
  <si>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</si>
  <si>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</si>
  <si>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</si>
  <si>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</si>
  <si>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</si>
  <si>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</si>
  <si>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</si>
  <si>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</si>
  <si>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</si>
  <si>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</si>
  <si>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</si>
  <si>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</si>
  <si>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</si>
  <si>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</si>
  <si>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</si>
  <si>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</si>
  <si>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</si>
  <si>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</si>
  <si>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</si>
  <si>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</si>
  <si>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</si>
  <si>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</si>
  <si>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</si>
  <si>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</si>
  <si>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</si>
  <si>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</si>
  <si>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</si>
  <si>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</si>
  <si>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</si>
  <si>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</si>
  <si>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</si>
  <si>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</si>
  <si>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</si>
  <si>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</si>
  <si>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</si>
  <si>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</si>
  <si>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</si>
  <si>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</si>
  <si>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</si>
  <si>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</si>
  <si>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</si>
  <si>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</si>
  <si>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</si>
  <si>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</si>
  <si>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</si>
  <si>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</si>
  <si>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</si>
  <si>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</si>
  <si>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</si>
  <si>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</si>
  <si>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</si>
  <si>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</si>
  <si>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</si>
  <si>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</si>
  <si>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</si>
  <si>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</si>
  <si>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</si>
  <si>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</si>
  <si>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</si>
  <si>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</si>
  <si>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</si>
  <si>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</si>
  <si>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</si>
  <si>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</si>
  <si>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</si>
  <si>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</si>
  <si>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</si>
  <si>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</si>
  <si>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</si>
  <si>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</si>
  <si>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</si>
  <si>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</si>
  <si>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</si>
  <si>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</si>
  <si>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</si>
  <si>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</si>
  <si>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</si>
  <si>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</si>
  <si>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</si>
  <si>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</si>
  <si>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</si>
  <si>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</si>
  <si>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</si>
  <si>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</si>
  <si>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</si>
  <si>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</si>
  <si>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</si>
  <si>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</si>
  <si>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</si>
  <si>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</si>
  <si>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</si>
  <si>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</si>
  <si>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</si>
  <si>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</si>
  <si>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</si>
  <si>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</si>
  <si>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</si>
  <si>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</si>
  <si>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</si>
  <si>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</si>
  <si>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</si>
  <si>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</si>
  <si>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</si>
  <si>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</si>
  <si>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</si>
  <si>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</si>
  <si>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</si>
  <si>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</si>
  <si>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</si>
  <si>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</si>
  <si>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</si>
  <si>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</si>
  <si>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</si>
  <si>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</si>
  <si>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</si>
  <si>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</si>
  <si>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</si>
  <si>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</si>
  <si>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</si>
  <si>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</si>
  <si>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</si>
  <si>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</si>
  <si>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</si>
  <si>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</si>
  <si>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</si>
  <si>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</si>
  <si>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</si>
  <si>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</si>
  <si>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</si>
  <si>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</si>
  <si>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</si>
  <si>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</si>
  <si>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</si>
  <si>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</si>
  <si>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</si>
  <si>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</si>
  <si>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</si>
  <si>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</si>
  <si>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</si>
  <si>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</si>
  <si>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</si>
  <si>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</si>
  <si>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</si>
  <si>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</si>
  <si>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</si>
  <si>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</si>
  <si>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</si>
  <si>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</si>
  <si>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</si>
  <si>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</si>
  <si>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</si>
  <si>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</si>
  <si>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</si>
  <si>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</si>
  <si>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</si>
  <si>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</si>
  <si>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</si>
  <si>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</si>
  <si>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</si>
  <si>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</si>
  <si>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</si>
  <si>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</si>
  <si>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</si>
  <si>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</si>
  <si>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</si>
  <si>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</si>
  <si>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</si>
  <si>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</si>
  <si>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</si>
  <si>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</si>
  <si>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</si>
  <si>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</si>
  <si>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</si>
  <si>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</si>
  <si>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</si>
  <si>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</si>
  <si>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</si>
  <si>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</si>
  <si>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</si>
  <si>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</si>
  <si>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</si>
  <si>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</si>
  <si>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</si>
  <si>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</si>
  <si>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</si>
  <si>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</si>
  <si>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</si>
  <si>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</si>
  <si>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</si>
  <si>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</si>
  <si>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</si>
  <si>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</si>
  <si>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</si>
  <si>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</si>
  <si>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</si>
  <si>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</si>
  <si>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</si>
  <si>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</si>
  <si>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</si>
  <si>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</si>
  <si>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</si>
  <si>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</si>
  <si>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</si>
  <si>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</si>
  <si>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</si>
  <si>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</si>
  <si>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</si>
  <si>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</si>
  <si>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</si>
  <si>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</si>
  <si>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</si>
  <si>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</si>
  <si>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</si>
  <si>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</si>
  <si>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</si>
  <si>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</si>
  <si>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</si>
  <si>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</si>
  <si>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</si>
  <si>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</si>
  <si>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</si>
  <si>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</si>
  <si>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</si>
  <si>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</si>
  <si>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</si>
  <si>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</si>
  <si>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</si>
  <si>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</si>
  <si>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</si>
  <si>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</si>
  <si>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</si>
  <si>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</si>
  <si>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</si>
  <si>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</si>
  <si>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</si>
  <si>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</si>
  <si>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</si>
  <si>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</si>
  <si>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</si>
  <si>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</si>
  <si>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</si>
  <si>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</si>
  <si>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</si>
  <si>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</si>
  <si>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</si>
  <si>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</si>
  <si>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</si>
  <si>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</si>
  <si>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</si>
  <si>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</si>
  <si>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</si>
  <si>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</si>
  <si>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</si>
  <si>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</si>
  <si>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</si>
  <si>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</si>
  <si>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</si>
  <si>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</si>
  <si>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</si>
  <si>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</si>
  <si>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</si>
  <si>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</si>
  <si>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</si>
  <si>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</si>
  <si>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</si>
  <si>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</si>
  <si>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</si>
  <si>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</si>
  <si>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</si>
  <si>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</si>
  <si>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</si>
  <si>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</si>
  <si>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</si>
  <si>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</si>
  <si>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</si>
  <si>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</si>
  <si>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</si>
  <si>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</si>
  <si>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</si>
  <si>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</si>
  <si>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</si>
  <si>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</si>
  <si>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</si>
  <si>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</si>
  <si>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</si>
  <si>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</si>
  <si>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</si>
  <si>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</si>
  <si>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</si>
  <si>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</si>
  <si>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</si>
  <si>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</si>
  <si>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</si>
  <si>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</si>
  <si>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</si>
  <si>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</si>
  <si>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</si>
  <si>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</si>
  <si>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</si>
  <si>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</si>
  <si>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</si>
  <si>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</si>
  <si>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</si>
  <si>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</si>
  <si>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</si>
  <si>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</si>
  <si>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</si>
  <si>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</si>
  <si>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</si>
  <si>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</si>
  <si>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</si>
  <si>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</si>
  <si>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</si>
  <si>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</si>
  <si>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</si>
  <si>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</si>
  <si>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</si>
  <si>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</si>
  <si>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</si>
  <si>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</si>
  <si>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</si>
  <si>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</si>
  <si>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</si>
  <si>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</si>
  <si>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</si>
  <si>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</si>
  <si>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</si>
  <si>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</si>
  <si>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</si>
  <si>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</si>
  <si>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</si>
  <si>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</si>
  <si>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</si>
  <si>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</si>
  <si>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</si>
  <si>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</si>
  <si>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</si>
  <si>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</si>
  <si>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</si>
  <si>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</si>
  <si>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</si>
  <si>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</si>
  <si>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</si>
  <si>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</si>
  <si>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</si>
  <si>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</si>
  <si>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</si>
  <si>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</si>
  <si>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</si>
  <si>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</si>
  <si>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</si>
  <si>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</si>
  <si>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</si>
  <si>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</si>
  <si>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</si>
  <si>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</si>
  <si>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</si>
  <si>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</si>
  <si>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</si>
  <si>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</si>
  <si>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</si>
  <si>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</si>
  <si>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</si>
  <si>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</si>
  <si>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</si>
  <si>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</si>
  <si>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</si>
  <si>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</si>
  <si>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</si>
  <si>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</si>
  <si>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</si>
  <si>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</si>
  <si>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</si>
  <si>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</si>
  <si>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</si>
  <si>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</si>
  <si>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</si>
  <si>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</si>
  <si>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</si>
  <si>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</si>
  <si>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</si>
  <si>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</si>
  <si>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</si>
  <si>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</si>
  <si>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</si>
  <si>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</si>
  <si>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</si>
  <si>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</si>
  <si>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</si>
  <si>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</si>
  <si>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</si>
  <si>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</si>
  <si>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</si>
  <si>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</si>
  <si>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</si>
  <si>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</si>
  <si>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</si>
  <si>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</si>
  <si>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</si>
  <si>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</si>
  <si>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</si>
  <si>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</si>
  <si>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</si>
  <si>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</si>
  <si>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</si>
  <si>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</si>
  <si>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</si>
  <si>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</si>
  <si>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</si>
  <si>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</si>
  <si>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</si>
  <si>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</si>
  <si>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</si>
  <si>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</si>
  <si>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</si>
  <si>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</si>
  <si>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</si>
  <si>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</si>
  <si>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</si>
  <si>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</si>
  <si>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</si>
  <si>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</si>
  <si>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</si>
  <si>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</si>
  <si>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</si>
  <si>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</si>
  <si>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</si>
  <si>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</si>
  <si>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</si>
  <si>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</si>
  <si>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</si>
  <si>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</si>
  <si>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</si>
  <si>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</si>
  <si>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</si>
  <si>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</si>
  <si>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</si>
  <si>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</si>
  <si>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</si>
  <si>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</si>
  <si>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</si>
  <si>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</si>
  <si>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</si>
  <si>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</si>
  <si>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</si>
  <si>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</si>
  <si>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</si>
  <si>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</si>
  <si>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</si>
  <si>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</si>
  <si>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</si>
  <si>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</si>
  <si>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</si>
  <si>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</si>
  <si>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</si>
  <si>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</si>
  <si>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</si>
  <si>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</si>
  <si>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</si>
  <si>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</si>
  <si>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</si>
  <si>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</si>
  <si>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</si>
  <si>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</si>
  <si>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</si>
  <si>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</si>
  <si>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</si>
  <si>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</si>
  <si>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</si>
  <si>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</si>
  <si>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</si>
  <si>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</si>
  <si>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</si>
  <si>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</si>
  <si>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</si>
  <si>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</si>
  <si>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</si>
  <si>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</si>
  <si>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</si>
  <si>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</si>
  <si>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</si>
  <si>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</si>
  <si>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</si>
  <si>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</si>
  <si>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</si>
  <si>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</si>
  <si>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</si>
  <si>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</si>
  <si>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</si>
  <si>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</si>
  <si>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</si>
  <si>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</si>
  <si>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</si>
  <si>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</si>
  <si>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</si>
  <si>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</si>
  <si>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</si>
  <si>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</si>
  <si>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</si>
  <si>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</si>
  <si>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</si>
  <si>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</si>
  <si>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</si>
  <si>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</si>
  <si>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</si>
  <si>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</si>
  <si>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</si>
  <si>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</si>
  <si>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</si>
  <si>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</si>
  <si>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</si>
  <si>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</si>
  <si>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</si>
  <si>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</si>
  <si>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</si>
  <si>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</si>
  <si>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</si>
  <si>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</si>
  <si>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</si>
  <si>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</si>
  <si>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</si>
  <si>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</si>
  <si>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</si>
  <si>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</si>
  <si>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</si>
  <si>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</si>
  <si>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</si>
  <si>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</si>
  <si>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</si>
  <si>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</si>
  <si>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</si>
  <si>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</si>
  <si>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</si>
  <si>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</si>
  <si>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</si>
  <si>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</si>
  <si>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</si>
  <si>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</si>
  <si>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</si>
  <si>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</si>
  <si>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</si>
  <si>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</si>
  <si>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</si>
  <si>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</si>
  <si>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</si>
  <si>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</si>
  <si>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</si>
  <si>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</si>
  <si>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</si>
  <si>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</si>
  <si>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</si>
  <si>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</si>
  <si>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</si>
  <si>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</si>
  <si>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</si>
  <si>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</si>
  <si>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</si>
  <si>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</si>
  <si>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</si>
  <si>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</si>
  <si>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</si>
  <si>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</si>
  <si>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</si>
  <si>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</si>
  <si>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</si>
  <si>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</si>
  <si>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</si>
  <si>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</si>
  <si>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</si>
  <si>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</si>
  <si>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</si>
  <si>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</si>
  <si>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</si>
  <si>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</si>
  <si>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</si>
  <si>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</si>
  <si>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</si>
  <si>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</si>
  <si>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</si>
  <si>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</si>
  <si>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</si>
  <si>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</si>
  <si>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</si>
  <si>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</si>
  <si>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</si>
  <si>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</si>
  <si>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</si>
  <si>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</si>
  <si>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</si>
  <si>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</si>
  <si>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</si>
  <si>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</si>
  <si>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</si>
  <si>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</si>
  <si>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</si>
  <si>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</si>
  <si>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</si>
  <si>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</si>
  <si>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</si>
  <si>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</si>
  <si>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</si>
  <si>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</si>
  <si>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</si>
  <si>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</si>
  <si>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</si>
  <si>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</si>
  <si>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</si>
  <si>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</si>
  <si>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</si>
  <si>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</si>
  <si>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</si>
  <si>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</si>
  <si>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</si>
  <si>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</si>
  <si>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</si>
  <si>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</si>
  <si>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</si>
  <si>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</si>
  <si>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</si>
  <si>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</si>
  <si>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</si>
  <si>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</si>
  <si>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</si>
  <si>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</si>
  <si>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</si>
  <si>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</si>
  <si>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</si>
  <si>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</si>
  <si>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</si>
  <si>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</si>
  <si>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</si>
  <si>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</si>
  <si>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</si>
  <si>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</si>
  <si>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</si>
  <si>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</si>
  <si>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</si>
  <si>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</si>
  <si>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</si>
  <si>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</si>
  <si>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</si>
  <si>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</si>
  <si>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</si>
  <si>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</si>
  <si>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</si>
  <si>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</si>
  <si>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</si>
  <si>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</si>
  <si>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</si>
  <si>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</si>
  <si>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</si>
  <si>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</si>
  <si>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</si>
  <si>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</si>
  <si>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</si>
  <si>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</si>
  <si>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</si>
  <si>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</si>
  <si>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</si>
  <si>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</si>
  <si>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</si>
  <si>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</si>
  <si>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</si>
  <si>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</si>
  <si>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</si>
  <si>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</si>
  <si>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</si>
  <si>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</si>
  <si>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</si>
  <si>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</si>
  <si>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</si>
  <si>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</si>
  <si>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</si>
  <si>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</si>
  <si>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</si>
  <si>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</si>
  <si>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</si>
  <si>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</si>
  <si>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</si>
  <si>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</si>
  <si>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</si>
  <si>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</si>
  <si>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</si>
  <si>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</si>
  <si>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</si>
  <si>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</si>
  <si>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</si>
  <si>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</si>
  <si>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</si>
  <si>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</si>
  <si>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</si>
  <si>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</si>
  <si>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</si>
  <si>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</si>
  <si>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</si>
  <si>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</si>
  <si>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</si>
  <si>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</si>
  <si>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</si>
  <si>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</si>
  <si>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</si>
  <si>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</si>
  <si>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</si>
  <si>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</si>
  <si>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</si>
  <si>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</si>
  <si>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</si>
  <si>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</si>
  <si>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</si>
  <si>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</si>
  <si>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</si>
  <si>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</si>
  <si>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</si>
  <si>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</si>
  <si>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</si>
  <si>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</si>
  <si>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</si>
  <si>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</si>
  <si>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</si>
  <si>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</si>
  <si>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</si>
  <si>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</si>
  <si>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</si>
  <si>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</si>
  <si>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</si>
  <si>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</si>
  <si>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</si>
  <si>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</si>
  <si>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</si>
  <si>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</si>
  <si>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</si>
  <si>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</si>
  <si>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</si>
  <si>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</si>
  <si>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</si>
  <si>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</si>
  <si>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</si>
  <si>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</si>
  <si>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</si>
  <si>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</si>
  <si>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</si>
  <si>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</si>
  <si>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</si>
  <si>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</si>
  <si>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</si>
  <si>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</si>
  <si>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</si>
  <si>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</si>
  <si>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</si>
  <si>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</si>
  <si>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</si>
  <si>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</si>
  <si>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</si>
  <si>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</si>
  <si>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</si>
  <si>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</si>
  <si>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</si>
  <si>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</si>
  <si>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</si>
  <si>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</si>
  <si>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</si>
  <si>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</si>
  <si>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</si>
  <si>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</si>
  <si>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</si>
  <si>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</si>
  <si>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</si>
  <si>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</si>
  <si>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</si>
  <si>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</si>
  <si>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</si>
  <si>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</si>
  <si>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</si>
  <si>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</si>
  <si>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</si>
  <si>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</si>
  <si>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</si>
  <si>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</si>
  <si>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</si>
  <si>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</si>
  <si>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</si>
  <si>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</si>
  <si>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</si>
  <si>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</si>
  <si>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</si>
  <si>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</si>
  <si>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</si>
  <si>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</si>
  <si>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</si>
  <si>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</si>
  <si>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</si>
  <si>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</si>
  <si>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</si>
  <si>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</si>
  <si>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</si>
  <si>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</si>
  <si>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</si>
  <si>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</si>
  <si>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</si>
  <si>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</si>
  <si>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</si>
  <si>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</si>
  <si>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</si>
  <si>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</si>
  <si>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</si>
  <si>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</si>
  <si>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</si>
  <si>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</si>
  <si>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</si>
  <si>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</si>
  <si>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</si>
  <si>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</si>
  <si>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</si>
  <si>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</si>
  <si>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</si>
  <si>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</si>
  <si>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</si>
  <si>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</si>
  <si>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</si>
  <si>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</si>
  <si>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</si>
  <si>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</si>
  <si>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</si>
  <si>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</si>
  <si>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</si>
  <si>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</si>
  <si>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</si>
  <si>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</si>
  <si>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</si>
  <si>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</si>
  <si>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</si>
  <si>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</si>
  <si>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</si>
  <si>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</si>
  <si>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</si>
  <si>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</si>
  <si>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</si>
  <si>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</si>
  <si>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</si>
  <si>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</si>
  <si>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</si>
  <si>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</si>
  <si>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</si>
  <si>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</si>
  <si>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</si>
  <si>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</si>
  <si>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</si>
  <si>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</si>
  <si>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</si>
  <si>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</si>
  <si>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</si>
  <si>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</si>
  <si>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</si>
  <si>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</si>
  <si>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</si>
  <si>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</si>
  <si>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</si>
  <si>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</si>
  <si>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</si>
  <si>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</si>
  <si>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</si>
  <si>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</si>
  <si>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</si>
  <si>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</si>
  <si>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</si>
  <si>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</si>
  <si>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</si>
  <si>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</si>
  <si>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</si>
  <si>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</si>
  <si>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</si>
  <si>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</si>
  <si>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</si>
  <si>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</si>
  <si>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</si>
  <si>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</si>
  <si>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</si>
  <si>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</si>
  <si>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</si>
  <si>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</si>
  <si>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</si>
  <si>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</si>
  <si>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</si>
  <si>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</si>
  <si>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</si>
  <si>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</si>
  <si>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</si>
  <si>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</si>
  <si>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</si>
  <si>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</si>
  <si>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</si>
  <si>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</si>
  <si>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</si>
  <si>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</si>
  <si>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</si>
  <si>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</si>
  <si>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</si>
  <si>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</si>
  <si>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</si>
  <si>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</si>
  <si>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</si>
  <si>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</si>
  <si>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</si>
  <si>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</si>
  <si>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</si>
  <si>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</si>
  <si>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</si>
  <si>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</si>
  <si>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</si>
  <si>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</si>
  <si>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</si>
  <si>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</si>
  <si>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</si>
  <si>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</si>
  <si>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</si>
  <si>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</si>
  <si>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</si>
  <si>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</si>
  <si>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</si>
  <si>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</si>
  <si>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</si>
  <si>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</si>
  <si>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</si>
  <si>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</si>
  <si>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</si>
  <si>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</si>
  <si>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</si>
  <si>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</si>
  <si>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</si>
  <si>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</si>
  <si>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</si>
  <si>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</si>
  <si>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</si>
  <si>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</si>
  <si>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</si>
  <si>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</si>
  <si>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</si>
  <si>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</si>
  <si>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</si>
  <si>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</si>
  <si>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</si>
  <si>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</si>
  <si>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</si>
  <si>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</si>
  <si>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</si>
  <si>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</si>
  <si>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</si>
  <si>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</si>
  <si>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</si>
  <si>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</si>
  <si>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</si>
  <si>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</si>
  <si>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</si>
  <si>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</si>
  <si>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</si>
  <si>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</si>
  <si>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</si>
  <si>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</si>
  <si>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</si>
  <si>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</si>
  <si>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</si>
  <si>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</si>
  <si>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</si>
  <si>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</si>
  <si>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</si>
  <si>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</si>
  <si>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</si>
  <si>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</si>
  <si>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</si>
  <si>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</si>
  <si>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</si>
  <si>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</si>
  <si>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</si>
  <si>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</si>
  <si>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</si>
  <si>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</si>
  <si>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</si>
  <si>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</si>
  <si>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</si>
  <si>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</si>
  <si>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</si>
  <si>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</si>
  <si>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</si>
  <si>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</si>
  <si>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</si>
  <si>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</si>
  <si>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</si>
  <si>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</si>
  <si>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</si>
  <si>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</si>
  <si>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</si>
  <si>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</si>
  <si>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</si>
  <si>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</si>
  <si>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</si>
  <si>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</si>
  <si>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</si>
  <si>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</si>
  <si>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</si>
  <si>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</si>
  <si>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</si>
  <si>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</si>
  <si>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</si>
  <si>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</si>
  <si>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</si>
  <si>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</si>
  <si>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</si>
  <si>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</si>
  <si>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</si>
  <si>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</si>
  <si>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</si>
  <si>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</si>
  <si>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</si>
  <si>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</si>
  <si>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</si>
  <si>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</si>
  <si>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</si>
  <si>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</si>
  <si>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</si>
  <si>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</si>
  <si>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</si>
  <si>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</si>
  <si>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</si>
  <si>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</si>
  <si>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</si>
  <si>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</si>
  <si>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</si>
  <si>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</si>
  <si>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</si>
  <si>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</si>
  <si>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</si>
  <si>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</si>
  <si>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</si>
  <si>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</si>
  <si>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</si>
  <si>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</si>
  <si>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</si>
  <si>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</si>
  <si>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</si>
  <si>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</si>
  <si>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</si>
  <si>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</si>
  <si>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</si>
  <si>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</si>
  <si>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</si>
  <si>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</si>
  <si>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</si>
  <si>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</si>
  <si>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</si>
  <si>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</si>
  <si>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</si>
  <si>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</si>
  <si>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</si>
  <si>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</si>
  <si>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</si>
  <si>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</si>
  <si>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</si>
  <si>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</si>
  <si>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</si>
  <si>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</si>
  <si>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</si>
  <si>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</si>
  <si>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</si>
  <si>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</si>
  <si>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</si>
  <si>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</si>
  <si>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</si>
  <si>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</si>
  <si>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</si>
  <si>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</si>
  <si>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</si>
  <si>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</si>
  <si>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</si>
  <si>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</si>
  <si>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</si>
  <si>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</si>
  <si>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</si>
  <si>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</si>
  <si>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</si>
  <si>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</si>
  <si>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</si>
  <si>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</si>
  <si>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</si>
  <si>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</si>
  <si>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</si>
  <si>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</si>
  <si>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</si>
  <si>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</si>
  <si>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</si>
  <si>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</si>
  <si>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</si>
  <si>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</si>
  <si>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</si>
  <si>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</si>
  <si>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</si>
  <si>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</si>
  <si>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</si>
  <si>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</si>
  <si>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</si>
  <si>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</si>
  <si>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</si>
  <si>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</si>
  <si>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</si>
  <si>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</si>
  <si>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</si>
  <si>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</si>
  <si>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</si>
  <si>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</si>
  <si>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</si>
  <si>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</si>
  <si>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</si>
  <si>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</si>
  <si>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</si>
  <si>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</si>
  <si>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</si>
  <si>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</si>
  <si>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</si>
  <si>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</si>
  <si>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</si>
  <si>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</si>
  <si>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</si>
  <si>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</si>
  <si>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</si>
  <si>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</si>
  <si>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</si>
  <si>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</si>
  <si>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</si>
  <si>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</si>
  <si>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</si>
  <si>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</si>
  <si>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</si>
  <si>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</si>
  <si>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</si>
  <si>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</si>
  <si>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</si>
  <si>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</si>
  <si>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</si>
  <si>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</si>
  <si>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</si>
  <si>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</si>
  <si>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</si>
  <si>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</si>
  <si>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</si>
  <si>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</si>
  <si>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</si>
  <si>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</si>
  <si>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</si>
  <si>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</si>
  <si>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</si>
  <si>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</si>
  <si>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</si>
  <si>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</si>
  <si>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</si>
  <si>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</si>
  <si>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</si>
  <si>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</si>
  <si>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</si>
  <si>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</si>
  <si>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</si>
  <si>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</si>
  <si>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</si>
  <si>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</si>
  <si>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</si>
  <si>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</si>
  <si>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</si>
  <si>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</si>
  <si>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</si>
  <si>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</si>
  <si>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</si>
  <si>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</si>
  <si>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</si>
  <si>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</si>
  <si>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</si>
  <si>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</si>
  <si>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</si>
  <si>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</si>
  <si>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</si>
  <si>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</si>
  <si>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</si>
  <si>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</si>
  <si>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</si>
  <si>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</si>
  <si>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</si>
  <si>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</si>
  <si>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</si>
  <si>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</si>
  <si>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</si>
  <si>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</si>
  <si>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</si>
  <si>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</si>
  <si>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</si>
  <si>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</si>
  <si>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</si>
  <si>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</si>
  <si>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</si>
  <si>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</si>
  <si>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</si>
  <si>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</si>
  <si>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</si>
  <si>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</si>
  <si>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</si>
  <si>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</si>
  <si>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</si>
  <si>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</si>
  <si>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</si>
  <si>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</si>
  <si>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</si>
  <si>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</si>
  <si>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</si>
  <si>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</si>
  <si>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</si>
  <si>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</si>
  <si>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</si>
  <si>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</si>
  <si>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</si>
  <si>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</si>
  <si>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</si>
  <si>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</si>
  <si>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</si>
  <si>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</si>
  <si>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</si>
  <si>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</si>
  <si>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</si>
  <si>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</si>
  <si>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</si>
  <si>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</si>
  <si>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</si>
  <si>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</si>
  <si>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</si>
  <si>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</si>
  <si>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</si>
  <si>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</si>
  <si>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</si>
  <si>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</si>
  <si>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</si>
  <si>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</si>
  <si>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</si>
  <si>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</si>
  <si>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</si>
  <si>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</si>
  <si>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</si>
  <si>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</si>
  <si>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</si>
  <si>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</si>
  <si>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</si>
  <si>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</si>
  <si>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</si>
  <si>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</si>
  <si>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</si>
  <si>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</si>
  <si>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</si>
  <si>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</si>
  <si>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</si>
  <si>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</si>
  <si>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</si>
  <si>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</si>
  <si>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</si>
  <si>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</si>
  <si>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</si>
  <si>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</si>
  <si>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</si>
  <si>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</si>
  <si>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</si>
  <si>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</si>
  <si>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</si>
  <si>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</si>
  <si>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</si>
  <si>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</si>
  <si>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</si>
  <si>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</si>
  <si>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</si>
  <si>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</si>
  <si>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</si>
  <si>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</si>
  <si>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</si>
  <si>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</si>
  <si>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</si>
  <si>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</si>
  <si>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</si>
  <si>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</si>
  <si>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</si>
  <si>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</si>
  <si>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</si>
  <si>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</si>
  <si>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</si>
  <si>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</si>
  <si>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</si>
  <si>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</si>
  <si>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</si>
  <si>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</si>
  <si>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</si>
  <si>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</si>
  <si>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</si>
  <si>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</si>
  <si>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</si>
  <si>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</si>
  <si>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</si>
  <si>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</si>
  <si>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</si>
  <si>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</si>
  <si>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</si>
  <si>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</si>
  <si>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</si>
  <si>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</si>
  <si>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</si>
  <si>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</si>
  <si>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</si>
  <si>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</si>
  <si>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</si>
  <si>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</si>
  <si>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</si>
  <si>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</si>
  <si>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</si>
  <si>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</si>
  <si>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</si>
  <si>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</si>
  <si>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</si>
  <si>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</si>
  <si>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</si>
  <si>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</si>
  <si>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</si>
  <si>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</si>
  <si>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</si>
  <si>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</si>
  <si>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</si>
  <si>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</si>
  <si>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</si>
  <si>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</si>
  <si>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</si>
  <si>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</si>
  <si>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</si>
  <si>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</si>
  <si>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</si>
  <si>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</si>
  <si>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</si>
  <si>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</si>
  <si>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</si>
  <si>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</si>
  <si>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</si>
  <si>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</si>
  <si>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</si>
  <si>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</si>
  <si>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</si>
  <si>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</si>
  <si>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</si>
  <si>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</si>
  <si>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</si>
  <si>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</si>
  <si>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</si>
  <si>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</si>
  <si>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</si>
  <si>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</si>
  <si>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</si>
  <si>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</si>
  <si>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</si>
  <si>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</si>
  <si>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</si>
  <si>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</si>
  <si>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</si>
  <si>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</si>
  <si>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</si>
  <si>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</si>
  <si>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</si>
  <si>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</si>
  <si>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</si>
  <si>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</si>
  <si>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</si>
  <si>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</si>
  <si>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</si>
  <si>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</si>
  <si>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</si>
  <si>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</si>
  <si>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</si>
  <si>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</si>
  <si>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</si>
  <si>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</si>
  <si>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</si>
  <si>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</si>
  <si>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</si>
  <si>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</si>
  <si>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</si>
  <si>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</si>
  <si>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</si>
  <si>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</si>
  <si>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</si>
  <si>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</si>
  <si>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</si>
  <si>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</si>
  <si>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</si>
  <si>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</si>
  <si>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</si>
  <si>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</si>
  <si>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</si>
  <si>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</si>
  <si>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</si>
  <si>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</si>
  <si>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</si>
  <si>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</si>
  <si>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</si>
  <si>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</si>
  <si>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</si>
  <si>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</si>
  <si>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</si>
  <si>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</si>
  <si>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</si>
  <si>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</si>
  <si>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</si>
  <si>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</si>
  <si>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</si>
  <si>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</si>
  <si>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</si>
  <si>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</si>
  <si>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</si>
  <si>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</si>
  <si>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</si>
  <si>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</si>
  <si>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</si>
  <si>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</si>
  <si>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</si>
  <si>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</si>
  <si>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</si>
  <si>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</si>
  <si>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</si>
  <si>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</si>
  <si>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</si>
  <si>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</si>
  <si>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</si>
  <si>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</si>
  <si>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</si>
  <si>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</si>
  <si>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</si>
  <si>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</si>
  <si>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</si>
  <si>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</si>
  <si>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</si>
  <si>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</si>
  <si>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</si>
  <si>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</si>
  <si>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</si>
  <si>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</si>
  <si>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</si>
  <si>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</si>
  <si>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</si>
  <si>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</si>
  <si>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</si>
  <si>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</si>
  <si>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</si>
  <si>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</si>
  <si>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</si>
  <si>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</si>
  <si>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</si>
  <si>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</si>
  <si>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</si>
  <si>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</si>
  <si>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</si>
  <si>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</si>
  <si>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</si>
  <si>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</si>
  <si>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</si>
  <si>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</si>
  <si>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</si>
  <si>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</si>
  <si>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</si>
  <si>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</si>
  <si>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</si>
  <si>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</si>
  <si>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</si>
  <si>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</si>
  <si>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</si>
  <si>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</si>
  <si>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</si>
  <si>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</si>
  <si>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</si>
  <si>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</si>
  <si>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</si>
  <si>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</si>
  <si>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</si>
  <si>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</si>
  <si>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</si>
  <si>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</si>
  <si>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</si>
  <si>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</si>
  <si>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</si>
  <si>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</si>
  <si>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</si>
  <si>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</si>
  <si>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</si>
  <si>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</si>
  <si>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</si>
  <si>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</si>
  <si>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</si>
  <si>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</si>
  <si>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</si>
  <si>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</si>
  <si>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</si>
  <si>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</si>
  <si>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</si>
  <si>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</si>
  <si>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</si>
  <si>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</si>
  <si>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</si>
  <si>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</si>
  <si>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</si>
  <si>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</si>
  <si>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</si>
  <si>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</si>
  <si>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</si>
  <si>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</si>
  <si>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</si>
  <si>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</si>
  <si>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</si>
  <si>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</si>
  <si>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</si>
  <si>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</si>
  <si>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</si>
  <si>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</si>
  <si>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</si>
  <si>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</si>
  <si>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</si>
  <si>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</si>
  <si>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</si>
  <si>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</si>
  <si>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</si>
  <si>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</si>
  <si>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</si>
  <si>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</si>
  <si>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</si>
  <si>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</si>
  <si>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</si>
  <si>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</si>
  <si>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</si>
  <si>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</si>
  <si>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</si>
  <si>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</si>
  <si>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</si>
  <si>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</si>
  <si>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</si>
  <si>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</si>
  <si>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</si>
  <si>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</si>
  <si>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</si>
  <si>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</si>
  <si>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</si>
  <si>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</si>
  <si>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</si>
  <si>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</si>
  <si>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</si>
  <si>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</si>
  <si>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</si>
  <si>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</si>
  <si>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</si>
  <si>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</si>
  <si>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</si>
  <si>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</si>
  <si>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</si>
  <si>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</si>
  <si>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</si>
  <si>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</si>
  <si>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</si>
  <si>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</si>
  <si>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</si>
  <si>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</si>
  <si>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</si>
  <si>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</si>
  <si>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</si>
  <si>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</si>
  <si>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</si>
  <si>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</si>
  <si>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</si>
  <si>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</si>
  <si>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</si>
  <si>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</si>
  <si>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</si>
  <si>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</si>
  <si>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</si>
  <si>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</si>
  <si>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</si>
  <si>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</si>
  <si>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</si>
  <si>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</si>
  <si>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</si>
  <si>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</si>
  <si>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</si>
  <si>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</si>
  <si>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</si>
  <si>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</si>
  <si>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</si>
  <si>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</si>
  <si>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</si>
  <si>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</si>
  <si>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</si>
  <si>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</si>
  <si>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</si>
  <si>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</si>
  <si>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</si>
  <si>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</si>
  <si>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</si>
  <si>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</si>
  <si>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</si>
  <si>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</si>
  <si>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</si>
  <si>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</si>
  <si>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</si>
  <si>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</si>
  <si>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</si>
  <si>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</si>
  <si>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</si>
  <si>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</si>
  <si>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</si>
  <si>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</si>
  <si>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</si>
  <si>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</si>
  <si>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</si>
  <si>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</si>
  <si>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</si>
  <si>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</si>
  <si>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</si>
  <si>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</si>
  <si>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</si>
  <si>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</si>
  <si>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</si>
  <si>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</si>
  <si>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</si>
  <si>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</si>
  <si>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</si>
  <si>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</si>
  <si>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</si>
  <si>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</si>
  <si>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</si>
  <si>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</si>
  <si>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</si>
  <si>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</si>
  <si>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</si>
  <si>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</si>
  <si>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</si>
  <si>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</si>
  <si>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</si>
  <si>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</si>
  <si>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</si>
  <si>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</si>
  <si>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</si>
  <si>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</si>
  <si>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</si>
  <si>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</si>
  <si>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</si>
  <si>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</si>
  <si>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</si>
  <si>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</si>
  <si>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</si>
  <si>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</si>
  <si>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</si>
  <si>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</si>
  <si>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</si>
  <si>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</si>
  <si>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</si>
  <si>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</si>
  <si>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</si>
  <si>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</si>
  <si>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</si>
  <si>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</si>
  <si>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</si>
  <si>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</si>
  <si>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</si>
  <si>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</si>
  <si>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</si>
  <si>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</si>
  <si>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</si>
  <si>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</si>
  <si>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</si>
  <si>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</si>
  <si>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</si>
  <si>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</si>
  <si>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</si>
  <si>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</si>
  <si>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</si>
  <si>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</si>
  <si>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</si>
  <si>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</si>
  <si>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</si>
  <si>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</si>
  <si>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</si>
  <si>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</si>
  <si>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</si>
  <si>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</si>
  <si>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</si>
  <si>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</si>
  <si>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</si>
  <si>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</si>
  <si>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</si>
  <si>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</si>
  <si>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</si>
  <si>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</si>
  <si>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</si>
  <si>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</si>
  <si>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</si>
  <si>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</si>
  <si>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</si>
  <si>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</si>
  <si>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</si>
  <si>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</si>
  <si>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</si>
  <si>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</si>
  <si>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</si>
  <si>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</si>
  <si>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</si>
  <si>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</si>
  <si>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</si>
  <si>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</si>
  <si>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</si>
  <si>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</si>
  <si>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</si>
  <si>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</si>
  <si>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</si>
  <si>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</si>
  <si>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</si>
  <si>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</si>
  <si>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</si>
  <si>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</si>
  <si>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</si>
  <si>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</si>
  <si>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</si>
  <si>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</si>
  <si>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</si>
  <si>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</si>
  <si>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</si>
  <si>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</si>
  <si>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</si>
  <si>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</si>
  <si>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</si>
  <si>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</si>
  <si>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</si>
  <si>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</si>
  <si>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</si>
  <si>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</si>
  <si>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</si>
  <si>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</si>
  <si>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</si>
  <si>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</si>
  <si>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</si>
  <si>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</si>
  <si>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</si>
  <si>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</si>
  <si>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</si>
  <si>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</si>
  <si>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</si>
  <si>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</si>
  <si>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</si>
  <si>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</si>
  <si>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</si>
  <si>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</si>
  <si>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</si>
  <si>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</si>
  <si>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</si>
  <si>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</si>
  <si>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</si>
  <si>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</si>
  <si>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</si>
  <si>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</si>
  <si>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</si>
  <si>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</si>
  <si>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</si>
  <si>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</si>
  <si>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</si>
  <si>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</si>
  <si>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</si>
  <si>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</si>
  <si>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</si>
  <si>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</si>
  <si>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</si>
  <si>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</si>
  <si>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</si>
  <si>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</si>
  <si>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</si>
  <si>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</si>
  <si>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</si>
  <si>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</si>
  <si>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</si>
  <si>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</si>
  <si>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</si>
  <si>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</si>
  <si>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</si>
  <si>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</si>
  <si>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</si>
  <si>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</si>
  <si>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</si>
  <si>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</si>
  <si>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</si>
  <si>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</si>
  <si>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</si>
  <si>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</si>
  <si>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</si>
  <si>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</si>
  <si>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</si>
  <si>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</si>
  <si>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</si>
  <si>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</si>
  <si>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</si>
  <si>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</si>
  <si>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</si>
  <si>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</si>
  <si>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</si>
  <si>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</si>
  <si>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</si>
  <si>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</si>
  <si>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</si>
  <si>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</si>
  <si>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</si>
  <si>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</si>
  <si>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</si>
  <si>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</si>
  <si>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</si>
  <si>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</si>
  <si>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</si>
  <si>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</si>
  <si>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</si>
  <si>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</si>
  <si>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</si>
  <si>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</si>
  <si>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</si>
  <si>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</si>
  <si>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</si>
  <si>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</si>
  <si>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</si>
  <si>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</si>
  <si>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</si>
  <si>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</si>
  <si>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</si>
  <si>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</si>
  <si>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</si>
  <si>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</si>
  <si>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</si>
  <si>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</si>
  <si>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</si>
  <si>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</si>
  <si>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</si>
  <si>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</si>
  <si>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</si>
  <si>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</si>
  <si>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</si>
  <si>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</si>
  <si>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</si>
  <si>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</si>
  <si>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</si>
  <si>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</si>
  <si>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</si>
  <si>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</si>
  <si>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</si>
  <si>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</si>
  <si>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</si>
  <si>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</si>
  <si>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</si>
  <si>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</si>
  <si>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</si>
  <si>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</si>
  <si>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</si>
  <si>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</si>
  <si>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</si>
  <si>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</si>
  <si>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</si>
  <si>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</si>
  <si>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</si>
  <si>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</si>
  <si>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</si>
  <si>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</si>
  <si>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</si>
  <si>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</si>
  <si>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</si>
  <si>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</si>
  <si>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</si>
  <si>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</si>
  <si>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</si>
  <si>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</si>
  <si>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</si>
  <si>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</si>
  <si>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</si>
  <si>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</si>
  <si>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</si>
  <si>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</si>
  <si>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</si>
  <si>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</si>
  <si>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</si>
  <si>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</si>
  <si>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</si>
  <si>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</si>
  <si>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</si>
  <si>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</si>
  <si>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</si>
  <si>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</si>
  <si>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</si>
  <si>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</si>
  <si>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</si>
  <si>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</si>
  <si>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</si>
  <si>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</si>
  <si>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</si>
  <si>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</si>
  <si>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</si>
  <si>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</si>
  <si>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</si>
  <si>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</si>
  <si>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</si>
  <si>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</si>
  <si>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</si>
  <si>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</si>
  <si>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</si>
  <si>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</si>
  <si>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</si>
  <si>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</si>
  <si>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</si>
  <si>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</si>
  <si>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</si>
  <si>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</si>
  <si>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</si>
  <si>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</si>
  <si>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</si>
  <si>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</si>
  <si>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</si>
  <si>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</si>
  <si>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</si>
  <si>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</si>
  <si>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</si>
  <si>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</si>
  <si>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</si>
  <si>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</si>
  <si>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</si>
  <si>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</si>
  <si>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</si>
  <si>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</si>
  <si>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</si>
  <si>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</si>
  <si>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</si>
  <si>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</si>
  <si>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</si>
  <si>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</si>
  <si>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</si>
  <si>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</si>
  <si>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</si>
  <si>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</si>
  <si>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</si>
  <si>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</si>
  <si>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</si>
  <si>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</si>
  <si>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</si>
  <si>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</si>
  <si>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</si>
  <si>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</si>
  <si>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</si>
  <si>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</si>
  <si>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</si>
  <si>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</si>
  <si>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</si>
  <si>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</si>
  <si>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</si>
  <si>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</si>
  <si>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</si>
  <si>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</si>
  <si>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</si>
  <si>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</si>
  <si>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</si>
  <si>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</si>
  <si>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</si>
  <si>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</si>
  <si>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</si>
  <si>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</si>
  <si>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</si>
  <si>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</si>
  <si>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</si>
  <si>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</si>
  <si>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</si>
  <si>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</si>
  <si>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</si>
  <si>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</si>
  <si>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</si>
  <si>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</si>
  <si>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</si>
  <si>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</si>
  <si>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</si>
  <si>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</si>
  <si>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</si>
  <si>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</si>
  <si>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</si>
  <si>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</si>
  <si>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</si>
  <si>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</si>
  <si>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</si>
  <si>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</si>
  <si>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</si>
  <si>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</si>
  <si>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</si>
  <si>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</si>
  <si>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</si>
  <si>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</si>
  <si>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</si>
  <si>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</si>
  <si>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</si>
  <si>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</si>
  <si>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</si>
  <si>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</si>
  <si>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</si>
  <si>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</si>
  <si>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</si>
  <si>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</si>
  <si>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</si>
  <si>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</si>
  <si>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</si>
  <si>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</si>
  <si>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</si>
  <si>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</si>
  <si>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</si>
  <si>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</si>
  <si>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</si>
  <si>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</si>
  <si>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</si>
  <si>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</si>
  <si>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</si>
  <si>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</si>
  <si>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</si>
  <si>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</si>
  <si>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</si>
  <si>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</si>
  <si>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</si>
  <si>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</si>
  <si>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</si>
  <si>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</si>
  <si>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</si>
  <si>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</si>
  <si>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</si>
  <si>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</si>
  <si>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</si>
  <si>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</si>
  <si>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</si>
  <si>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</si>
  <si>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</si>
  <si>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</si>
  <si>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</si>
  <si>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</si>
  <si>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</si>
  <si>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</si>
  <si>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</si>
  <si>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</si>
  <si>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</si>
  <si>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</si>
  <si>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</si>
  <si>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</si>
  <si>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</si>
  <si>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</si>
  <si>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</si>
  <si>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</si>
  <si>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</si>
  <si>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</si>
  <si>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</si>
  <si>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</si>
  <si>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</si>
  <si>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</si>
  <si>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</si>
  <si>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</si>
  <si>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</si>
  <si>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</si>
  <si>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</si>
  <si>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</si>
  <si>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</si>
  <si>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</si>
  <si>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</si>
  <si>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</si>
  <si>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</si>
  <si>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</si>
  <si>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</si>
  <si>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</si>
  <si>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</si>
  <si>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</si>
  <si>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</si>
  <si>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</si>
  <si>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</si>
  <si>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</si>
  <si>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</si>
  <si>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</si>
  <si>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</si>
  <si>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</si>
  <si>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</si>
  <si>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</si>
  <si>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</si>
  <si>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</si>
  <si>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</si>
  <si>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</si>
  <si>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</si>
  <si>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</si>
  <si>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</si>
  <si>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</si>
  <si>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</si>
  <si>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</si>
  <si>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</si>
  <si>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</si>
  <si>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</si>
  <si>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</si>
  <si>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</si>
  <si>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</si>
  <si>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</si>
  <si>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</si>
  <si>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</si>
  <si>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</si>
  <si>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</si>
  <si>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</si>
  <si>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</si>
  <si>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</si>
  <si>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</si>
  <si>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</si>
  <si>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</si>
  <si>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</si>
  <si>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</si>
  <si>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</si>
  <si>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</si>
  <si>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</si>
  <si>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</si>
  <si>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</si>
  <si>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</si>
  <si>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</si>
  <si>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</si>
  <si>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</si>
  <si>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</si>
  <si>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</si>
  <si>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</si>
  <si>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</si>
  <si>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</si>
  <si>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</si>
  <si>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</si>
  <si>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</si>
  <si>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</si>
  <si>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</si>
  <si>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</si>
  <si>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</si>
  <si>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</si>
  <si>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</si>
  <si>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</si>
  <si>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</si>
  <si>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</si>
  <si>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</si>
  <si>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</si>
  <si>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</si>
  <si>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</si>
  <si>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</si>
  <si>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</si>
  <si>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</si>
  <si>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</si>
  <si>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</si>
  <si>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</si>
  <si>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</si>
  <si>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</si>
  <si>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</si>
  <si>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</si>
  <si>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</si>
  <si>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</si>
  <si>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</si>
  <si>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</si>
  <si>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</si>
  <si>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</si>
  <si>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</si>
  <si>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</si>
  <si>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</si>
  <si>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</si>
  <si>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</si>
  <si>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</si>
  <si>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</si>
  <si>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</si>
  <si>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</si>
  <si>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</si>
  <si>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</si>
  <si>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</si>
  <si>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</si>
  <si>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</si>
  <si>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</si>
  <si>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</si>
  <si>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</si>
  <si>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</si>
  <si>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</si>
  <si>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</si>
  <si>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</si>
  <si>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</si>
  <si>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</si>
  <si>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</si>
  <si>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</si>
  <si>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</si>
  <si>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</si>
  <si>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</si>
  <si>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</si>
  <si>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</si>
  <si>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</si>
  <si>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</si>
  <si>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</si>
  <si>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</si>
  <si>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</si>
  <si>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</si>
  <si>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</si>
  <si>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</si>
  <si>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</si>
  <si>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</si>
  <si>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</si>
  <si>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</si>
  <si>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</si>
  <si>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</si>
  <si>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</si>
  <si>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</si>
  <si>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</si>
  <si>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</si>
  <si>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</si>
  <si>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</si>
  <si>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</si>
  <si>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</si>
  <si>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</si>
  <si>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</si>
  <si>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</si>
  <si>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</si>
  <si>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</si>
  <si>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</si>
  <si>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</si>
  <si>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</si>
  <si>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</si>
  <si>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</si>
  <si>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</si>
  <si>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</si>
  <si>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</si>
  <si>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</si>
  <si>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</si>
  <si>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</si>
  <si>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</si>
  <si>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</si>
  <si>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</si>
  <si>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</si>
  <si>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</si>
  <si>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</si>
  <si>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</si>
  <si>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</si>
  <si>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</si>
  <si>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</si>
  <si>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</si>
  <si>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</si>
  <si>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</si>
  <si>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</si>
  <si>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</si>
  <si>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</si>
  <si>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</si>
  <si>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</si>
  <si>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</si>
  <si>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</si>
  <si>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</si>
  <si>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</si>
  <si>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</si>
  <si>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</si>
  <si>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</si>
  <si>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</si>
  <si>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</si>
  <si>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</si>
  <si>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</si>
  <si>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</si>
  <si>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</si>
  <si>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</si>
  <si>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</si>
  <si>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</si>
  <si>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</si>
  <si>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</si>
  <si>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</si>
  <si>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</si>
  <si>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</si>
  <si>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</si>
  <si>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</si>
  <si>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</si>
  <si>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</si>
  <si>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</si>
  <si>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</si>
  <si>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</si>
  <si>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</si>
  <si>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</si>
  <si>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</si>
  <si>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</si>
  <si>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</si>
  <si>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</si>
  <si>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</si>
  <si>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</si>
  <si>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</si>
  <si>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</si>
  <si>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</si>
  <si>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</si>
  <si>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</si>
  <si>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</si>
  <si>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</si>
  <si>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</si>
  <si>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</si>
  <si>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</si>
  <si>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</si>
  <si>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</si>
  <si>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</si>
  <si>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</si>
  <si>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</si>
  <si>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</si>
  <si>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</si>
  <si>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</si>
  <si>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</si>
  <si>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</si>
  <si>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</si>
  <si>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</si>
  <si>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</si>
  <si>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</si>
  <si>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</si>
  <si>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</si>
  <si>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</si>
  <si>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</si>
  <si>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</si>
  <si>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</si>
  <si>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</si>
  <si>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</si>
  <si>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</si>
  <si>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</si>
  <si>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</si>
  <si>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</si>
  <si>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</si>
  <si>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</si>
  <si>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</si>
  <si>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</si>
  <si>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MARUTI 6000 PE AUG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</si>
  <si>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</si>
  <si>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</si>
  <si>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</si>
  <si>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</si>
  <si>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</si>
  <si>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</si>
  <si>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</si>
  <si>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</si>
  <si>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</si>
  <si>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</si>
  <si>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</si>
  <si>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</si>
  <si>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</si>
  <si>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</si>
  <si>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</si>
  <si>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</si>
  <si>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</si>
  <si>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</si>
  <si>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</si>
  <si>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</si>
  <si>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</si>
  <si>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</si>
  <si>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HEROMOTOCO AUG FUT</t>
  </si>
  <si>
    <t>2800-2810</t>
  </si>
  <si>
    <t>1400-1420</t>
  </si>
  <si>
    <t>265-270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</si>
  <si>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</si>
  <si>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</si>
  <si>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</si>
  <si>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</si>
  <si>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</si>
  <si>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</si>
  <si>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</si>
  <si>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</si>
  <si>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</si>
  <si>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</si>
  <si>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</si>
  <si>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</si>
  <si>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</si>
  <si>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</si>
  <si>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</si>
  <si>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</si>
  <si>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</si>
  <si>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</si>
  <si>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</si>
  <si>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</si>
  <si>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</si>
  <si>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</si>
  <si>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</si>
  <si>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</si>
  <si>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</si>
  <si>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</si>
  <si>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</si>
  <si>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</si>
  <si>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</si>
  <si>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</si>
  <si>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</si>
  <si>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</si>
  <si>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</si>
  <si>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</si>
  <si>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</si>
  <si>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</si>
  <si>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</si>
  <si>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</si>
  <si>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</si>
  <si>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</si>
  <si>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</si>
  <si>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</si>
  <si>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</si>
  <si>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</si>
  <si>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</si>
  <si>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</si>
  <si>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555-565</t>
  </si>
  <si>
    <t>49-50</t>
  </si>
  <si>
    <t>Profit of Rs.3.5/-</t>
  </si>
  <si>
    <t>880-900</t>
  </si>
  <si>
    <t>Profit of Rs.10/-</t>
  </si>
  <si>
    <t>Profit of Rs.30/-</t>
  </si>
  <si>
    <t>140-142</t>
  </si>
  <si>
    <t>Profit of Rs.7.5/-</t>
  </si>
  <si>
    <t>Profit of Rs.2.75/-</t>
  </si>
  <si>
    <t>192-190</t>
  </si>
  <si>
    <t>Profit of Rs.55.5/-</t>
  </si>
  <si>
    <t>NIFTY 11350 PE 27-AUG</t>
  </si>
  <si>
    <t>Profit of Rs.4.5/-</t>
  </si>
  <si>
    <t>Profit of Rs.1.1/-</t>
  </si>
  <si>
    <t xml:space="preserve">INDIACEM </t>
  </si>
  <si>
    <t xml:space="preserve">Buy </t>
  </si>
  <si>
    <t>130-135</t>
  </si>
  <si>
    <t>158-160</t>
  </si>
  <si>
    <t xml:space="preserve">DABUR </t>
  </si>
  <si>
    <t>510-515</t>
  </si>
  <si>
    <t>COFORGE</t>
  </si>
  <si>
    <t>VMV</t>
  </si>
  <si>
    <t>DEVISANJAYBHANDARI</t>
  </si>
  <si>
    <t>Loss of Rs.18/-</t>
  </si>
  <si>
    <t>Loss of Rs.4/-</t>
  </si>
  <si>
    <t>BANKBARODA 49 CE</t>
  </si>
  <si>
    <t>1.20-1.50</t>
  </si>
  <si>
    <t>Profit of Rs.0.2/-</t>
  </si>
  <si>
    <t>NIFTY 11400 PE 27-AUG</t>
  </si>
  <si>
    <t>100-120</t>
  </si>
  <si>
    <t xml:space="preserve">AMARAJABAT 740 PE AUG </t>
  </si>
  <si>
    <t>15-16</t>
  </si>
  <si>
    <t>Profit of Rs.2/-</t>
  </si>
  <si>
    <t>245-250</t>
  </si>
  <si>
    <t xml:space="preserve">VIPIND </t>
  </si>
  <si>
    <t>Loss of Rs.6.5/-</t>
  </si>
  <si>
    <t>M&amp;M 600 PE 27-AUG</t>
  </si>
  <si>
    <t>Profit of Rs.1.35/-</t>
  </si>
  <si>
    <t>M&amp;M 610 PE 27-AUG</t>
  </si>
  <si>
    <t>13-15</t>
  </si>
  <si>
    <t>RBL Bank Limited</t>
  </si>
  <si>
    <t>Loss of Rs.39/-</t>
  </si>
  <si>
    <t>Loss of Rs.3.75/-</t>
  </si>
  <si>
    <t>Part Profit of Rs.8.5/-</t>
  </si>
  <si>
    <t>Profit of Rs.17.5/-</t>
  </si>
  <si>
    <t>Loss of Rs.70/-</t>
  </si>
  <si>
    <t>Loss of Rs.67.50/-</t>
  </si>
  <si>
    <t>1920-1940</t>
  </si>
  <si>
    <t>2900-2925</t>
  </si>
  <si>
    <t>HRTI PRIVATE LIMITED</t>
  </si>
  <si>
    <t>Profit of Rs.39/-</t>
  </si>
  <si>
    <t>265-269</t>
  </si>
  <si>
    <t>310-320</t>
  </si>
  <si>
    <t>TCS SEP FUT</t>
  </si>
  <si>
    <t>2270-2274</t>
  </si>
  <si>
    <t>213-215</t>
  </si>
  <si>
    <t>235-245</t>
  </si>
  <si>
    <t>1700-1730</t>
  </si>
  <si>
    <t>2135-2150</t>
  </si>
  <si>
    <t>2400-2500</t>
  </si>
  <si>
    <t>Loss of Rs.46.5/-</t>
  </si>
  <si>
    <t>ALPHA LEON ENTERPRISES LLP</t>
  </si>
  <si>
    <t>HANUMAN FORGING AND ENGINEERING PRIVATE LIMITED</t>
  </si>
  <si>
    <t>Ind Terrain Fashions Ltd</t>
  </si>
  <si>
    <t>Loss of Rs.10.50/-</t>
  </si>
  <si>
    <t>Loss of Rs.100/-</t>
  </si>
  <si>
    <t>Loss of Rs.5.50/-</t>
  </si>
  <si>
    <t>Loss of Rs.82.50/-</t>
  </si>
  <si>
    <t>Loss of Rs.27.50/-</t>
  </si>
  <si>
    <t>Loss of Rs.28/-</t>
  </si>
  <si>
    <t>Loss of Rs.16/-</t>
  </si>
  <si>
    <t>NIFTY SEP FUT</t>
  </si>
  <si>
    <t>11600-11500</t>
  </si>
  <si>
    <t>Profit of Rs.75/-</t>
  </si>
  <si>
    <t>Profit of Rs.6/-</t>
  </si>
  <si>
    <t>405-400</t>
  </si>
  <si>
    <t>ASHARI</t>
  </si>
  <si>
    <t>BHANUDAS NARAYAN SONAWANE</t>
  </si>
  <si>
    <t>MANOJKUMAR GUNVANTRAI SOMANI</t>
  </si>
  <si>
    <t>BAJRFIN</t>
  </si>
  <si>
    <t>VANDANA VISHAMBHAR SARAF</t>
  </si>
  <si>
    <t>MINAKSHI RAJENDRA SARAF</t>
  </si>
  <si>
    <t>HANUMAN FREIGHT AND CARRIERS PRIVATE LIMITED</t>
  </si>
  <si>
    <t>RISHABH ENTERPRISES LIMITED</t>
  </si>
  <si>
    <t>BHAIRAV ENTERPRISES LIMITED</t>
  </si>
  <si>
    <t>PLUTUS WEALTH MANAGEMENT LLP</t>
  </si>
  <si>
    <t>WESTBRIDGE CROSSOVER FUND LLC</t>
  </si>
  <si>
    <t>CHDCHEM</t>
  </si>
  <si>
    <t>AJAY BANSAL</t>
  </si>
  <si>
    <t>INVESTGUARD VENTURES</t>
  </si>
  <si>
    <t>HINDUJA POWER LIMITED</t>
  </si>
  <si>
    <t>GOYALASS</t>
  </si>
  <si>
    <t>NITIN ARVIND OZA</t>
  </si>
  <si>
    <t>GKN SECURITIES</t>
  </si>
  <si>
    <t>SMC REAL ESTATE ADVISORS PRIVATE LIMITED</t>
  </si>
  <si>
    <t>KKFIN</t>
  </si>
  <si>
    <t>ACQUITOR FINANCIAL SERVICES PVT.LTD.</t>
  </si>
  <si>
    <t>HRISHIKESH IMPEX PRIVATE LIMITED</t>
  </si>
  <si>
    <t>RADHIKAJWE</t>
  </si>
  <si>
    <t>NNM SECURITIES PVT LTD</t>
  </si>
  <si>
    <t>SHERWOOD SECURITIES PVT LTD</t>
  </si>
  <si>
    <t>ARJUN KAUSHIK</t>
  </si>
  <si>
    <t>REMIELEK</t>
  </si>
  <si>
    <t>RAJENDRA CHIRANJILAL SARAF</t>
  </si>
  <si>
    <t>LAKSHMINARAYAN REALFINVEST LIMITED</t>
  </si>
  <si>
    <t>REMISIN</t>
  </si>
  <si>
    <t>SARAF RITVIK VISHWAMBHAR</t>
  </si>
  <si>
    <t>RISHABH RAJENDRA SARAF</t>
  </si>
  <si>
    <t>ARCADIA SHARE &amp; STOCK BROKERS PVT. LTD</t>
  </si>
  <si>
    <t>REMITR</t>
  </si>
  <si>
    <t>SUMANGAL SHARES &amp; SECURITIES PRIVATE LIMITED</t>
  </si>
  <si>
    <t>Aavas Financiers Limited</t>
  </si>
  <si>
    <t>NEW WORLD FUND INC</t>
  </si>
  <si>
    <t>NOMURA INDIA INVESTMENT FUND MOTHER FUND</t>
  </si>
  <si>
    <t>ADF Foods Limited</t>
  </si>
  <si>
    <t>JESUSKUMAR BAIDHYANATH SHARMA</t>
  </si>
  <si>
    <t>BHAVIKA PRAKASH RATHOD</t>
  </si>
  <si>
    <t>RANGI ARVIND BABUBHAI</t>
  </si>
  <si>
    <t>NIMESHKUMAR BALDEVBHAI PARMAR</t>
  </si>
  <si>
    <t>Alankit Limited</t>
  </si>
  <si>
    <t>LTS INVESTMENT FUND LTD</t>
  </si>
  <si>
    <t>Bharti Airtel Limited</t>
  </si>
  <si>
    <t>INTEGRATED CORE STRATEGIES (ASIA) PTE. LTD.</t>
  </si>
  <si>
    <t>Bharat Heavy Elect Ltd.</t>
  </si>
  <si>
    <t>BLB Limited</t>
  </si>
  <si>
    <t>BRIJ RATTAN BAGRI</t>
  </si>
  <si>
    <t>CG Power &amp; Ind. Sol. Ltd.</t>
  </si>
  <si>
    <t>CHETAN RASIKLAL SHAH</t>
  </si>
  <si>
    <t>ASHWIN STOCKS AND INVESTMENT PRIVATE LIMITED</t>
  </si>
  <si>
    <t>Future Enterprises Ltd</t>
  </si>
  <si>
    <t>SNEHIL  MEHTA</t>
  </si>
  <si>
    <t>Future Retail Limited</t>
  </si>
  <si>
    <t>SWAPNIL MEHTA</t>
  </si>
  <si>
    <t>Indiabulls Hsg Fin Ltd</t>
  </si>
  <si>
    <t>XTX MARKETS LLP</t>
  </si>
  <si>
    <t>N.K.SECURITIES</t>
  </si>
  <si>
    <t>INDUS PORTFOLIO PVT. LTD.</t>
  </si>
  <si>
    <t>IndusInd Bank Ltd.</t>
  </si>
  <si>
    <t>Jash Engineering Limited</t>
  </si>
  <si>
    <t>BELLWETHER CAPITAL PRIVATE LIMITED</t>
  </si>
  <si>
    <t>PVR Limited</t>
  </si>
  <si>
    <t>GRAVITON RESEARCH CAPITAL LLP</t>
  </si>
  <si>
    <t>SUULD</t>
  </si>
  <si>
    <t>Suumaya Lifestyle Limited</t>
  </si>
  <si>
    <t>RIKHAV SECURITIES LIMITED</t>
  </si>
  <si>
    <t>PARTNERS GROUP ESCL LIMITED</t>
  </si>
  <si>
    <t>PARTNERS GROUP PRIVATE EQUITY MASTERFUND LLC</t>
  </si>
  <si>
    <t>SIMEX PROJECTS PRIVATE LIMITED</t>
  </si>
  <si>
    <t>NORGES BANK ON ACCOUNT OF THE GOVERNMENT PENSION FUND GLOBAL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</si>
</sst>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61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58" borderId="5" xfId="0" applyFill="1" applyBorder="1" applyAlignment="1">
      <alignment horizontal="center"/>
    </xf>
    <xf numFmtId="0" fontId="0" fillId="58" borderId="38" xfId="0" applyFill="1" applyBorder="1" applyAlignment="1">
      <alignment horizontal="center"/>
    </xf>
    <xf numFmtId="165" fontId="0" fillId="58" borderId="5" xfId="0" applyNumberFormat="1" applyFill="1" applyBorder="1" applyAlignment="1">
      <alignment horizontal="center" vertical="center"/>
    </xf>
    <xf numFmtId="165" fontId="0" fillId="58" borderId="38" xfId="0" applyNumberForma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165" fontId="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7" sqref="C2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6" t="s">
        <v>16</v>
      </c>
      <c r="B9" s="568" t="s">
        <v>17</v>
      </c>
      <c r="C9" s="568" t="s">
        <v>18</v>
      </c>
      <c r="D9" s="274" t="s">
        <v>19</v>
      </c>
      <c r="E9" s="274" t="s">
        <v>20</v>
      </c>
      <c r="F9" s="563" t="s">
        <v>21</v>
      </c>
      <c r="G9" s="564"/>
      <c r="H9" s="565"/>
      <c r="I9" s="563" t="s">
        <v>22</v>
      </c>
      <c r="J9" s="564"/>
      <c r="K9" s="565"/>
      <c r="L9" s="274"/>
      <c r="M9" s="281"/>
      <c r="N9" s="281"/>
      <c r="O9" s="281"/>
    </row>
    <row r="10" spans="1:15" ht="59.25" customHeight="1">
      <c r="A10" s="567"/>
      <c r="B10" s="569" t="s">
        <v>17</v>
      </c>
      <c r="C10" s="569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23743</v>
      </c>
      <c r="E11" s="303">
        <v>24128</v>
      </c>
      <c r="F11" s="315">
        <v>22986</v>
      </c>
      <c r="G11" s="315">
        <v>22229</v>
      </c>
      <c r="H11" s="315">
        <v>21087</v>
      </c>
      <c r="I11" s="315">
        <v>24885</v>
      </c>
      <c r="J11" s="315">
        <v>26027</v>
      </c>
      <c r="K11" s="315">
        <v>26784</v>
      </c>
      <c r="L11" s="302">
        <v>25270</v>
      </c>
      <c r="M11" s="302">
        <v>23371</v>
      </c>
      <c r="N11" s="319">
        <v>1538625</v>
      </c>
      <c r="O11" s="320">
        <v>-1.7104254503641243E-2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11401.95</v>
      </c>
      <c r="E12" s="316">
        <v>11515.633333333333</v>
      </c>
      <c r="F12" s="317">
        <v>11236.816666666666</v>
      </c>
      <c r="G12" s="317">
        <v>11071.683333333332</v>
      </c>
      <c r="H12" s="317">
        <v>10792.866666666665</v>
      </c>
      <c r="I12" s="317">
        <v>11680.766666666666</v>
      </c>
      <c r="J12" s="317">
        <v>11959.583333333336</v>
      </c>
      <c r="K12" s="317">
        <v>12124.716666666667</v>
      </c>
      <c r="L12" s="304">
        <v>11794.45</v>
      </c>
      <c r="M12" s="304">
        <v>11350.5</v>
      </c>
      <c r="N12" s="319">
        <v>11782950</v>
      </c>
      <c r="O12" s="320">
        <v>-7.3902253555997E-2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1324.25</v>
      </c>
      <c r="E13" s="316">
        <v>1349.7333333333333</v>
      </c>
      <c r="F13" s="317">
        <v>1290.5666666666666</v>
      </c>
      <c r="G13" s="317">
        <v>1256.8833333333332</v>
      </c>
      <c r="H13" s="317">
        <v>1197.7166666666665</v>
      </c>
      <c r="I13" s="317">
        <v>1383.4166666666667</v>
      </c>
      <c r="J13" s="317">
        <v>1442.5833333333333</v>
      </c>
      <c r="K13" s="317">
        <v>1476.2666666666669</v>
      </c>
      <c r="L13" s="304">
        <v>1408.9</v>
      </c>
      <c r="M13" s="304">
        <v>1316.05</v>
      </c>
      <c r="N13" s="319">
        <v>2524000</v>
      </c>
      <c r="O13" s="320">
        <v>5.9464816650148667E-4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280.35000000000002</v>
      </c>
      <c r="E14" s="316">
        <v>283.51666666666665</v>
      </c>
      <c r="F14" s="317">
        <v>268.83333333333331</v>
      </c>
      <c r="G14" s="317">
        <v>257.31666666666666</v>
      </c>
      <c r="H14" s="317">
        <v>242.63333333333333</v>
      </c>
      <c r="I14" s="317">
        <v>295.0333333333333</v>
      </c>
      <c r="J14" s="317">
        <v>309.7166666666667</v>
      </c>
      <c r="K14" s="317">
        <v>321.23333333333329</v>
      </c>
      <c r="L14" s="304">
        <v>298.2</v>
      </c>
      <c r="M14" s="304">
        <v>272</v>
      </c>
      <c r="N14" s="319">
        <v>14252000</v>
      </c>
      <c r="O14" s="320">
        <v>1.1353959693443088E-2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357.15</v>
      </c>
      <c r="E15" s="316">
        <v>363.3</v>
      </c>
      <c r="F15" s="317">
        <v>348.1</v>
      </c>
      <c r="G15" s="317">
        <v>339.05</v>
      </c>
      <c r="H15" s="317">
        <v>323.85000000000002</v>
      </c>
      <c r="I15" s="317">
        <v>372.35</v>
      </c>
      <c r="J15" s="317">
        <v>387.54999999999995</v>
      </c>
      <c r="K15" s="317">
        <v>396.6</v>
      </c>
      <c r="L15" s="304">
        <v>378.5</v>
      </c>
      <c r="M15" s="304">
        <v>354.25</v>
      </c>
      <c r="N15" s="319">
        <v>29217500</v>
      </c>
      <c r="O15" s="320">
        <v>1.6172506738544475E-2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716.4</v>
      </c>
      <c r="E16" s="316">
        <v>724.01666666666654</v>
      </c>
      <c r="F16" s="317">
        <v>703.73333333333312</v>
      </c>
      <c r="G16" s="317">
        <v>691.06666666666661</v>
      </c>
      <c r="H16" s="317">
        <v>670.78333333333319</v>
      </c>
      <c r="I16" s="317">
        <v>736.68333333333305</v>
      </c>
      <c r="J16" s="317">
        <v>756.96666666666658</v>
      </c>
      <c r="K16" s="317">
        <v>769.63333333333298</v>
      </c>
      <c r="L16" s="304">
        <v>744.3</v>
      </c>
      <c r="M16" s="304">
        <v>711.35</v>
      </c>
      <c r="N16" s="319">
        <v>1232000</v>
      </c>
      <c r="O16" s="320">
        <v>0.19844357976653695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211.25</v>
      </c>
      <c r="E17" s="316">
        <v>215.06666666666669</v>
      </c>
      <c r="F17" s="317">
        <v>205.68333333333339</v>
      </c>
      <c r="G17" s="317">
        <v>200.1166666666667</v>
      </c>
      <c r="H17" s="317">
        <v>190.73333333333341</v>
      </c>
      <c r="I17" s="317">
        <v>220.63333333333338</v>
      </c>
      <c r="J17" s="317">
        <v>230.01666666666665</v>
      </c>
      <c r="K17" s="317">
        <v>235.58333333333337</v>
      </c>
      <c r="L17" s="304">
        <v>224.45</v>
      </c>
      <c r="M17" s="304">
        <v>209.5</v>
      </c>
      <c r="N17" s="319">
        <v>12666000</v>
      </c>
      <c r="O17" s="320">
        <v>-3.563270899954317E-2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1632.05</v>
      </c>
      <c r="E18" s="316">
        <v>1643.8</v>
      </c>
      <c r="F18" s="317">
        <v>1609.55</v>
      </c>
      <c r="G18" s="317">
        <v>1587.05</v>
      </c>
      <c r="H18" s="317">
        <v>1552.8</v>
      </c>
      <c r="I18" s="317">
        <v>1666.3</v>
      </c>
      <c r="J18" s="317">
        <v>1700.55</v>
      </c>
      <c r="K18" s="317">
        <v>1723.05</v>
      </c>
      <c r="L18" s="304">
        <v>1678.05</v>
      </c>
      <c r="M18" s="304">
        <v>1621.3</v>
      </c>
      <c r="N18" s="319">
        <v>981000</v>
      </c>
      <c r="O18" s="320">
        <v>-7.1022727272727279E-2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123.8</v>
      </c>
      <c r="E19" s="316">
        <v>127.03333333333335</v>
      </c>
      <c r="F19" s="317">
        <v>119.1166666666667</v>
      </c>
      <c r="G19" s="317">
        <v>114.43333333333335</v>
      </c>
      <c r="H19" s="317">
        <v>106.51666666666671</v>
      </c>
      <c r="I19" s="317">
        <v>131.7166666666667</v>
      </c>
      <c r="J19" s="317">
        <v>139.63333333333335</v>
      </c>
      <c r="K19" s="317">
        <v>144.31666666666669</v>
      </c>
      <c r="L19" s="304">
        <v>134.94999999999999</v>
      </c>
      <c r="M19" s="304">
        <v>122.35</v>
      </c>
      <c r="N19" s="319">
        <v>13915000</v>
      </c>
      <c r="O19" s="320">
        <v>8.2879377431906612E-2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68.2</v>
      </c>
      <c r="E20" s="316">
        <v>69.083333333333329</v>
      </c>
      <c r="F20" s="317">
        <v>66.316666666666663</v>
      </c>
      <c r="G20" s="317">
        <v>64.433333333333337</v>
      </c>
      <c r="H20" s="317">
        <v>61.666666666666671</v>
      </c>
      <c r="I20" s="317">
        <v>70.966666666666654</v>
      </c>
      <c r="J20" s="317">
        <v>73.733333333333334</v>
      </c>
      <c r="K20" s="317">
        <v>75.616666666666646</v>
      </c>
      <c r="L20" s="304">
        <v>71.849999999999994</v>
      </c>
      <c r="M20" s="304">
        <v>67.2</v>
      </c>
      <c r="N20" s="319">
        <v>27207000</v>
      </c>
      <c r="O20" s="320">
        <v>0.23136456211812628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1909.4</v>
      </c>
      <c r="E21" s="316">
        <v>1931.1000000000001</v>
      </c>
      <c r="F21" s="317">
        <v>1873.3000000000002</v>
      </c>
      <c r="G21" s="317">
        <v>1837.2</v>
      </c>
      <c r="H21" s="317">
        <v>1779.4</v>
      </c>
      <c r="I21" s="317">
        <v>1967.2000000000003</v>
      </c>
      <c r="J21" s="317">
        <v>2025</v>
      </c>
      <c r="K21" s="317">
        <v>2061.1000000000004</v>
      </c>
      <c r="L21" s="304">
        <v>1988.9</v>
      </c>
      <c r="M21" s="304">
        <v>1895</v>
      </c>
      <c r="N21" s="319">
        <v>3771000</v>
      </c>
      <c r="O21" s="320">
        <v>-5.3962519756152627E-2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810.1</v>
      </c>
      <c r="E22" s="316">
        <v>832</v>
      </c>
      <c r="F22" s="317">
        <v>781.1</v>
      </c>
      <c r="G22" s="317">
        <v>752.1</v>
      </c>
      <c r="H22" s="317">
        <v>701.2</v>
      </c>
      <c r="I22" s="317">
        <v>861</v>
      </c>
      <c r="J22" s="317">
        <v>911.90000000000009</v>
      </c>
      <c r="K22" s="317">
        <v>940.9</v>
      </c>
      <c r="L22" s="304">
        <v>882.9</v>
      </c>
      <c r="M22" s="304">
        <v>803</v>
      </c>
      <c r="N22" s="319">
        <v>13145600</v>
      </c>
      <c r="O22" s="320">
        <v>-2.7224627224627224E-2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497.75</v>
      </c>
      <c r="E23" s="316">
        <v>506.43333333333339</v>
      </c>
      <c r="F23" s="317">
        <v>478.46666666666681</v>
      </c>
      <c r="G23" s="317">
        <v>459.18333333333339</v>
      </c>
      <c r="H23" s="317">
        <v>431.21666666666681</v>
      </c>
      <c r="I23" s="317">
        <v>525.71666666666681</v>
      </c>
      <c r="J23" s="317">
        <v>553.68333333333351</v>
      </c>
      <c r="K23" s="317">
        <v>572.96666666666681</v>
      </c>
      <c r="L23" s="304">
        <v>534.4</v>
      </c>
      <c r="M23" s="304">
        <v>487.15</v>
      </c>
      <c r="N23" s="319">
        <v>46470000</v>
      </c>
      <c r="O23" s="320">
        <v>-7.9247705549479297E-2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2980.9</v>
      </c>
      <c r="E24" s="316">
        <v>2993.9500000000003</v>
      </c>
      <c r="F24" s="317">
        <v>2947.5500000000006</v>
      </c>
      <c r="G24" s="317">
        <v>2914.2000000000003</v>
      </c>
      <c r="H24" s="317">
        <v>2867.8000000000006</v>
      </c>
      <c r="I24" s="317">
        <v>3027.3000000000006</v>
      </c>
      <c r="J24" s="317">
        <v>3073.7000000000003</v>
      </c>
      <c r="K24" s="317">
        <v>3107.0500000000006</v>
      </c>
      <c r="L24" s="304">
        <v>3040.35</v>
      </c>
      <c r="M24" s="304">
        <v>2960.6</v>
      </c>
      <c r="N24" s="319">
        <v>1596000</v>
      </c>
      <c r="O24" s="320">
        <v>-7.8920790650699749E-2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6208.75</v>
      </c>
      <c r="E25" s="316">
        <v>6352.8166666666666</v>
      </c>
      <c r="F25" s="317">
        <v>6000.7333333333336</v>
      </c>
      <c r="G25" s="317">
        <v>5792.7166666666672</v>
      </c>
      <c r="H25" s="317">
        <v>5440.6333333333341</v>
      </c>
      <c r="I25" s="317">
        <v>6560.833333333333</v>
      </c>
      <c r="J25" s="317">
        <v>6912.916666666667</v>
      </c>
      <c r="K25" s="317">
        <v>7120.9333333333325</v>
      </c>
      <c r="L25" s="304">
        <v>6704.9</v>
      </c>
      <c r="M25" s="304">
        <v>6144.8</v>
      </c>
      <c r="N25" s="319">
        <v>781750</v>
      </c>
      <c r="O25" s="320">
        <v>5.9820369428910357E-2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3492.5</v>
      </c>
      <c r="E26" s="316">
        <v>3565.9</v>
      </c>
      <c r="F26" s="317">
        <v>3387.7000000000003</v>
      </c>
      <c r="G26" s="317">
        <v>3282.9</v>
      </c>
      <c r="H26" s="317">
        <v>3104.7000000000003</v>
      </c>
      <c r="I26" s="317">
        <v>3670.7000000000003</v>
      </c>
      <c r="J26" s="317">
        <v>3848.9</v>
      </c>
      <c r="K26" s="317">
        <v>3953.7000000000003</v>
      </c>
      <c r="L26" s="304">
        <v>3744.1</v>
      </c>
      <c r="M26" s="304">
        <v>3461.1</v>
      </c>
      <c r="N26" s="319">
        <v>5432500</v>
      </c>
      <c r="O26" s="320">
        <v>4.8897041077376066E-2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1331.2</v>
      </c>
      <c r="E27" s="316">
        <v>1346.4666666666667</v>
      </c>
      <c r="F27" s="317">
        <v>1307.2333333333333</v>
      </c>
      <c r="G27" s="317">
        <v>1283.2666666666667</v>
      </c>
      <c r="H27" s="317">
        <v>1244.0333333333333</v>
      </c>
      <c r="I27" s="317">
        <v>1370.4333333333334</v>
      </c>
      <c r="J27" s="317">
        <v>1409.666666666667</v>
      </c>
      <c r="K27" s="317">
        <v>1433.6333333333334</v>
      </c>
      <c r="L27" s="304">
        <v>1385.7</v>
      </c>
      <c r="M27" s="304">
        <v>1322.5</v>
      </c>
      <c r="N27" s="319">
        <v>1483200</v>
      </c>
      <c r="O27" s="320">
        <v>3.923766816143498E-2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306.2</v>
      </c>
      <c r="E28" s="316">
        <v>311.46666666666664</v>
      </c>
      <c r="F28" s="317">
        <v>292.88333333333327</v>
      </c>
      <c r="G28" s="317">
        <v>279.56666666666661</v>
      </c>
      <c r="H28" s="317">
        <v>260.98333333333323</v>
      </c>
      <c r="I28" s="317">
        <v>324.7833333333333</v>
      </c>
      <c r="J28" s="317">
        <v>343.36666666666667</v>
      </c>
      <c r="K28" s="317">
        <v>356.68333333333334</v>
      </c>
      <c r="L28" s="304">
        <v>330.05</v>
      </c>
      <c r="M28" s="304">
        <v>298.14999999999998</v>
      </c>
      <c r="N28" s="319">
        <v>21232800</v>
      </c>
      <c r="O28" s="320">
        <v>-0.20938337801608578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48.9</v>
      </c>
      <c r="E29" s="316">
        <v>50.133333333333333</v>
      </c>
      <c r="F29" s="317">
        <v>46.516666666666666</v>
      </c>
      <c r="G29" s="317">
        <v>44.133333333333333</v>
      </c>
      <c r="H29" s="317">
        <v>40.516666666666666</v>
      </c>
      <c r="I29" s="317">
        <v>52.516666666666666</v>
      </c>
      <c r="J29" s="317">
        <v>56.133333333333326</v>
      </c>
      <c r="K29" s="317">
        <v>58.516666666666666</v>
      </c>
      <c r="L29" s="304">
        <v>53.75</v>
      </c>
      <c r="M29" s="304">
        <v>47.75</v>
      </c>
      <c r="N29" s="319">
        <v>59942000</v>
      </c>
      <c r="O29" s="320">
        <v>-0.17279619780468486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1305.6500000000001</v>
      </c>
      <c r="E30" s="316">
        <v>1321.5</v>
      </c>
      <c r="F30" s="317">
        <v>1283</v>
      </c>
      <c r="G30" s="317">
        <v>1260.3499999999999</v>
      </c>
      <c r="H30" s="317">
        <v>1221.8499999999999</v>
      </c>
      <c r="I30" s="317">
        <v>1344.15</v>
      </c>
      <c r="J30" s="317">
        <v>1382.65</v>
      </c>
      <c r="K30" s="317">
        <v>1405.3000000000002</v>
      </c>
      <c r="L30" s="304">
        <v>1360</v>
      </c>
      <c r="M30" s="304">
        <v>1298.8499999999999</v>
      </c>
      <c r="N30" s="319">
        <v>1597750</v>
      </c>
      <c r="O30" s="320">
        <v>-3.3599467731204258E-2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106</v>
      </c>
      <c r="E31" s="316">
        <v>107.71666666666665</v>
      </c>
      <c r="F31" s="317">
        <v>102.98333333333331</v>
      </c>
      <c r="G31" s="317">
        <v>99.966666666666654</v>
      </c>
      <c r="H31" s="317">
        <v>95.233333333333306</v>
      </c>
      <c r="I31" s="317">
        <v>110.73333333333331</v>
      </c>
      <c r="J31" s="317">
        <v>115.46666666666665</v>
      </c>
      <c r="K31" s="317">
        <v>118.48333333333331</v>
      </c>
      <c r="L31" s="304">
        <v>112.45</v>
      </c>
      <c r="M31" s="304">
        <v>104.7</v>
      </c>
      <c r="N31" s="319">
        <v>30650800</v>
      </c>
      <c r="O31" s="320">
        <v>1.7406659939455095E-2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540.4</v>
      </c>
      <c r="E32" s="316">
        <v>548.56666666666661</v>
      </c>
      <c r="F32" s="317">
        <v>530.08333333333326</v>
      </c>
      <c r="G32" s="317">
        <v>519.76666666666665</v>
      </c>
      <c r="H32" s="317">
        <v>501.2833333333333</v>
      </c>
      <c r="I32" s="317">
        <v>558.88333333333321</v>
      </c>
      <c r="J32" s="317">
        <v>577.36666666666656</v>
      </c>
      <c r="K32" s="317">
        <v>587.68333333333317</v>
      </c>
      <c r="L32" s="304">
        <v>567.04999999999995</v>
      </c>
      <c r="M32" s="304">
        <v>538.25</v>
      </c>
      <c r="N32" s="319">
        <v>3232900</v>
      </c>
      <c r="O32" s="320">
        <v>-6.08725059181603E-3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492.45</v>
      </c>
      <c r="E33" s="316">
        <v>496.3</v>
      </c>
      <c r="F33" s="317">
        <v>482.25</v>
      </c>
      <c r="G33" s="317">
        <v>472.05</v>
      </c>
      <c r="H33" s="317">
        <v>458</v>
      </c>
      <c r="I33" s="317">
        <v>506.5</v>
      </c>
      <c r="J33" s="317">
        <v>520.55000000000007</v>
      </c>
      <c r="K33" s="317">
        <v>530.75</v>
      </c>
      <c r="L33" s="304">
        <v>510.35</v>
      </c>
      <c r="M33" s="304">
        <v>486.1</v>
      </c>
      <c r="N33" s="319">
        <v>4605000</v>
      </c>
      <c r="O33" s="320">
        <v>-8.5765336509827275E-2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515.9</v>
      </c>
      <c r="E34" s="316">
        <v>517.53333333333342</v>
      </c>
      <c r="F34" s="317">
        <v>510.31666666666683</v>
      </c>
      <c r="G34" s="317">
        <v>504.73333333333341</v>
      </c>
      <c r="H34" s="317">
        <v>497.51666666666682</v>
      </c>
      <c r="I34" s="317">
        <v>523.11666666666679</v>
      </c>
      <c r="J34" s="317">
        <v>530.33333333333326</v>
      </c>
      <c r="K34" s="317">
        <v>535.91666666666686</v>
      </c>
      <c r="L34" s="304">
        <v>524.75</v>
      </c>
      <c r="M34" s="304">
        <v>511.95</v>
      </c>
      <c r="N34" s="319">
        <v>131185923</v>
      </c>
      <c r="O34" s="320">
        <v>0.24550550937560409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38.6</v>
      </c>
      <c r="E35" s="316">
        <v>39.75</v>
      </c>
      <c r="F35" s="317">
        <v>36.9</v>
      </c>
      <c r="G35" s="317">
        <v>35.199999999999996</v>
      </c>
      <c r="H35" s="317">
        <v>32.349999999999994</v>
      </c>
      <c r="I35" s="317">
        <v>41.45</v>
      </c>
      <c r="J35" s="317">
        <v>44.3</v>
      </c>
      <c r="K35" s="317">
        <v>46.000000000000007</v>
      </c>
      <c r="L35" s="304">
        <v>42.6</v>
      </c>
      <c r="M35" s="304">
        <v>38.049999999999997</v>
      </c>
      <c r="N35" s="319">
        <v>58212000</v>
      </c>
      <c r="O35" s="320">
        <v>-6.4461694228822142E-2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376.95</v>
      </c>
      <c r="E36" s="316">
        <v>383.10000000000008</v>
      </c>
      <c r="F36" s="317">
        <v>367.20000000000016</v>
      </c>
      <c r="G36" s="317">
        <v>357.4500000000001</v>
      </c>
      <c r="H36" s="317">
        <v>341.55000000000018</v>
      </c>
      <c r="I36" s="317">
        <v>392.85000000000014</v>
      </c>
      <c r="J36" s="317">
        <v>408.75000000000011</v>
      </c>
      <c r="K36" s="317">
        <v>418.50000000000011</v>
      </c>
      <c r="L36" s="304">
        <v>399</v>
      </c>
      <c r="M36" s="304">
        <v>373.35</v>
      </c>
      <c r="N36" s="319">
        <v>16037900</v>
      </c>
      <c r="O36" s="320">
        <v>1.3075693738195554E-2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12889.1</v>
      </c>
      <c r="E37" s="316">
        <v>13319.200000000003</v>
      </c>
      <c r="F37" s="317">
        <v>12370.850000000006</v>
      </c>
      <c r="G37" s="317">
        <v>11852.600000000004</v>
      </c>
      <c r="H37" s="317">
        <v>10904.250000000007</v>
      </c>
      <c r="I37" s="317">
        <v>13837.450000000004</v>
      </c>
      <c r="J37" s="317">
        <v>14785.8</v>
      </c>
      <c r="K37" s="317">
        <v>15304.050000000003</v>
      </c>
      <c r="L37" s="304">
        <v>14267.55</v>
      </c>
      <c r="M37" s="304">
        <v>12800.95</v>
      </c>
      <c r="N37" s="319">
        <v>110450</v>
      </c>
      <c r="O37" s="320">
        <v>7.7560975609756097E-2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408.85</v>
      </c>
      <c r="E38" s="316">
        <v>414.06666666666666</v>
      </c>
      <c r="F38" s="317">
        <v>399.5333333333333</v>
      </c>
      <c r="G38" s="317">
        <v>390.21666666666664</v>
      </c>
      <c r="H38" s="317">
        <v>375.68333333333328</v>
      </c>
      <c r="I38" s="317">
        <v>423.38333333333333</v>
      </c>
      <c r="J38" s="317">
        <v>437.91666666666674</v>
      </c>
      <c r="K38" s="317">
        <v>447.23333333333335</v>
      </c>
      <c r="L38" s="304">
        <v>428.6</v>
      </c>
      <c r="M38" s="304">
        <v>404.75</v>
      </c>
      <c r="N38" s="319">
        <v>20620800</v>
      </c>
      <c r="O38" s="320">
        <v>6.1527057079318014E-2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3734.1</v>
      </c>
      <c r="E39" s="316">
        <v>3753.8833333333332</v>
      </c>
      <c r="F39" s="317">
        <v>3683.0666666666666</v>
      </c>
      <c r="G39" s="317">
        <v>3632.0333333333333</v>
      </c>
      <c r="H39" s="317">
        <v>3561.2166666666667</v>
      </c>
      <c r="I39" s="317">
        <v>3804.9166666666665</v>
      </c>
      <c r="J39" s="317">
        <v>3875.7333333333331</v>
      </c>
      <c r="K39" s="317">
        <v>3926.7666666666664</v>
      </c>
      <c r="L39" s="304">
        <v>3824.7</v>
      </c>
      <c r="M39" s="304">
        <v>3702.85</v>
      </c>
      <c r="N39" s="319">
        <v>992000</v>
      </c>
      <c r="O39" s="320">
        <v>5.2695581678151599E-3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372.4</v>
      </c>
      <c r="E40" s="316">
        <v>378.68333333333334</v>
      </c>
      <c r="F40" s="317">
        <v>363.4666666666667</v>
      </c>
      <c r="G40" s="317">
        <v>354.53333333333336</v>
      </c>
      <c r="H40" s="317">
        <v>339.31666666666672</v>
      </c>
      <c r="I40" s="317">
        <v>387.61666666666667</v>
      </c>
      <c r="J40" s="317">
        <v>402.83333333333326</v>
      </c>
      <c r="K40" s="317">
        <v>411.76666666666665</v>
      </c>
      <c r="L40" s="304">
        <v>393.9</v>
      </c>
      <c r="M40" s="304">
        <v>369.75</v>
      </c>
      <c r="N40" s="319">
        <v>8584400</v>
      </c>
      <c r="O40" s="320">
        <v>-1.8858436007040482E-2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107.6</v>
      </c>
      <c r="E41" s="316">
        <v>111.06666666666666</v>
      </c>
      <c r="F41" s="317">
        <v>102.83333333333333</v>
      </c>
      <c r="G41" s="317">
        <v>98.066666666666663</v>
      </c>
      <c r="H41" s="317">
        <v>89.833333333333329</v>
      </c>
      <c r="I41" s="317">
        <v>115.83333333333333</v>
      </c>
      <c r="J41" s="317">
        <v>124.06666666666668</v>
      </c>
      <c r="K41" s="317">
        <v>128.83333333333331</v>
      </c>
      <c r="L41" s="304">
        <v>119.3</v>
      </c>
      <c r="M41" s="304">
        <v>106.3</v>
      </c>
      <c r="N41" s="319">
        <v>12645000</v>
      </c>
      <c r="O41" s="320">
        <v>-8.6343930635838145E-2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232.35</v>
      </c>
      <c r="E42" s="316">
        <v>238.05000000000004</v>
      </c>
      <c r="F42" s="317">
        <v>224.10000000000008</v>
      </c>
      <c r="G42" s="317">
        <v>215.85000000000005</v>
      </c>
      <c r="H42" s="317">
        <v>201.90000000000009</v>
      </c>
      <c r="I42" s="317">
        <v>246.30000000000007</v>
      </c>
      <c r="J42" s="317">
        <v>260.25000000000006</v>
      </c>
      <c r="K42" s="317">
        <v>268.50000000000006</v>
      </c>
      <c r="L42" s="304">
        <v>252</v>
      </c>
      <c r="M42" s="304">
        <v>229.8</v>
      </c>
      <c r="N42" s="319">
        <v>5815000</v>
      </c>
      <c r="O42" s="320">
        <v>-4.4763860369609859E-2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716.45</v>
      </c>
      <c r="E43" s="316">
        <v>728.65</v>
      </c>
      <c r="F43" s="317">
        <v>697.8</v>
      </c>
      <c r="G43" s="317">
        <v>679.15</v>
      </c>
      <c r="H43" s="317">
        <v>648.29999999999995</v>
      </c>
      <c r="I43" s="317">
        <v>747.3</v>
      </c>
      <c r="J43" s="317">
        <v>778.15000000000009</v>
      </c>
      <c r="K43" s="317">
        <v>796.8</v>
      </c>
      <c r="L43" s="304">
        <v>759.5</v>
      </c>
      <c r="M43" s="304">
        <v>710</v>
      </c>
      <c r="N43" s="319">
        <v>14248000</v>
      </c>
      <c r="O43" s="320">
        <v>1.2939001848428836E-2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135</v>
      </c>
      <c r="E44" s="316">
        <v>137.41666666666666</v>
      </c>
      <c r="F44" s="317">
        <v>132.13333333333333</v>
      </c>
      <c r="G44" s="317">
        <v>129.26666666666668</v>
      </c>
      <c r="H44" s="317">
        <v>123.98333333333335</v>
      </c>
      <c r="I44" s="317">
        <v>140.2833333333333</v>
      </c>
      <c r="J44" s="317">
        <v>145.56666666666666</v>
      </c>
      <c r="K44" s="317">
        <v>148.43333333333328</v>
      </c>
      <c r="L44" s="304">
        <v>142.69999999999999</v>
      </c>
      <c r="M44" s="304">
        <v>134.55000000000001</v>
      </c>
      <c r="N44" s="319">
        <v>31076300</v>
      </c>
      <c r="O44" s="320">
        <v>-3.4930483741238652E-2</v>
      </c>
    </row>
    <row r="45" spans="1:15" ht="15">
      <c r="A45" s="277">
        <v>35</v>
      </c>
      <c r="B45" s="431" t="s">
        <v>107</v>
      </c>
      <c r="C45" s="277" t="s">
        <v>3756</v>
      </c>
      <c r="D45" s="316">
        <v>1932.4</v>
      </c>
      <c r="E45" s="316">
        <v>1966.6000000000001</v>
      </c>
      <c r="F45" s="317">
        <v>1887.3000000000002</v>
      </c>
      <c r="G45" s="317">
        <v>1842.2</v>
      </c>
      <c r="H45" s="317">
        <v>1762.9</v>
      </c>
      <c r="I45" s="317">
        <v>2011.7000000000003</v>
      </c>
      <c r="J45" s="317">
        <v>2091</v>
      </c>
      <c r="K45" s="317">
        <v>2136.1000000000004</v>
      </c>
      <c r="L45" s="304">
        <v>2045.9</v>
      </c>
      <c r="M45" s="304">
        <v>1921.5</v>
      </c>
      <c r="N45" s="319">
        <v>340875</v>
      </c>
      <c r="O45" s="320">
        <v>-1.0989010989010989E-3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1366.25</v>
      </c>
      <c r="E46" s="316">
        <v>1376</v>
      </c>
      <c r="F46" s="317">
        <v>1346</v>
      </c>
      <c r="G46" s="317">
        <v>1325.75</v>
      </c>
      <c r="H46" s="317">
        <v>1295.75</v>
      </c>
      <c r="I46" s="317">
        <v>1396.25</v>
      </c>
      <c r="J46" s="317">
        <v>1426.25</v>
      </c>
      <c r="K46" s="317">
        <v>1446.5</v>
      </c>
      <c r="L46" s="304">
        <v>1406</v>
      </c>
      <c r="M46" s="304">
        <v>1355.75</v>
      </c>
      <c r="N46" s="319">
        <v>3080000</v>
      </c>
      <c r="O46" s="320">
        <v>-2.417387447327567E-2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392.3</v>
      </c>
      <c r="E47" s="316">
        <v>400.40000000000003</v>
      </c>
      <c r="F47" s="317">
        <v>380.95000000000005</v>
      </c>
      <c r="G47" s="317">
        <v>369.6</v>
      </c>
      <c r="H47" s="317">
        <v>350.15000000000003</v>
      </c>
      <c r="I47" s="317">
        <v>411.75000000000006</v>
      </c>
      <c r="J47" s="317">
        <v>431.2</v>
      </c>
      <c r="K47" s="317">
        <v>442.55000000000007</v>
      </c>
      <c r="L47" s="304">
        <v>419.85</v>
      </c>
      <c r="M47" s="304">
        <v>389.05</v>
      </c>
      <c r="N47" s="319">
        <v>5048490</v>
      </c>
      <c r="O47" s="320">
        <v>2.4096385542168676E-2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462.45</v>
      </c>
      <c r="E48" s="316">
        <v>464.98333333333329</v>
      </c>
      <c r="F48" s="317">
        <v>455.06666666666661</v>
      </c>
      <c r="G48" s="317">
        <v>447.68333333333334</v>
      </c>
      <c r="H48" s="317">
        <v>437.76666666666665</v>
      </c>
      <c r="I48" s="317">
        <v>472.36666666666656</v>
      </c>
      <c r="J48" s="317">
        <v>482.28333333333319</v>
      </c>
      <c r="K48" s="317">
        <v>489.66666666666652</v>
      </c>
      <c r="L48" s="304">
        <v>474.9</v>
      </c>
      <c r="M48" s="304">
        <v>457.6</v>
      </c>
      <c r="N48" s="319">
        <v>1748400</v>
      </c>
      <c r="O48" s="320">
        <v>3.627311522048364E-2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476.9</v>
      </c>
      <c r="E49" s="316">
        <v>482.3</v>
      </c>
      <c r="F49" s="317">
        <v>468.6</v>
      </c>
      <c r="G49" s="317">
        <v>460.3</v>
      </c>
      <c r="H49" s="317">
        <v>446.6</v>
      </c>
      <c r="I49" s="317">
        <v>490.6</v>
      </c>
      <c r="J49" s="317">
        <v>504.29999999999995</v>
      </c>
      <c r="K49" s="317">
        <v>512.6</v>
      </c>
      <c r="L49" s="304">
        <v>496</v>
      </c>
      <c r="M49" s="304">
        <v>474</v>
      </c>
      <c r="N49" s="319">
        <v>11227500</v>
      </c>
      <c r="O49" s="320">
        <v>8.7601078167115903E-3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3131.7</v>
      </c>
      <c r="E50" s="316">
        <v>3181</v>
      </c>
      <c r="F50" s="317">
        <v>3063</v>
      </c>
      <c r="G50" s="317">
        <v>2994.3</v>
      </c>
      <c r="H50" s="317">
        <v>2876.3</v>
      </c>
      <c r="I50" s="317">
        <v>3249.7</v>
      </c>
      <c r="J50" s="317">
        <v>3367.7</v>
      </c>
      <c r="K50" s="317">
        <v>3436.3999999999996</v>
      </c>
      <c r="L50" s="304">
        <v>3299</v>
      </c>
      <c r="M50" s="304">
        <v>3112.3</v>
      </c>
      <c r="N50" s="319">
        <v>2774000</v>
      </c>
      <c r="O50" s="320">
        <v>-3.1289286213158261E-2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158.5</v>
      </c>
      <c r="E51" s="316">
        <v>164.01666666666668</v>
      </c>
      <c r="F51" s="317">
        <v>151.78333333333336</v>
      </c>
      <c r="G51" s="317">
        <v>145.06666666666669</v>
      </c>
      <c r="H51" s="317">
        <v>132.83333333333337</v>
      </c>
      <c r="I51" s="317">
        <v>170.73333333333335</v>
      </c>
      <c r="J51" s="317">
        <v>182.96666666666664</v>
      </c>
      <c r="K51" s="317">
        <v>189.68333333333334</v>
      </c>
      <c r="L51" s="304">
        <v>176.25</v>
      </c>
      <c r="M51" s="304">
        <v>157.30000000000001</v>
      </c>
      <c r="N51" s="319">
        <v>23248500</v>
      </c>
      <c r="O51" s="320">
        <v>5.812556323220186E-2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4282.25</v>
      </c>
      <c r="E52" s="316">
        <v>4325.3833333333332</v>
      </c>
      <c r="F52" s="317">
        <v>4203.4666666666662</v>
      </c>
      <c r="G52" s="317">
        <v>4124.6833333333334</v>
      </c>
      <c r="H52" s="317">
        <v>4002.7666666666664</v>
      </c>
      <c r="I52" s="317">
        <v>4404.1666666666661</v>
      </c>
      <c r="J52" s="317">
        <v>4526.0833333333339</v>
      </c>
      <c r="K52" s="317">
        <v>4604.8666666666659</v>
      </c>
      <c r="L52" s="304">
        <v>4447.3</v>
      </c>
      <c r="M52" s="304">
        <v>4246.6000000000004</v>
      </c>
      <c r="N52" s="319">
        <v>3145250</v>
      </c>
      <c r="O52" s="320">
        <v>8.7509944311853617E-4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2106</v>
      </c>
      <c r="E53" s="316">
        <v>2141.2166666666667</v>
      </c>
      <c r="F53" s="317">
        <v>2047.5333333333333</v>
      </c>
      <c r="G53" s="317">
        <v>1989.0666666666666</v>
      </c>
      <c r="H53" s="317">
        <v>1895.3833333333332</v>
      </c>
      <c r="I53" s="317">
        <v>2199.6833333333334</v>
      </c>
      <c r="J53" s="317">
        <v>2293.3666666666668</v>
      </c>
      <c r="K53" s="317">
        <v>2351.8333333333335</v>
      </c>
      <c r="L53" s="304">
        <v>2234.9</v>
      </c>
      <c r="M53" s="304">
        <v>2082.75</v>
      </c>
      <c r="N53" s="319">
        <v>2701300</v>
      </c>
      <c r="O53" s="320">
        <v>8.0982236154649948E-3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1093.8</v>
      </c>
      <c r="E54" s="316">
        <v>1110.9333333333334</v>
      </c>
      <c r="F54" s="317">
        <v>1068.5666666666668</v>
      </c>
      <c r="G54" s="317">
        <v>1043.3333333333335</v>
      </c>
      <c r="H54" s="317">
        <v>1000.9666666666669</v>
      </c>
      <c r="I54" s="317">
        <v>1136.1666666666667</v>
      </c>
      <c r="J54" s="317">
        <v>1178.5333333333335</v>
      </c>
      <c r="K54" s="317">
        <v>1203.7666666666667</v>
      </c>
      <c r="L54" s="304">
        <v>1153.3</v>
      </c>
      <c r="M54" s="304">
        <v>1085.7</v>
      </c>
      <c r="N54" s="319">
        <v>2758800</v>
      </c>
      <c r="O54" s="320">
        <v>0.21276595744680851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164.05</v>
      </c>
      <c r="E55" s="316">
        <v>166.9</v>
      </c>
      <c r="F55" s="317">
        <v>159.75</v>
      </c>
      <c r="G55" s="317">
        <v>155.44999999999999</v>
      </c>
      <c r="H55" s="317">
        <v>148.29999999999998</v>
      </c>
      <c r="I55" s="317">
        <v>171.20000000000002</v>
      </c>
      <c r="J55" s="317">
        <v>178.35000000000005</v>
      </c>
      <c r="K55" s="317">
        <v>182.65000000000003</v>
      </c>
      <c r="L55" s="304">
        <v>174.05</v>
      </c>
      <c r="M55" s="304">
        <v>162.6</v>
      </c>
      <c r="N55" s="319">
        <v>9615600</v>
      </c>
      <c r="O55" s="320">
        <v>-1.3663220088626292E-2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55.5</v>
      </c>
      <c r="E56" s="316">
        <v>57.716666666666669</v>
      </c>
      <c r="F56" s="317">
        <v>52.533333333333339</v>
      </c>
      <c r="G56" s="317">
        <v>49.56666666666667</v>
      </c>
      <c r="H56" s="317">
        <v>44.38333333333334</v>
      </c>
      <c r="I56" s="317">
        <v>60.683333333333337</v>
      </c>
      <c r="J56" s="317">
        <v>65.866666666666674</v>
      </c>
      <c r="K56" s="317">
        <v>68.833333333333343</v>
      </c>
      <c r="L56" s="304">
        <v>62.9</v>
      </c>
      <c r="M56" s="304">
        <v>54.75</v>
      </c>
      <c r="N56" s="319">
        <v>100317000</v>
      </c>
      <c r="O56" s="320">
        <v>-5.9826336333944075E-2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96.15</v>
      </c>
      <c r="E57" s="316">
        <v>97.883333333333326</v>
      </c>
      <c r="F57" s="317">
        <v>93.766666666666652</v>
      </c>
      <c r="G57" s="317">
        <v>91.383333333333326</v>
      </c>
      <c r="H57" s="317">
        <v>87.266666666666652</v>
      </c>
      <c r="I57" s="317">
        <v>100.26666666666665</v>
      </c>
      <c r="J57" s="317">
        <v>104.38333333333333</v>
      </c>
      <c r="K57" s="317">
        <v>106.76666666666665</v>
      </c>
      <c r="L57" s="304">
        <v>102</v>
      </c>
      <c r="M57" s="304">
        <v>95.5</v>
      </c>
      <c r="N57" s="319">
        <v>23265400</v>
      </c>
      <c r="O57" s="320">
        <v>1.3283740701381509E-2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469.95</v>
      </c>
      <c r="E58" s="316">
        <v>478.65000000000003</v>
      </c>
      <c r="F58" s="317">
        <v>454.30000000000007</v>
      </c>
      <c r="G58" s="317">
        <v>438.65000000000003</v>
      </c>
      <c r="H58" s="317">
        <v>414.30000000000007</v>
      </c>
      <c r="I58" s="317">
        <v>494.30000000000007</v>
      </c>
      <c r="J58" s="317">
        <v>518.65000000000009</v>
      </c>
      <c r="K58" s="317">
        <v>534.30000000000007</v>
      </c>
      <c r="L58" s="304">
        <v>503</v>
      </c>
      <c r="M58" s="304">
        <v>463</v>
      </c>
      <c r="N58" s="319">
        <v>7097800</v>
      </c>
      <c r="O58" s="320">
        <v>-1.0580314203270279E-2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23.7</v>
      </c>
      <c r="E59" s="316">
        <v>24.383333333333336</v>
      </c>
      <c r="F59" s="317">
        <v>22.766666666666673</v>
      </c>
      <c r="G59" s="317">
        <v>21.833333333333336</v>
      </c>
      <c r="H59" s="317">
        <v>20.216666666666672</v>
      </c>
      <c r="I59" s="317">
        <v>25.316666666666674</v>
      </c>
      <c r="J59" s="317">
        <v>26.933333333333341</v>
      </c>
      <c r="K59" s="317">
        <v>27.866666666666674</v>
      </c>
      <c r="L59" s="304">
        <v>26</v>
      </c>
      <c r="M59" s="304">
        <v>23.45</v>
      </c>
      <c r="N59" s="319">
        <v>75960000</v>
      </c>
      <c r="O59" s="320">
        <v>-2.5404157043879907E-2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654.85</v>
      </c>
      <c r="E60" s="316">
        <v>661.88333333333333</v>
      </c>
      <c r="F60" s="317">
        <v>644.2166666666667</v>
      </c>
      <c r="G60" s="317">
        <v>633.58333333333337</v>
      </c>
      <c r="H60" s="317">
        <v>615.91666666666674</v>
      </c>
      <c r="I60" s="317">
        <v>672.51666666666665</v>
      </c>
      <c r="J60" s="317">
        <v>690.18333333333339</v>
      </c>
      <c r="K60" s="317">
        <v>700.81666666666661</v>
      </c>
      <c r="L60" s="304">
        <v>679.55</v>
      </c>
      <c r="M60" s="304">
        <v>651.25</v>
      </c>
      <c r="N60" s="319">
        <v>4261000</v>
      </c>
      <c r="O60" s="320">
        <v>3.2218992248062017E-2</v>
      </c>
    </row>
    <row r="61" spans="1:15" ht="15">
      <c r="A61" s="277">
        <v>51</v>
      </c>
      <c r="B61" s="431" t="s">
        <v>39</v>
      </c>
      <c r="C61" s="277" t="s">
        <v>248</v>
      </c>
      <c r="D61" s="316">
        <v>917</v>
      </c>
      <c r="E61" s="316">
        <v>929.73333333333323</v>
      </c>
      <c r="F61" s="317">
        <v>890.26666666666642</v>
      </c>
      <c r="G61" s="317">
        <v>863.53333333333319</v>
      </c>
      <c r="H61" s="317">
        <v>824.06666666666638</v>
      </c>
      <c r="I61" s="317">
        <v>956.46666666666647</v>
      </c>
      <c r="J61" s="317">
        <v>995.93333333333339</v>
      </c>
      <c r="K61" s="317">
        <v>1022.6666666666665</v>
      </c>
      <c r="L61" s="304">
        <v>969.2</v>
      </c>
      <c r="M61" s="304">
        <v>903</v>
      </c>
      <c r="N61" s="319">
        <v>909350</v>
      </c>
      <c r="O61" s="320">
        <v>0.11031746031746031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678.15</v>
      </c>
      <c r="E62" s="316">
        <v>688.30000000000007</v>
      </c>
      <c r="F62" s="317">
        <v>664.85000000000014</v>
      </c>
      <c r="G62" s="317">
        <v>651.55000000000007</v>
      </c>
      <c r="H62" s="317">
        <v>628.10000000000014</v>
      </c>
      <c r="I62" s="317">
        <v>701.60000000000014</v>
      </c>
      <c r="J62" s="317">
        <v>725.05000000000018</v>
      </c>
      <c r="K62" s="317">
        <v>738.35000000000014</v>
      </c>
      <c r="L62" s="304">
        <v>711.75</v>
      </c>
      <c r="M62" s="304">
        <v>675</v>
      </c>
      <c r="N62" s="319">
        <v>18068050</v>
      </c>
      <c r="O62" s="320">
        <v>2.8331981616653148E-2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618.75</v>
      </c>
      <c r="E63" s="316">
        <v>628.80000000000007</v>
      </c>
      <c r="F63" s="317">
        <v>606.80000000000018</v>
      </c>
      <c r="G63" s="317">
        <v>594.85000000000014</v>
      </c>
      <c r="H63" s="317">
        <v>572.85000000000025</v>
      </c>
      <c r="I63" s="317">
        <v>640.75000000000011</v>
      </c>
      <c r="J63" s="317">
        <v>662.74999999999989</v>
      </c>
      <c r="K63" s="317">
        <v>674.7</v>
      </c>
      <c r="L63" s="304">
        <v>650.79999999999995</v>
      </c>
      <c r="M63" s="304">
        <v>616.85</v>
      </c>
      <c r="N63" s="319">
        <v>5526000</v>
      </c>
      <c r="O63" s="320">
        <v>-3.0015797788309637E-2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695.95</v>
      </c>
      <c r="E64" s="316">
        <v>704.41666666666663</v>
      </c>
      <c r="F64" s="317">
        <v>680.83333333333326</v>
      </c>
      <c r="G64" s="317">
        <v>665.71666666666658</v>
      </c>
      <c r="H64" s="317">
        <v>642.13333333333321</v>
      </c>
      <c r="I64" s="317">
        <v>719.5333333333333</v>
      </c>
      <c r="J64" s="317">
        <v>743.11666666666656</v>
      </c>
      <c r="K64" s="317">
        <v>758.23333333333335</v>
      </c>
      <c r="L64" s="304">
        <v>728</v>
      </c>
      <c r="M64" s="304">
        <v>689.3</v>
      </c>
      <c r="N64" s="319">
        <v>13060600</v>
      </c>
      <c r="O64" s="320">
        <v>6.1078252957233847E-2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1839.75</v>
      </c>
      <c r="E65" s="316">
        <v>1858.9666666666665</v>
      </c>
      <c r="F65" s="317">
        <v>1787.2333333333329</v>
      </c>
      <c r="G65" s="317">
        <v>1734.7166666666665</v>
      </c>
      <c r="H65" s="317">
        <v>1662.9833333333329</v>
      </c>
      <c r="I65" s="317">
        <v>1911.4833333333329</v>
      </c>
      <c r="J65" s="317">
        <v>1983.2166666666665</v>
      </c>
      <c r="K65" s="317">
        <v>2035.7333333333329</v>
      </c>
      <c r="L65" s="304">
        <v>1930.7</v>
      </c>
      <c r="M65" s="304">
        <v>1806.45</v>
      </c>
      <c r="N65" s="319">
        <v>26482800</v>
      </c>
      <c r="O65" s="320">
        <v>2.0204771958500759E-3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1110.6500000000001</v>
      </c>
      <c r="E66" s="316">
        <v>1118.9833333333333</v>
      </c>
      <c r="F66" s="317">
        <v>1088.9666666666667</v>
      </c>
      <c r="G66" s="317">
        <v>1067.2833333333333</v>
      </c>
      <c r="H66" s="317">
        <v>1037.2666666666667</v>
      </c>
      <c r="I66" s="317">
        <v>1140.6666666666667</v>
      </c>
      <c r="J66" s="317">
        <v>1170.6833333333336</v>
      </c>
      <c r="K66" s="317">
        <v>1192.3666666666668</v>
      </c>
      <c r="L66" s="304">
        <v>1149</v>
      </c>
      <c r="M66" s="304">
        <v>1097.3</v>
      </c>
      <c r="N66" s="319">
        <v>38673250</v>
      </c>
      <c r="O66" s="320">
        <v>8.5775348910595694E-3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577.29999999999995</v>
      </c>
      <c r="E67" s="316">
        <v>580.75</v>
      </c>
      <c r="F67" s="317">
        <v>565.54999999999995</v>
      </c>
      <c r="G67" s="317">
        <v>553.79999999999995</v>
      </c>
      <c r="H67" s="317">
        <v>538.59999999999991</v>
      </c>
      <c r="I67" s="317">
        <v>592.5</v>
      </c>
      <c r="J67" s="317">
        <v>607.70000000000005</v>
      </c>
      <c r="K67" s="317">
        <v>619.45000000000005</v>
      </c>
      <c r="L67" s="304">
        <v>595.95000000000005</v>
      </c>
      <c r="M67" s="304">
        <v>569</v>
      </c>
      <c r="N67" s="319">
        <v>10963700</v>
      </c>
      <c r="O67" s="320">
        <v>-3.0447470817120622E-2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3023.9</v>
      </c>
      <c r="E68" s="316">
        <v>3033.6666666666665</v>
      </c>
      <c r="F68" s="317">
        <v>2972.2833333333328</v>
      </c>
      <c r="G68" s="317">
        <v>2920.6666666666665</v>
      </c>
      <c r="H68" s="317">
        <v>2859.2833333333328</v>
      </c>
      <c r="I68" s="317">
        <v>3085.2833333333328</v>
      </c>
      <c r="J68" s="317">
        <v>3146.666666666667</v>
      </c>
      <c r="K68" s="317">
        <v>3198.2833333333328</v>
      </c>
      <c r="L68" s="304">
        <v>3095.05</v>
      </c>
      <c r="M68" s="304">
        <v>2982.05</v>
      </c>
      <c r="N68" s="319">
        <v>1936200</v>
      </c>
      <c r="O68" s="320">
        <v>-8.9066339066339074E-3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185.25</v>
      </c>
      <c r="E69" s="316">
        <v>188.91666666666666</v>
      </c>
      <c r="F69" s="317">
        <v>180.93333333333331</v>
      </c>
      <c r="G69" s="317">
        <v>176.61666666666665</v>
      </c>
      <c r="H69" s="317">
        <v>168.6333333333333</v>
      </c>
      <c r="I69" s="317">
        <v>193.23333333333332</v>
      </c>
      <c r="J69" s="317">
        <v>201.21666666666667</v>
      </c>
      <c r="K69" s="317">
        <v>205.53333333333333</v>
      </c>
      <c r="L69" s="304">
        <v>196.9</v>
      </c>
      <c r="M69" s="304">
        <v>184.6</v>
      </c>
      <c r="N69" s="319">
        <v>21779500</v>
      </c>
      <c r="O69" s="320">
        <v>8.8311130210571548E-2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202.4</v>
      </c>
      <c r="E70" s="316">
        <v>206.46666666666667</v>
      </c>
      <c r="F70" s="317">
        <v>197.03333333333333</v>
      </c>
      <c r="G70" s="317">
        <v>191.66666666666666</v>
      </c>
      <c r="H70" s="317">
        <v>182.23333333333332</v>
      </c>
      <c r="I70" s="317">
        <v>211.83333333333334</v>
      </c>
      <c r="J70" s="317">
        <v>221.26666666666668</v>
      </c>
      <c r="K70" s="317">
        <v>226.63333333333335</v>
      </c>
      <c r="L70" s="304">
        <v>215.9</v>
      </c>
      <c r="M70" s="304">
        <v>201.1</v>
      </c>
      <c r="N70" s="319">
        <v>31430700</v>
      </c>
      <c r="O70" s="320">
        <v>3.2552776299450061E-2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2127.75</v>
      </c>
      <c r="E71" s="316">
        <v>2137.4</v>
      </c>
      <c r="F71" s="317">
        <v>2102</v>
      </c>
      <c r="G71" s="317">
        <v>2076.25</v>
      </c>
      <c r="H71" s="317">
        <v>2040.85</v>
      </c>
      <c r="I71" s="317">
        <v>2163.15</v>
      </c>
      <c r="J71" s="317">
        <v>2198.5500000000006</v>
      </c>
      <c r="K71" s="317">
        <v>2224.3000000000002</v>
      </c>
      <c r="L71" s="304">
        <v>2172.8000000000002</v>
      </c>
      <c r="M71" s="304">
        <v>2111.65</v>
      </c>
      <c r="N71" s="319">
        <v>14134800</v>
      </c>
      <c r="O71" s="320">
        <v>1.2537985846951569E-3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208.55</v>
      </c>
      <c r="E72" s="316">
        <v>214.5</v>
      </c>
      <c r="F72" s="317">
        <v>197.4</v>
      </c>
      <c r="G72" s="317">
        <v>186.25</v>
      </c>
      <c r="H72" s="317">
        <v>169.15</v>
      </c>
      <c r="I72" s="317">
        <v>225.65</v>
      </c>
      <c r="J72" s="317">
        <v>242.75000000000003</v>
      </c>
      <c r="K72" s="317">
        <v>253.9</v>
      </c>
      <c r="L72" s="304">
        <v>231.6</v>
      </c>
      <c r="M72" s="304">
        <v>203.35</v>
      </c>
      <c r="N72" s="319">
        <v>19313000</v>
      </c>
      <c r="O72" s="320">
        <v>-3.5188739603326936E-3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395.75</v>
      </c>
      <c r="E73" s="316">
        <v>402.48333333333335</v>
      </c>
      <c r="F73" s="317">
        <v>382.26666666666671</v>
      </c>
      <c r="G73" s="317">
        <v>368.78333333333336</v>
      </c>
      <c r="H73" s="317">
        <v>348.56666666666672</v>
      </c>
      <c r="I73" s="317">
        <v>415.9666666666667</v>
      </c>
      <c r="J73" s="317">
        <v>436.18333333333339</v>
      </c>
      <c r="K73" s="317">
        <v>449.66666666666669</v>
      </c>
      <c r="L73" s="304">
        <v>422.7</v>
      </c>
      <c r="M73" s="304">
        <v>389</v>
      </c>
      <c r="N73" s="319">
        <v>108675875</v>
      </c>
      <c r="O73" s="320">
        <v>-5.3664435637399872E-2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424.7</v>
      </c>
      <c r="E74" s="316">
        <v>433.98333333333335</v>
      </c>
      <c r="F74" s="317">
        <v>411.41666666666669</v>
      </c>
      <c r="G74" s="317">
        <v>398.13333333333333</v>
      </c>
      <c r="H74" s="317">
        <v>375.56666666666666</v>
      </c>
      <c r="I74" s="317">
        <v>447.26666666666671</v>
      </c>
      <c r="J74" s="317">
        <v>469.83333333333331</v>
      </c>
      <c r="K74" s="317">
        <v>483.11666666666673</v>
      </c>
      <c r="L74" s="304">
        <v>456.55</v>
      </c>
      <c r="M74" s="304">
        <v>420.7</v>
      </c>
      <c r="N74" s="319">
        <v>8430000</v>
      </c>
      <c r="O74" s="320">
        <v>4.1898405635891735E-2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10.199999999999999</v>
      </c>
      <c r="E75" s="316">
        <v>10.333333333333334</v>
      </c>
      <c r="F75" s="317">
        <v>9.6666666666666679</v>
      </c>
      <c r="G75" s="317">
        <v>9.1333333333333346</v>
      </c>
      <c r="H75" s="317">
        <v>8.4666666666666686</v>
      </c>
      <c r="I75" s="317">
        <v>10.866666666666667</v>
      </c>
      <c r="J75" s="317">
        <v>11.533333333333335</v>
      </c>
      <c r="K75" s="317">
        <v>12.066666666666666</v>
      </c>
      <c r="L75" s="304">
        <v>11</v>
      </c>
      <c r="M75" s="304">
        <v>9.8000000000000007</v>
      </c>
      <c r="N75" s="319">
        <v>459200000</v>
      </c>
      <c r="O75" s="320">
        <v>-9.5172413793103441E-2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31.75</v>
      </c>
      <c r="E76" s="316">
        <v>32.483333333333334</v>
      </c>
      <c r="F76" s="317">
        <v>30.466666666666669</v>
      </c>
      <c r="G76" s="317">
        <v>29.183333333333334</v>
      </c>
      <c r="H76" s="317">
        <v>27.166666666666668</v>
      </c>
      <c r="I76" s="317">
        <v>33.766666666666666</v>
      </c>
      <c r="J76" s="317">
        <v>35.783333333333331</v>
      </c>
      <c r="K76" s="317">
        <v>37.06666666666667</v>
      </c>
      <c r="L76" s="304">
        <v>34.5</v>
      </c>
      <c r="M76" s="304">
        <v>31.2</v>
      </c>
      <c r="N76" s="319">
        <v>124488000</v>
      </c>
      <c r="O76" s="320">
        <v>0.11580381471389646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393.85</v>
      </c>
      <c r="E77" s="316">
        <v>400.2166666666667</v>
      </c>
      <c r="F77" s="317">
        <v>385.43333333333339</v>
      </c>
      <c r="G77" s="317">
        <v>377.01666666666671</v>
      </c>
      <c r="H77" s="317">
        <v>362.23333333333341</v>
      </c>
      <c r="I77" s="317">
        <v>408.63333333333338</v>
      </c>
      <c r="J77" s="317">
        <v>423.41666666666669</v>
      </c>
      <c r="K77" s="317">
        <v>431.83333333333337</v>
      </c>
      <c r="L77" s="304">
        <v>415</v>
      </c>
      <c r="M77" s="304">
        <v>391.8</v>
      </c>
      <c r="N77" s="319">
        <v>8076750</v>
      </c>
      <c r="O77" s="320">
        <v>-4.9052938319572609E-2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1198.75</v>
      </c>
      <c r="E78" s="316">
        <v>1208.3666666666666</v>
      </c>
      <c r="F78" s="317">
        <v>1166.3833333333332</v>
      </c>
      <c r="G78" s="317">
        <v>1134.0166666666667</v>
      </c>
      <c r="H78" s="317">
        <v>1092.0333333333333</v>
      </c>
      <c r="I78" s="317">
        <v>1240.7333333333331</v>
      </c>
      <c r="J78" s="317">
        <v>1282.7166666666662</v>
      </c>
      <c r="K78" s="317">
        <v>1315.083333333333</v>
      </c>
      <c r="L78" s="304">
        <v>1250.3499999999999</v>
      </c>
      <c r="M78" s="304">
        <v>1176</v>
      </c>
      <c r="N78" s="319">
        <v>2398500</v>
      </c>
      <c r="O78" s="320">
        <v>-3.7906137184115521E-2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632</v>
      </c>
      <c r="E79" s="316">
        <v>655.11666666666667</v>
      </c>
      <c r="F79" s="317">
        <v>598.23333333333335</v>
      </c>
      <c r="G79" s="317">
        <v>564.4666666666667</v>
      </c>
      <c r="H79" s="317">
        <v>507.58333333333337</v>
      </c>
      <c r="I79" s="317">
        <v>688.88333333333333</v>
      </c>
      <c r="J79" s="317">
        <v>745.76666666666677</v>
      </c>
      <c r="K79" s="317">
        <v>779.5333333333333</v>
      </c>
      <c r="L79" s="304">
        <v>712</v>
      </c>
      <c r="M79" s="304">
        <v>621.35</v>
      </c>
      <c r="N79" s="319">
        <v>28380800</v>
      </c>
      <c r="O79" s="320">
        <v>-0.11369825367876683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199.8</v>
      </c>
      <c r="E80" s="316">
        <v>202.58333333333334</v>
      </c>
      <c r="F80" s="317">
        <v>192.9666666666667</v>
      </c>
      <c r="G80" s="317">
        <v>186.13333333333335</v>
      </c>
      <c r="H80" s="317">
        <v>176.51666666666671</v>
      </c>
      <c r="I80" s="317">
        <v>209.41666666666669</v>
      </c>
      <c r="J80" s="317">
        <v>219.0333333333333</v>
      </c>
      <c r="K80" s="317">
        <v>225.86666666666667</v>
      </c>
      <c r="L80" s="304">
        <v>212.2</v>
      </c>
      <c r="M80" s="304">
        <v>195.75</v>
      </c>
      <c r="N80" s="319">
        <v>15839600</v>
      </c>
      <c r="O80" s="320">
        <v>2.2226237802674378E-2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931.35</v>
      </c>
      <c r="E81" s="316">
        <v>935.66666666666663</v>
      </c>
      <c r="F81" s="317">
        <v>916.0333333333333</v>
      </c>
      <c r="G81" s="317">
        <v>900.7166666666667</v>
      </c>
      <c r="H81" s="317">
        <v>881.08333333333337</v>
      </c>
      <c r="I81" s="317">
        <v>950.98333333333323</v>
      </c>
      <c r="J81" s="317">
        <v>970.61666666666667</v>
      </c>
      <c r="K81" s="317">
        <v>985.93333333333317</v>
      </c>
      <c r="L81" s="304">
        <v>955.3</v>
      </c>
      <c r="M81" s="304">
        <v>920.35</v>
      </c>
      <c r="N81" s="319">
        <v>41868000</v>
      </c>
      <c r="O81" s="320">
        <v>1.3978900868958703E-2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86.3</v>
      </c>
      <c r="E82" s="316">
        <v>88.133333333333326</v>
      </c>
      <c r="F82" s="317">
        <v>84.016666666666652</v>
      </c>
      <c r="G82" s="317">
        <v>81.73333333333332</v>
      </c>
      <c r="H82" s="317">
        <v>77.616666666666646</v>
      </c>
      <c r="I82" s="317">
        <v>90.416666666666657</v>
      </c>
      <c r="J82" s="317">
        <v>94.533333333333331</v>
      </c>
      <c r="K82" s="317">
        <v>96.816666666666663</v>
      </c>
      <c r="L82" s="304">
        <v>92.25</v>
      </c>
      <c r="M82" s="304">
        <v>85.85</v>
      </c>
      <c r="N82" s="319">
        <v>53135400</v>
      </c>
      <c r="O82" s="320">
        <v>8.0060247943459617E-2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191.7</v>
      </c>
      <c r="E83" s="316">
        <v>194.01666666666665</v>
      </c>
      <c r="F83" s="317">
        <v>188.43333333333331</v>
      </c>
      <c r="G83" s="317">
        <v>185.16666666666666</v>
      </c>
      <c r="H83" s="317">
        <v>179.58333333333331</v>
      </c>
      <c r="I83" s="317">
        <v>197.2833333333333</v>
      </c>
      <c r="J83" s="317">
        <v>202.86666666666667</v>
      </c>
      <c r="K83" s="317">
        <v>206.1333333333333</v>
      </c>
      <c r="L83" s="304">
        <v>199.6</v>
      </c>
      <c r="M83" s="304">
        <v>190.75</v>
      </c>
      <c r="N83" s="319">
        <v>105113600</v>
      </c>
      <c r="O83" s="320">
        <v>-4.7138340150262525E-2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205.65</v>
      </c>
      <c r="E84" s="316">
        <v>209.44999999999996</v>
      </c>
      <c r="F84" s="317">
        <v>197.64999999999992</v>
      </c>
      <c r="G84" s="317">
        <v>189.64999999999995</v>
      </c>
      <c r="H84" s="317">
        <v>177.84999999999991</v>
      </c>
      <c r="I84" s="317">
        <v>217.44999999999993</v>
      </c>
      <c r="J84" s="317">
        <v>229.24999999999994</v>
      </c>
      <c r="K84" s="317">
        <v>237.24999999999994</v>
      </c>
      <c r="L84" s="304">
        <v>221.25</v>
      </c>
      <c r="M84" s="304">
        <v>201.45</v>
      </c>
      <c r="N84" s="319">
        <v>21450000</v>
      </c>
      <c r="O84" s="320">
        <v>-1.1065006915629323E-2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271.3</v>
      </c>
      <c r="E85" s="316">
        <v>274.78333333333336</v>
      </c>
      <c r="F85" s="317">
        <v>266.61666666666673</v>
      </c>
      <c r="G85" s="317">
        <v>261.93333333333339</v>
      </c>
      <c r="H85" s="317">
        <v>253.76666666666677</v>
      </c>
      <c r="I85" s="317">
        <v>279.4666666666667</v>
      </c>
      <c r="J85" s="317">
        <v>287.63333333333333</v>
      </c>
      <c r="K85" s="317">
        <v>292.31666666666666</v>
      </c>
      <c r="L85" s="304">
        <v>282.95</v>
      </c>
      <c r="M85" s="304">
        <v>270.10000000000002</v>
      </c>
      <c r="N85" s="319">
        <v>45427500</v>
      </c>
      <c r="O85" s="320">
        <v>-6.2778520499108731E-2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2098</v>
      </c>
      <c r="E86" s="316">
        <v>2113.0499999999997</v>
      </c>
      <c r="F86" s="317">
        <v>2065.2999999999993</v>
      </c>
      <c r="G86" s="317">
        <v>2032.5999999999995</v>
      </c>
      <c r="H86" s="317">
        <v>1984.849999999999</v>
      </c>
      <c r="I86" s="317">
        <v>2145.7499999999995</v>
      </c>
      <c r="J86" s="317">
        <v>2193.5000000000005</v>
      </c>
      <c r="K86" s="317">
        <v>2226.1999999999998</v>
      </c>
      <c r="L86" s="304">
        <v>2160.8000000000002</v>
      </c>
      <c r="M86" s="304">
        <v>2080.35</v>
      </c>
      <c r="N86" s="319">
        <v>2576500</v>
      </c>
      <c r="O86" s="320">
        <v>-4.8735462433081043E-2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1399.75</v>
      </c>
      <c r="E87" s="316">
        <v>1423.75</v>
      </c>
      <c r="F87" s="317">
        <v>1350.05</v>
      </c>
      <c r="G87" s="317">
        <v>1300.3499999999999</v>
      </c>
      <c r="H87" s="317">
        <v>1226.6499999999999</v>
      </c>
      <c r="I87" s="317">
        <v>1473.45</v>
      </c>
      <c r="J87" s="317">
        <v>1547.1499999999999</v>
      </c>
      <c r="K87" s="317">
        <v>1596.8500000000001</v>
      </c>
      <c r="L87" s="304">
        <v>1497.45</v>
      </c>
      <c r="M87" s="304">
        <v>1374.05</v>
      </c>
      <c r="N87" s="319">
        <v>11423200</v>
      </c>
      <c r="O87" s="320">
        <v>-6.8254486133768347E-2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67.2</v>
      </c>
      <c r="E88" s="316">
        <v>69.083333333333329</v>
      </c>
      <c r="F88" s="317">
        <v>64.166666666666657</v>
      </c>
      <c r="G88" s="317">
        <v>61.133333333333326</v>
      </c>
      <c r="H88" s="317">
        <v>56.216666666666654</v>
      </c>
      <c r="I88" s="317">
        <v>72.11666666666666</v>
      </c>
      <c r="J88" s="317">
        <v>77.033333333333317</v>
      </c>
      <c r="K88" s="317">
        <v>80.066666666666663</v>
      </c>
      <c r="L88" s="304">
        <v>74</v>
      </c>
      <c r="M88" s="304">
        <v>66.05</v>
      </c>
      <c r="N88" s="319">
        <v>32823600</v>
      </c>
      <c r="O88" s="320">
        <v>-4.980314960629921E-2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294.8</v>
      </c>
      <c r="E89" s="316">
        <v>300.73333333333335</v>
      </c>
      <c r="F89" s="317">
        <v>284.66666666666669</v>
      </c>
      <c r="G89" s="317">
        <v>274.53333333333336</v>
      </c>
      <c r="H89" s="317">
        <v>258.4666666666667</v>
      </c>
      <c r="I89" s="317">
        <v>310.86666666666667</v>
      </c>
      <c r="J89" s="317">
        <v>326.93333333333328</v>
      </c>
      <c r="K89" s="317">
        <v>337.06666666666666</v>
      </c>
      <c r="L89" s="304">
        <v>316.8</v>
      </c>
      <c r="M89" s="304">
        <v>290.60000000000002</v>
      </c>
      <c r="N89" s="319">
        <v>10888000</v>
      </c>
      <c r="O89" s="320">
        <v>7.6101996441984579E-2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949.25</v>
      </c>
      <c r="E90" s="316">
        <v>964.73333333333323</v>
      </c>
      <c r="F90" s="317">
        <v>929.46666666666647</v>
      </c>
      <c r="G90" s="317">
        <v>909.68333333333328</v>
      </c>
      <c r="H90" s="317">
        <v>874.41666666666652</v>
      </c>
      <c r="I90" s="317">
        <v>984.51666666666642</v>
      </c>
      <c r="J90" s="317">
        <v>1019.7833333333331</v>
      </c>
      <c r="K90" s="317">
        <v>1039.5666666666664</v>
      </c>
      <c r="L90" s="304">
        <v>1000</v>
      </c>
      <c r="M90" s="304">
        <v>944.95</v>
      </c>
      <c r="N90" s="319">
        <v>11896500</v>
      </c>
      <c r="O90" s="320">
        <v>5.6049213943950786E-2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932.25</v>
      </c>
      <c r="E91" s="316">
        <v>950.33333333333337</v>
      </c>
      <c r="F91" s="317">
        <v>905.76666666666677</v>
      </c>
      <c r="G91" s="317">
        <v>879.28333333333342</v>
      </c>
      <c r="H91" s="317">
        <v>834.71666666666681</v>
      </c>
      <c r="I91" s="317">
        <v>976.81666666666672</v>
      </c>
      <c r="J91" s="317">
        <v>1021.3833333333333</v>
      </c>
      <c r="K91" s="317">
        <v>1047.8666666666668</v>
      </c>
      <c r="L91" s="304">
        <v>994.9</v>
      </c>
      <c r="M91" s="304">
        <v>923.85</v>
      </c>
      <c r="N91" s="319">
        <v>7599850</v>
      </c>
      <c r="O91" s="320">
        <v>-1.3243571349740647E-2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609.95000000000005</v>
      </c>
      <c r="E92" s="316">
        <v>619.20000000000005</v>
      </c>
      <c r="F92" s="317">
        <v>596.80000000000007</v>
      </c>
      <c r="G92" s="317">
        <v>583.65</v>
      </c>
      <c r="H92" s="317">
        <v>561.25</v>
      </c>
      <c r="I92" s="317">
        <v>632.35000000000014</v>
      </c>
      <c r="J92" s="317">
        <v>654.75000000000023</v>
      </c>
      <c r="K92" s="317">
        <v>667.9000000000002</v>
      </c>
      <c r="L92" s="304">
        <v>641.6</v>
      </c>
      <c r="M92" s="304">
        <v>606.04999999999995</v>
      </c>
      <c r="N92" s="319">
        <v>13203400</v>
      </c>
      <c r="O92" s="320">
        <v>-2.5723140495867769E-2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135.19999999999999</v>
      </c>
      <c r="E93" s="316">
        <v>139.21666666666667</v>
      </c>
      <c r="F93" s="317">
        <v>129.98333333333335</v>
      </c>
      <c r="G93" s="317">
        <v>124.76666666666668</v>
      </c>
      <c r="H93" s="317">
        <v>115.53333333333336</v>
      </c>
      <c r="I93" s="317">
        <v>144.43333333333334</v>
      </c>
      <c r="J93" s="317">
        <v>153.66666666666663</v>
      </c>
      <c r="K93" s="317">
        <v>158.88333333333333</v>
      </c>
      <c r="L93" s="304">
        <v>148.44999999999999</v>
      </c>
      <c r="M93" s="304">
        <v>134</v>
      </c>
      <c r="N93" s="319">
        <v>15511776</v>
      </c>
      <c r="O93" s="320">
        <v>-7.5343871894888115E-2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148.69999999999999</v>
      </c>
      <c r="E94" s="316">
        <v>151.65</v>
      </c>
      <c r="F94" s="317">
        <v>143.30000000000001</v>
      </c>
      <c r="G94" s="317">
        <v>137.9</v>
      </c>
      <c r="H94" s="317">
        <v>129.55000000000001</v>
      </c>
      <c r="I94" s="317">
        <v>157.05000000000001</v>
      </c>
      <c r="J94" s="317">
        <v>165.39999999999998</v>
      </c>
      <c r="K94" s="317">
        <v>170.8</v>
      </c>
      <c r="L94" s="304">
        <v>160</v>
      </c>
      <c r="M94" s="304">
        <v>146.25</v>
      </c>
      <c r="N94" s="319">
        <v>19266000</v>
      </c>
      <c r="O94" s="320">
        <v>2.0336828725770577E-2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369.8</v>
      </c>
      <c r="E95" s="316">
        <v>371.36666666666662</v>
      </c>
      <c r="F95" s="317">
        <v>364.28333333333325</v>
      </c>
      <c r="G95" s="317">
        <v>358.76666666666665</v>
      </c>
      <c r="H95" s="317">
        <v>351.68333333333328</v>
      </c>
      <c r="I95" s="317">
        <v>376.88333333333321</v>
      </c>
      <c r="J95" s="317">
        <v>383.96666666666658</v>
      </c>
      <c r="K95" s="317">
        <v>389.48333333333318</v>
      </c>
      <c r="L95" s="304">
        <v>378.45</v>
      </c>
      <c r="M95" s="304">
        <v>365.85</v>
      </c>
      <c r="N95" s="319">
        <v>9380000</v>
      </c>
      <c r="O95" s="320">
        <v>-4.2625745950554135E-4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6872.85</v>
      </c>
      <c r="E96" s="316">
        <v>6959.3166666666666</v>
      </c>
      <c r="F96" s="317">
        <v>6747.0333333333328</v>
      </c>
      <c r="G96" s="317">
        <v>6621.2166666666662</v>
      </c>
      <c r="H96" s="317">
        <v>6408.9333333333325</v>
      </c>
      <c r="I96" s="317">
        <v>7085.1333333333332</v>
      </c>
      <c r="J96" s="317">
        <v>7297.4166666666679</v>
      </c>
      <c r="K96" s="317">
        <v>7423.2333333333336</v>
      </c>
      <c r="L96" s="304">
        <v>7171.6</v>
      </c>
      <c r="M96" s="304">
        <v>6833.5</v>
      </c>
      <c r="N96" s="319">
        <v>2091100</v>
      </c>
      <c r="O96" s="320">
        <v>1.9551438322769382E-2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548.5</v>
      </c>
      <c r="E97" s="316">
        <v>562.75</v>
      </c>
      <c r="F97" s="317">
        <v>532</v>
      </c>
      <c r="G97" s="317">
        <v>515.5</v>
      </c>
      <c r="H97" s="317">
        <v>484.75</v>
      </c>
      <c r="I97" s="317">
        <v>579.25</v>
      </c>
      <c r="J97" s="317">
        <v>610</v>
      </c>
      <c r="K97" s="317">
        <v>626.5</v>
      </c>
      <c r="L97" s="304">
        <v>593.5</v>
      </c>
      <c r="M97" s="304">
        <v>546.25</v>
      </c>
      <c r="N97" s="319">
        <v>16625000</v>
      </c>
      <c r="O97" s="320">
        <v>1.2044564890093346E-3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589.75</v>
      </c>
      <c r="E98" s="316">
        <v>595.0333333333333</v>
      </c>
      <c r="F98" s="317">
        <v>572.71666666666658</v>
      </c>
      <c r="G98" s="317">
        <v>555.68333333333328</v>
      </c>
      <c r="H98" s="317">
        <v>533.36666666666656</v>
      </c>
      <c r="I98" s="317">
        <v>612.06666666666661</v>
      </c>
      <c r="J98" s="317">
        <v>634.38333333333321</v>
      </c>
      <c r="K98" s="317">
        <v>651.41666666666663</v>
      </c>
      <c r="L98" s="304">
        <v>617.35</v>
      </c>
      <c r="M98" s="304">
        <v>578</v>
      </c>
      <c r="N98" s="319">
        <v>1691300</v>
      </c>
      <c r="O98" s="320">
        <v>-9.2747559274755934E-2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931.05</v>
      </c>
      <c r="E99" s="316">
        <v>947.65</v>
      </c>
      <c r="F99" s="317">
        <v>910.8</v>
      </c>
      <c r="G99" s="317">
        <v>890.55</v>
      </c>
      <c r="H99" s="317">
        <v>853.69999999999993</v>
      </c>
      <c r="I99" s="317">
        <v>967.9</v>
      </c>
      <c r="J99" s="317">
        <v>1004.7500000000001</v>
      </c>
      <c r="K99" s="317">
        <v>1025</v>
      </c>
      <c r="L99" s="304">
        <v>984.5</v>
      </c>
      <c r="M99" s="304">
        <v>927.4</v>
      </c>
      <c r="N99" s="319">
        <v>1542600</v>
      </c>
      <c r="O99" s="320">
        <v>1.9485580670303975E-3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1162.2</v>
      </c>
      <c r="E100" s="316">
        <v>1174.9333333333332</v>
      </c>
      <c r="F100" s="317">
        <v>1135.8666666666663</v>
      </c>
      <c r="G100" s="317">
        <v>1109.5333333333331</v>
      </c>
      <c r="H100" s="317">
        <v>1070.4666666666662</v>
      </c>
      <c r="I100" s="317">
        <v>1201.2666666666664</v>
      </c>
      <c r="J100" s="317">
        <v>1240.3333333333335</v>
      </c>
      <c r="K100" s="317">
        <v>1266.6666666666665</v>
      </c>
      <c r="L100" s="304">
        <v>1214</v>
      </c>
      <c r="M100" s="304">
        <v>1148.5999999999999</v>
      </c>
      <c r="N100" s="319">
        <v>1324800</v>
      </c>
      <c r="O100" s="320">
        <v>-5.4054054054054057E-3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110.35</v>
      </c>
      <c r="E101" s="316">
        <v>112.88333333333333</v>
      </c>
      <c r="F101" s="317">
        <v>107.01666666666665</v>
      </c>
      <c r="G101" s="317">
        <v>103.68333333333332</v>
      </c>
      <c r="H101" s="317">
        <v>97.816666666666649</v>
      </c>
      <c r="I101" s="317">
        <v>116.21666666666665</v>
      </c>
      <c r="J101" s="317">
        <v>122.08333333333333</v>
      </c>
      <c r="K101" s="317">
        <v>125.41666666666666</v>
      </c>
      <c r="L101" s="304">
        <v>118.75</v>
      </c>
      <c r="M101" s="304">
        <v>109.55</v>
      </c>
      <c r="N101" s="319">
        <v>27902000</v>
      </c>
      <c r="O101" s="320">
        <v>8.3152173913043484E-2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58009.85</v>
      </c>
      <c r="E102" s="316">
        <v>58501.450000000004</v>
      </c>
      <c r="F102" s="317">
        <v>57003.400000000009</v>
      </c>
      <c r="G102" s="317">
        <v>55996.950000000004</v>
      </c>
      <c r="H102" s="317">
        <v>54498.900000000009</v>
      </c>
      <c r="I102" s="317">
        <v>59507.900000000009</v>
      </c>
      <c r="J102" s="317">
        <v>61005.950000000012</v>
      </c>
      <c r="K102" s="317">
        <v>62012.400000000009</v>
      </c>
      <c r="L102" s="304">
        <v>59999.5</v>
      </c>
      <c r="M102" s="304">
        <v>57495</v>
      </c>
      <c r="N102" s="319">
        <v>50770</v>
      </c>
      <c r="O102" s="320">
        <v>-2.2337762372424418E-2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1151.4000000000001</v>
      </c>
      <c r="E103" s="316">
        <v>1168.3333333333333</v>
      </c>
      <c r="F103" s="317">
        <v>1107.8166666666666</v>
      </c>
      <c r="G103" s="317">
        <v>1064.2333333333333</v>
      </c>
      <c r="H103" s="317">
        <v>1003.7166666666667</v>
      </c>
      <c r="I103" s="317">
        <v>1211.9166666666665</v>
      </c>
      <c r="J103" s="317">
        <v>1272.4333333333334</v>
      </c>
      <c r="K103" s="317">
        <v>1316.0166666666664</v>
      </c>
      <c r="L103" s="304">
        <v>1228.8499999999999</v>
      </c>
      <c r="M103" s="304">
        <v>1124.75</v>
      </c>
      <c r="N103" s="319">
        <v>2413500</v>
      </c>
      <c r="O103" s="320">
        <v>7.0881863560732117E-2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35.950000000000003</v>
      </c>
      <c r="E104" s="316">
        <v>36.666666666666664</v>
      </c>
      <c r="F104" s="317">
        <v>35.083333333333329</v>
      </c>
      <c r="G104" s="317">
        <v>34.216666666666661</v>
      </c>
      <c r="H104" s="317">
        <v>32.633333333333326</v>
      </c>
      <c r="I104" s="317">
        <v>37.533333333333331</v>
      </c>
      <c r="J104" s="317">
        <v>39.11666666666666</v>
      </c>
      <c r="K104" s="317">
        <v>39.983333333333334</v>
      </c>
      <c r="L104" s="304">
        <v>38.25</v>
      </c>
      <c r="M104" s="304">
        <v>35.799999999999997</v>
      </c>
      <c r="N104" s="319">
        <v>34527000</v>
      </c>
      <c r="O104" s="320">
        <v>9.9453008453505715E-3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3264.8</v>
      </c>
      <c r="E105" s="316">
        <v>3310.1</v>
      </c>
      <c r="F105" s="317">
        <v>3190.2</v>
      </c>
      <c r="G105" s="317">
        <v>3115.6</v>
      </c>
      <c r="H105" s="317">
        <v>2995.7</v>
      </c>
      <c r="I105" s="317">
        <v>3384.7</v>
      </c>
      <c r="J105" s="317">
        <v>3504.6000000000004</v>
      </c>
      <c r="K105" s="317">
        <v>3579.2</v>
      </c>
      <c r="L105" s="304">
        <v>3430</v>
      </c>
      <c r="M105" s="304">
        <v>3235.5</v>
      </c>
      <c r="N105" s="319">
        <v>635250</v>
      </c>
      <c r="O105" s="320">
        <v>-4.1855203619909499E-2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16038.7</v>
      </c>
      <c r="E106" s="316">
        <v>16118.216666666667</v>
      </c>
      <c r="F106" s="317">
        <v>15882.583333333334</v>
      </c>
      <c r="G106" s="317">
        <v>15726.466666666667</v>
      </c>
      <c r="H106" s="317">
        <v>15490.833333333334</v>
      </c>
      <c r="I106" s="317">
        <v>16274.333333333334</v>
      </c>
      <c r="J106" s="317">
        <v>16509.966666666667</v>
      </c>
      <c r="K106" s="317">
        <v>16666.083333333336</v>
      </c>
      <c r="L106" s="304">
        <v>16353.85</v>
      </c>
      <c r="M106" s="304">
        <v>15962.1</v>
      </c>
      <c r="N106" s="319">
        <v>436450</v>
      </c>
      <c r="O106" s="320">
        <v>-9.7560975609756097E-3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97.5</v>
      </c>
      <c r="E107" s="316">
        <v>99.899999999999991</v>
      </c>
      <c r="F107" s="317">
        <v>93.799999999999983</v>
      </c>
      <c r="G107" s="317">
        <v>90.1</v>
      </c>
      <c r="H107" s="317">
        <v>83.999999999999986</v>
      </c>
      <c r="I107" s="317">
        <v>103.59999999999998</v>
      </c>
      <c r="J107" s="317">
        <v>109.69999999999997</v>
      </c>
      <c r="K107" s="317">
        <v>113.39999999999998</v>
      </c>
      <c r="L107" s="304">
        <v>106</v>
      </c>
      <c r="M107" s="304">
        <v>96.2</v>
      </c>
      <c r="N107" s="319">
        <v>31228700</v>
      </c>
      <c r="O107" s="320">
        <v>4.45988346033169E-2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97.1</v>
      </c>
      <c r="E108" s="316">
        <v>98.783333333333346</v>
      </c>
      <c r="F108" s="317">
        <v>94.366666666666688</v>
      </c>
      <c r="G108" s="317">
        <v>91.63333333333334</v>
      </c>
      <c r="H108" s="317">
        <v>87.216666666666683</v>
      </c>
      <c r="I108" s="317">
        <v>101.51666666666669</v>
      </c>
      <c r="J108" s="317">
        <v>105.93333333333335</v>
      </c>
      <c r="K108" s="317">
        <v>108.6666666666667</v>
      </c>
      <c r="L108" s="304">
        <v>103.2</v>
      </c>
      <c r="M108" s="304">
        <v>96.05</v>
      </c>
      <c r="N108" s="319">
        <v>42710100</v>
      </c>
      <c r="O108" s="320">
        <v>2.1122921777050968E-2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82.35</v>
      </c>
      <c r="E109" s="316">
        <v>83.2</v>
      </c>
      <c r="F109" s="317">
        <v>80.400000000000006</v>
      </c>
      <c r="G109" s="317">
        <v>78.45</v>
      </c>
      <c r="H109" s="317">
        <v>75.650000000000006</v>
      </c>
      <c r="I109" s="317">
        <v>85.15</v>
      </c>
      <c r="J109" s="317">
        <v>87.949999999999989</v>
      </c>
      <c r="K109" s="317">
        <v>89.9</v>
      </c>
      <c r="L109" s="304">
        <v>86</v>
      </c>
      <c r="M109" s="304">
        <v>81.25</v>
      </c>
      <c r="N109" s="319">
        <v>49749700</v>
      </c>
      <c r="O109" s="320">
        <v>7.0137157107231923E-3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19099.400000000001</v>
      </c>
      <c r="E110" s="316">
        <v>19487.399999999998</v>
      </c>
      <c r="F110" s="317">
        <v>18585.699999999997</v>
      </c>
      <c r="G110" s="317">
        <v>18072</v>
      </c>
      <c r="H110" s="317">
        <v>17170.3</v>
      </c>
      <c r="I110" s="317">
        <v>20001.099999999995</v>
      </c>
      <c r="J110" s="317">
        <v>20902.8</v>
      </c>
      <c r="K110" s="317">
        <v>21416.499999999993</v>
      </c>
      <c r="L110" s="304">
        <v>20389.099999999999</v>
      </c>
      <c r="M110" s="304">
        <v>18973.7</v>
      </c>
      <c r="N110" s="319">
        <v>128520</v>
      </c>
      <c r="O110" s="320">
        <v>2.1702838063439065E-2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1371.65</v>
      </c>
      <c r="E111" s="316">
        <v>1422.4333333333334</v>
      </c>
      <c r="F111" s="317">
        <v>1308.5166666666669</v>
      </c>
      <c r="G111" s="317">
        <v>1245.3833333333334</v>
      </c>
      <c r="H111" s="317">
        <v>1131.4666666666669</v>
      </c>
      <c r="I111" s="317">
        <v>1485.5666666666668</v>
      </c>
      <c r="J111" s="317">
        <v>1599.4833333333333</v>
      </c>
      <c r="K111" s="317">
        <v>1662.6166666666668</v>
      </c>
      <c r="L111" s="304">
        <v>1536.35</v>
      </c>
      <c r="M111" s="304">
        <v>1359.3</v>
      </c>
      <c r="N111" s="319">
        <v>3193300</v>
      </c>
      <c r="O111" s="320">
        <v>-1.0397136526333731E-2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241.65</v>
      </c>
      <c r="E112" s="316">
        <v>245.54999999999998</v>
      </c>
      <c r="F112" s="317">
        <v>235.49999999999997</v>
      </c>
      <c r="G112" s="317">
        <v>229.35</v>
      </c>
      <c r="H112" s="317">
        <v>219.29999999999998</v>
      </c>
      <c r="I112" s="317">
        <v>251.69999999999996</v>
      </c>
      <c r="J112" s="317">
        <v>261.75</v>
      </c>
      <c r="K112" s="317">
        <v>267.89999999999998</v>
      </c>
      <c r="L112" s="304">
        <v>255.6</v>
      </c>
      <c r="M112" s="304">
        <v>239.4</v>
      </c>
      <c r="N112" s="319">
        <v>10302000</v>
      </c>
      <c r="O112" s="320">
        <v>-2.2209567198177675E-2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94.7</v>
      </c>
      <c r="E113" s="316">
        <v>96.266666666666666</v>
      </c>
      <c r="F113" s="317">
        <v>92.133333333333326</v>
      </c>
      <c r="G113" s="317">
        <v>89.566666666666663</v>
      </c>
      <c r="H113" s="317">
        <v>85.433333333333323</v>
      </c>
      <c r="I113" s="317">
        <v>98.833333333333329</v>
      </c>
      <c r="J113" s="317">
        <v>102.96666666666668</v>
      </c>
      <c r="K113" s="317">
        <v>105.53333333333333</v>
      </c>
      <c r="L113" s="304">
        <v>100.4</v>
      </c>
      <c r="M113" s="304">
        <v>93.7</v>
      </c>
      <c r="N113" s="319">
        <v>46735600</v>
      </c>
      <c r="O113" s="320">
        <v>3.4019204389574759E-2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1409.35</v>
      </c>
      <c r="E114" s="316">
        <v>1425.1166666666668</v>
      </c>
      <c r="F114" s="317">
        <v>1384.3833333333337</v>
      </c>
      <c r="G114" s="317">
        <v>1359.416666666667</v>
      </c>
      <c r="H114" s="317">
        <v>1318.6833333333338</v>
      </c>
      <c r="I114" s="317">
        <v>1450.0833333333335</v>
      </c>
      <c r="J114" s="317">
        <v>1490.8166666666666</v>
      </c>
      <c r="K114" s="317">
        <v>1515.7833333333333</v>
      </c>
      <c r="L114" s="304">
        <v>1465.85</v>
      </c>
      <c r="M114" s="304">
        <v>1400.15</v>
      </c>
      <c r="N114" s="319">
        <v>3133000</v>
      </c>
      <c r="O114" s="320">
        <v>-2.864417568427753E-3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35.15</v>
      </c>
      <c r="E115" s="316">
        <v>36.216666666666669</v>
      </c>
      <c r="F115" s="317">
        <v>33.683333333333337</v>
      </c>
      <c r="G115" s="317">
        <v>32.216666666666669</v>
      </c>
      <c r="H115" s="317">
        <v>29.683333333333337</v>
      </c>
      <c r="I115" s="317">
        <v>37.683333333333337</v>
      </c>
      <c r="J115" s="317">
        <v>40.216666666666669</v>
      </c>
      <c r="K115" s="317">
        <v>41.683333333333337</v>
      </c>
      <c r="L115" s="304">
        <v>38.75</v>
      </c>
      <c r="M115" s="304">
        <v>34.75</v>
      </c>
      <c r="N115" s="319">
        <v>52934000</v>
      </c>
      <c r="O115" s="320">
        <v>9.151270207852194E-2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175.85</v>
      </c>
      <c r="E116" s="316">
        <v>177.51666666666665</v>
      </c>
      <c r="F116" s="317">
        <v>173.1333333333333</v>
      </c>
      <c r="G116" s="317">
        <v>170.41666666666666</v>
      </c>
      <c r="H116" s="317">
        <v>166.0333333333333</v>
      </c>
      <c r="I116" s="317">
        <v>180.23333333333329</v>
      </c>
      <c r="J116" s="317">
        <v>184.61666666666662</v>
      </c>
      <c r="K116" s="317">
        <v>187.33333333333329</v>
      </c>
      <c r="L116" s="304">
        <v>181.9</v>
      </c>
      <c r="M116" s="304">
        <v>174.8</v>
      </c>
      <c r="N116" s="319">
        <v>9488000</v>
      </c>
      <c r="O116" s="320">
        <v>-6.834249803613511E-2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1280.45</v>
      </c>
      <c r="E117" s="316">
        <v>1304.95</v>
      </c>
      <c r="F117" s="317">
        <v>1235</v>
      </c>
      <c r="G117" s="317">
        <v>1189.55</v>
      </c>
      <c r="H117" s="317">
        <v>1119.5999999999999</v>
      </c>
      <c r="I117" s="317">
        <v>1350.4</v>
      </c>
      <c r="J117" s="317">
        <v>1420.3500000000004</v>
      </c>
      <c r="K117" s="317">
        <v>1465.8000000000002</v>
      </c>
      <c r="L117" s="304">
        <v>1374.9</v>
      </c>
      <c r="M117" s="304">
        <v>1259.5</v>
      </c>
      <c r="N117" s="319">
        <v>1370369</v>
      </c>
      <c r="O117" s="320">
        <v>5.7142857142857141E-2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685.5</v>
      </c>
      <c r="E118" s="316">
        <v>699.55000000000007</v>
      </c>
      <c r="F118" s="317">
        <v>667.95000000000016</v>
      </c>
      <c r="G118" s="317">
        <v>650.40000000000009</v>
      </c>
      <c r="H118" s="317">
        <v>618.80000000000018</v>
      </c>
      <c r="I118" s="317">
        <v>717.10000000000014</v>
      </c>
      <c r="J118" s="317">
        <v>748.7</v>
      </c>
      <c r="K118" s="317">
        <v>766.25000000000011</v>
      </c>
      <c r="L118" s="304">
        <v>731.15</v>
      </c>
      <c r="M118" s="304">
        <v>682</v>
      </c>
      <c r="N118" s="319">
        <v>1169600</v>
      </c>
      <c r="O118" s="320">
        <v>6.6666666666666666E-2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196.3</v>
      </c>
      <c r="E119" s="316">
        <v>201.96666666666667</v>
      </c>
      <c r="F119" s="317">
        <v>185.98333333333335</v>
      </c>
      <c r="G119" s="317">
        <v>175.66666666666669</v>
      </c>
      <c r="H119" s="317">
        <v>159.68333333333337</v>
      </c>
      <c r="I119" s="317">
        <v>212.28333333333333</v>
      </c>
      <c r="J119" s="317">
        <v>228.26666666666662</v>
      </c>
      <c r="K119" s="317">
        <v>238.58333333333331</v>
      </c>
      <c r="L119" s="304">
        <v>217.95</v>
      </c>
      <c r="M119" s="304">
        <v>191.65</v>
      </c>
      <c r="N119" s="319">
        <v>16764800</v>
      </c>
      <c r="O119" s="320">
        <v>-0.20168379348768106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106.6</v>
      </c>
      <c r="E120" s="316">
        <v>109.05</v>
      </c>
      <c r="F120" s="317">
        <v>103.44999999999999</v>
      </c>
      <c r="G120" s="317">
        <v>100.3</v>
      </c>
      <c r="H120" s="317">
        <v>94.699999999999989</v>
      </c>
      <c r="I120" s="317">
        <v>112.19999999999999</v>
      </c>
      <c r="J120" s="317">
        <v>117.79999999999998</v>
      </c>
      <c r="K120" s="317">
        <v>120.94999999999999</v>
      </c>
      <c r="L120" s="304">
        <v>114.65</v>
      </c>
      <c r="M120" s="304">
        <v>105.9</v>
      </c>
      <c r="N120" s="319">
        <v>20364000</v>
      </c>
      <c r="O120" s="320">
        <v>3.845016267376516E-3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2088.75</v>
      </c>
      <c r="E121" s="316">
        <v>2113.7166666666667</v>
      </c>
      <c r="F121" s="317">
        <v>2048.4333333333334</v>
      </c>
      <c r="G121" s="317">
        <v>2008.1166666666668</v>
      </c>
      <c r="H121" s="317">
        <v>1942.8333333333335</v>
      </c>
      <c r="I121" s="317">
        <v>2154.0333333333333</v>
      </c>
      <c r="J121" s="317">
        <v>2219.3166666666671</v>
      </c>
      <c r="K121" s="317">
        <v>2259.6333333333332</v>
      </c>
      <c r="L121" s="304">
        <v>2179</v>
      </c>
      <c r="M121" s="304">
        <v>2073.4</v>
      </c>
      <c r="N121" s="319">
        <v>33951655</v>
      </c>
      <c r="O121" s="320">
        <v>-1.114313731316673E-3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38.700000000000003</v>
      </c>
      <c r="E122" s="316">
        <v>39.6</v>
      </c>
      <c r="F122" s="317">
        <v>37.35</v>
      </c>
      <c r="G122" s="317">
        <v>36</v>
      </c>
      <c r="H122" s="317">
        <v>33.75</v>
      </c>
      <c r="I122" s="317">
        <v>40.950000000000003</v>
      </c>
      <c r="J122" s="317">
        <v>43.2</v>
      </c>
      <c r="K122" s="317">
        <v>44.550000000000004</v>
      </c>
      <c r="L122" s="304">
        <v>41.85</v>
      </c>
      <c r="M122" s="304">
        <v>38.25</v>
      </c>
      <c r="N122" s="319">
        <v>37544000</v>
      </c>
      <c r="O122" s="320">
        <v>-5.6351480420248332E-2</v>
      </c>
    </row>
    <row r="123" spans="1:15" ht="15">
      <c r="A123" s="277">
        <v>113</v>
      </c>
      <c r="B123" s="431" t="s">
        <v>57</v>
      </c>
      <c r="C123" s="277" t="s">
        <v>280</v>
      </c>
      <c r="D123" s="316">
        <v>829.75</v>
      </c>
      <c r="E123" s="316">
        <v>839.7166666666667</v>
      </c>
      <c r="F123" s="317">
        <v>812.43333333333339</v>
      </c>
      <c r="G123" s="317">
        <v>795.11666666666667</v>
      </c>
      <c r="H123" s="317">
        <v>767.83333333333337</v>
      </c>
      <c r="I123" s="317">
        <v>857.03333333333342</v>
      </c>
      <c r="J123" s="317">
        <v>884.31666666666672</v>
      </c>
      <c r="K123" s="317">
        <v>901.63333333333344</v>
      </c>
      <c r="L123" s="304">
        <v>867</v>
      </c>
      <c r="M123" s="304">
        <v>822.4</v>
      </c>
      <c r="N123" s="319">
        <v>6615750</v>
      </c>
      <c r="O123" s="320">
        <v>-1.6610925306577481E-2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213</v>
      </c>
      <c r="E124" s="316">
        <v>218.51666666666665</v>
      </c>
      <c r="F124" s="317">
        <v>205.23333333333329</v>
      </c>
      <c r="G124" s="317">
        <v>197.46666666666664</v>
      </c>
      <c r="H124" s="317">
        <v>184.18333333333328</v>
      </c>
      <c r="I124" s="317">
        <v>226.2833333333333</v>
      </c>
      <c r="J124" s="317">
        <v>239.56666666666666</v>
      </c>
      <c r="K124" s="317">
        <v>247.33333333333331</v>
      </c>
      <c r="L124" s="304">
        <v>231.8</v>
      </c>
      <c r="M124" s="304">
        <v>210.75</v>
      </c>
      <c r="N124" s="319">
        <v>109212000</v>
      </c>
      <c r="O124" s="320">
        <v>-6.8331883093617235E-2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20379.55</v>
      </c>
      <c r="E125" s="316">
        <v>20702.900000000001</v>
      </c>
      <c r="F125" s="317">
        <v>19805.800000000003</v>
      </c>
      <c r="G125" s="317">
        <v>19232.050000000003</v>
      </c>
      <c r="H125" s="317">
        <v>18334.950000000004</v>
      </c>
      <c r="I125" s="317">
        <v>21276.65</v>
      </c>
      <c r="J125" s="317">
        <v>22173.75</v>
      </c>
      <c r="K125" s="317">
        <v>22747.5</v>
      </c>
      <c r="L125" s="304">
        <v>21600</v>
      </c>
      <c r="M125" s="304">
        <v>20129.150000000001</v>
      </c>
      <c r="N125" s="319">
        <v>136600</v>
      </c>
      <c r="O125" s="320">
        <v>7.4744295830055069E-2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1166.3499999999999</v>
      </c>
      <c r="E126" s="316">
        <v>1184.9666666666667</v>
      </c>
      <c r="F126" s="317">
        <v>1135.0333333333333</v>
      </c>
      <c r="G126" s="317">
        <v>1103.7166666666667</v>
      </c>
      <c r="H126" s="317">
        <v>1053.7833333333333</v>
      </c>
      <c r="I126" s="317">
        <v>1216.2833333333333</v>
      </c>
      <c r="J126" s="317">
        <v>1266.2166666666667</v>
      </c>
      <c r="K126" s="317">
        <v>1297.5333333333333</v>
      </c>
      <c r="L126" s="304">
        <v>1234.9000000000001</v>
      </c>
      <c r="M126" s="304">
        <v>1153.6500000000001</v>
      </c>
      <c r="N126" s="319">
        <v>1877150</v>
      </c>
      <c r="O126" s="320">
        <v>-2.7635327635327635E-2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4076.05</v>
      </c>
      <c r="E127" s="316">
        <v>4127.1499999999996</v>
      </c>
      <c r="F127" s="317">
        <v>3975.2999999999993</v>
      </c>
      <c r="G127" s="317">
        <v>3874.5499999999997</v>
      </c>
      <c r="H127" s="317">
        <v>3722.6999999999994</v>
      </c>
      <c r="I127" s="317">
        <v>4227.8999999999996</v>
      </c>
      <c r="J127" s="317">
        <v>4379.75</v>
      </c>
      <c r="K127" s="317">
        <v>4480.4999999999991</v>
      </c>
      <c r="L127" s="304">
        <v>4279</v>
      </c>
      <c r="M127" s="304">
        <v>4026.4</v>
      </c>
      <c r="N127" s="319">
        <v>593250</v>
      </c>
      <c r="O127" s="320">
        <v>1.7581475128644941E-2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705.15</v>
      </c>
      <c r="E128" s="316">
        <v>732.9</v>
      </c>
      <c r="F128" s="317">
        <v>670.8</v>
      </c>
      <c r="G128" s="317">
        <v>636.44999999999993</v>
      </c>
      <c r="H128" s="317">
        <v>574.34999999999991</v>
      </c>
      <c r="I128" s="317">
        <v>767.25</v>
      </c>
      <c r="J128" s="317">
        <v>829.35000000000014</v>
      </c>
      <c r="K128" s="317">
        <v>863.7</v>
      </c>
      <c r="L128" s="304">
        <v>795</v>
      </c>
      <c r="M128" s="304">
        <v>698.55</v>
      </c>
      <c r="N128" s="319">
        <v>4851091</v>
      </c>
      <c r="O128" s="320">
        <v>-6.6726549467470808E-2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520.70000000000005</v>
      </c>
      <c r="E129" s="316">
        <v>532.88333333333333</v>
      </c>
      <c r="F129" s="317">
        <v>503.86666666666667</v>
      </c>
      <c r="G129" s="317">
        <v>487.0333333333333</v>
      </c>
      <c r="H129" s="317">
        <v>458.01666666666665</v>
      </c>
      <c r="I129" s="317">
        <v>549.7166666666667</v>
      </c>
      <c r="J129" s="317">
        <v>578.73333333333335</v>
      </c>
      <c r="K129" s="317">
        <v>595.56666666666672</v>
      </c>
      <c r="L129" s="304">
        <v>561.9</v>
      </c>
      <c r="M129" s="304">
        <v>516.04999999999995</v>
      </c>
      <c r="N129" s="319">
        <v>33794600</v>
      </c>
      <c r="O129" s="320">
        <v>1.3817723645527089E-2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455.1</v>
      </c>
      <c r="E130" s="316">
        <v>462.03333333333336</v>
      </c>
      <c r="F130" s="317">
        <v>439.26666666666671</v>
      </c>
      <c r="G130" s="317">
        <v>423.43333333333334</v>
      </c>
      <c r="H130" s="317">
        <v>400.66666666666669</v>
      </c>
      <c r="I130" s="317">
        <v>477.86666666666673</v>
      </c>
      <c r="J130" s="317">
        <v>500.63333333333338</v>
      </c>
      <c r="K130" s="317">
        <v>516.4666666666667</v>
      </c>
      <c r="L130" s="304">
        <v>484.8</v>
      </c>
      <c r="M130" s="304">
        <v>446.2</v>
      </c>
      <c r="N130" s="319">
        <v>4398000</v>
      </c>
      <c r="O130" s="320">
        <v>-1.4784946236559141E-2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314.14999999999998</v>
      </c>
      <c r="E131" s="316">
        <v>319.48333333333335</v>
      </c>
      <c r="F131" s="317">
        <v>305.16666666666669</v>
      </c>
      <c r="G131" s="317">
        <v>296.18333333333334</v>
      </c>
      <c r="H131" s="317">
        <v>281.86666666666667</v>
      </c>
      <c r="I131" s="317">
        <v>328.4666666666667</v>
      </c>
      <c r="J131" s="317">
        <v>342.7833333333333</v>
      </c>
      <c r="K131" s="317">
        <v>351.76666666666671</v>
      </c>
      <c r="L131" s="304">
        <v>333.8</v>
      </c>
      <c r="M131" s="304">
        <v>310.5</v>
      </c>
      <c r="N131" s="319">
        <v>7072000</v>
      </c>
      <c r="O131" s="320">
        <v>-3.1012122920778123E-3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535.15</v>
      </c>
      <c r="E132" s="316">
        <v>539.65</v>
      </c>
      <c r="F132" s="317">
        <v>525.5</v>
      </c>
      <c r="G132" s="317">
        <v>515.85</v>
      </c>
      <c r="H132" s="317">
        <v>501.70000000000005</v>
      </c>
      <c r="I132" s="317">
        <v>549.29999999999995</v>
      </c>
      <c r="J132" s="317">
        <v>563.44999999999982</v>
      </c>
      <c r="K132" s="317">
        <v>573.09999999999991</v>
      </c>
      <c r="L132" s="304">
        <v>553.79999999999995</v>
      </c>
      <c r="M132" s="304">
        <v>530</v>
      </c>
      <c r="N132" s="319">
        <v>10068300</v>
      </c>
      <c r="O132" s="320">
        <v>-3.8421866941722539E-2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143.6</v>
      </c>
      <c r="E133" s="316">
        <v>143.64999999999998</v>
      </c>
      <c r="F133" s="317">
        <v>138.59999999999997</v>
      </c>
      <c r="G133" s="317">
        <v>133.6</v>
      </c>
      <c r="H133" s="317">
        <v>128.54999999999998</v>
      </c>
      <c r="I133" s="317">
        <v>148.64999999999995</v>
      </c>
      <c r="J133" s="317">
        <v>153.69999999999996</v>
      </c>
      <c r="K133" s="317">
        <v>158.69999999999993</v>
      </c>
      <c r="L133" s="304">
        <v>148.69999999999999</v>
      </c>
      <c r="M133" s="304">
        <v>138.65</v>
      </c>
      <c r="N133" s="319">
        <v>71865600</v>
      </c>
      <c r="O133" s="320">
        <v>4.0435715464598121E-2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58.95</v>
      </c>
      <c r="E134" s="316">
        <v>59.65</v>
      </c>
      <c r="F134" s="317">
        <v>57.4</v>
      </c>
      <c r="G134" s="317">
        <v>55.85</v>
      </c>
      <c r="H134" s="317">
        <v>53.6</v>
      </c>
      <c r="I134" s="317">
        <v>61.199999999999996</v>
      </c>
      <c r="J134" s="317">
        <v>63.449999999999996</v>
      </c>
      <c r="K134" s="317">
        <v>65</v>
      </c>
      <c r="L134" s="304">
        <v>61.9</v>
      </c>
      <c r="M134" s="304">
        <v>58.1</v>
      </c>
      <c r="N134" s="319">
        <v>81297000</v>
      </c>
      <c r="O134" s="320">
        <v>-2.033512282414186E-2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414.95</v>
      </c>
      <c r="E135" s="316">
        <v>419.76666666666665</v>
      </c>
      <c r="F135" s="317">
        <v>407.23333333333329</v>
      </c>
      <c r="G135" s="317">
        <v>399.51666666666665</v>
      </c>
      <c r="H135" s="317">
        <v>386.98333333333329</v>
      </c>
      <c r="I135" s="317">
        <v>427.48333333333329</v>
      </c>
      <c r="J135" s="317">
        <v>440.01666666666659</v>
      </c>
      <c r="K135" s="317">
        <v>447.73333333333329</v>
      </c>
      <c r="L135" s="304">
        <v>432.3</v>
      </c>
      <c r="M135" s="304">
        <v>412.05</v>
      </c>
      <c r="N135" s="319">
        <v>18230800</v>
      </c>
      <c r="O135" s="320">
        <v>-8.3853535824093915E-4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2262.85</v>
      </c>
      <c r="E136" s="316">
        <v>2261.9666666666667</v>
      </c>
      <c r="F136" s="317">
        <v>2237.5333333333333</v>
      </c>
      <c r="G136" s="317">
        <v>2212.2166666666667</v>
      </c>
      <c r="H136" s="317">
        <v>2187.7833333333333</v>
      </c>
      <c r="I136" s="317">
        <v>2287.2833333333333</v>
      </c>
      <c r="J136" s="317">
        <v>2311.7166666666667</v>
      </c>
      <c r="K136" s="317">
        <v>2337.0333333333333</v>
      </c>
      <c r="L136" s="304">
        <v>2286.4</v>
      </c>
      <c r="M136" s="304">
        <v>2236.65</v>
      </c>
      <c r="N136" s="319">
        <v>10550700</v>
      </c>
      <c r="O136" s="320">
        <v>1.4480629993942366E-2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744.2</v>
      </c>
      <c r="E137" s="316">
        <v>752.11666666666667</v>
      </c>
      <c r="F137" s="317">
        <v>728.23333333333335</v>
      </c>
      <c r="G137" s="317">
        <v>712.26666666666665</v>
      </c>
      <c r="H137" s="317">
        <v>688.38333333333333</v>
      </c>
      <c r="I137" s="317">
        <v>768.08333333333337</v>
      </c>
      <c r="J137" s="317">
        <v>791.96666666666681</v>
      </c>
      <c r="K137" s="317">
        <v>807.93333333333339</v>
      </c>
      <c r="L137" s="304">
        <v>776</v>
      </c>
      <c r="M137" s="304">
        <v>736.15</v>
      </c>
      <c r="N137" s="319">
        <v>10143600</v>
      </c>
      <c r="O137" s="320">
        <v>2.4233612019871561E-2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1104.8499999999999</v>
      </c>
      <c r="E138" s="316">
        <v>1117.0166666666667</v>
      </c>
      <c r="F138" s="317">
        <v>1079.0333333333333</v>
      </c>
      <c r="G138" s="317">
        <v>1053.2166666666667</v>
      </c>
      <c r="H138" s="317">
        <v>1015.2333333333333</v>
      </c>
      <c r="I138" s="317">
        <v>1142.8333333333333</v>
      </c>
      <c r="J138" s="317">
        <v>1180.8166666666664</v>
      </c>
      <c r="K138" s="317">
        <v>1206.6333333333332</v>
      </c>
      <c r="L138" s="304">
        <v>1155</v>
      </c>
      <c r="M138" s="304">
        <v>1091.2</v>
      </c>
      <c r="N138" s="319">
        <v>5797500</v>
      </c>
      <c r="O138" s="320">
        <v>-6.1712522499357166E-3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2669.2</v>
      </c>
      <c r="E139" s="316">
        <v>2683.25</v>
      </c>
      <c r="F139" s="317">
        <v>2618</v>
      </c>
      <c r="G139" s="317">
        <v>2566.8000000000002</v>
      </c>
      <c r="H139" s="317">
        <v>2501.5500000000002</v>
      </c>
      <c r="I139" s="317">
        <v>2734.45</v>
      </c>
      <c r="J139" s="317">
        <v>2799.7</v>
      </c>
      <c r="K139" s="317">
        <v>2850.8999999999996</v>
      </c>
      <c r="L139" s="304">
        <v>2748.5</v>
      </c>
      <c r="M139" s="304">
        <v>2632.05</v>
      </c>
      <c r="N139" s="319">
        <v>1668500</v>
      </c>
      <c r="O139" s="320">
        <v>8.1570996978851968E-3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334.25</v>
      </c>
      <c r="E140" s="316">
        <v>338.55</v>
      </c>
      <c r="F140" s="317">
        <v>328.20000000000005</v>
      </c>
      <c r="G140" s="317">
        <v>322.15000000000003</v>
      </c>
      <c r="H140" s="317">
        <v>311.80000000000007</v>
      </c>
      <c r="I140" s="317">
        <v>344.6</v>
      </c>
      <c r="J140" s="317">
        <v>354.95000000000005</v>
      </c>
      <c r="K140" s="317">
        <v>361</v>
      </c>
      <c r="L140" s="304">
        <v>348.9</v>
      </c>
      <c r="M140" s="304">
        <v>332.5</v>
      </c>
      <c r="N140" s="319">
        <v>2262000</v>
      </c>
      <c r="O140" s="320">
        <v>-7.4846625766871164E-2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432.6</v>
      </c>
      <c r="E141" s="316">
        <v>438.43333333333339</v>
      </c>
      <c r="F141" s="317">
        <v>423.26666666666677</v>
      </c>
      <c r="G141" s="317">
        <v>413.93333333333339</v>
      </c>
      <c r="H141" s="317">
        <v>398.76666666666677</v>
      </c>
      <c r="I141" s="317">
        <v>447.76666666666677</v>
      </c>
      <c r="J141" s="317">
        <v>462.93333333333339</v>
      </c>
      <c r="K141" s="317">
        <v>472.26666666666677</v>
      </c>
      <c r="L141" s="304">
        <v>453.6</v>
      </c>
      <c r="M141" s="304">
        <v>429.1</v>
      </c>
      <c r="N141" s="319">
        <v>5250000</v>
      </c>
      <c r="O141" s="320">
        <v>9.6930533117932146E-3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1013.75</v>
      </c>
      <c r="E142" s="316">
        <v>1027.1166666666666</v>
      </c>
      <c r="F142" s="317">
        <v>995.38333333333321</v>
      </c>
      <c r="G142" s="317">
        <v>977.01666666666665</v>
      </c>
      <c r="H142" s="317">
        <v>945.2833333333333</v>
      </c>
      <c r="I142" s="317">
        <v>1045.4833333333331</v>
      </c>
      <c r="J142" s="317">
        <v>1077.2166666666662</v>
      </c>
      <c r="K142" s="317">
        <v>1095.583333333333</v>
      </c>
      <c r="L142" s="304">
        <v>1058.8499999999999</v>
      </c>
      <c r="M142" s="304">
        <v>1008.75</v>
      </c>
      <c r="N142" s="319">
        <v>1150800</v>
      </c>
      <c r="O142" s="320">
        <v>0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3925.15</v>
      </c>
      <c r="E143" s="316">
        <v>3973.4</v>
      </c>
      <c r="F143" s="317">
        <v>3853.3</v>
      </c>
      <c r="G143" s="317">
        <v>3781.4500000000003</v>
      </c>
      <c r="H143" s="317">
        <v>3661.3500000000004</v>
      </c>
      <c r="I143" s="317">
        <v>4045.25</v>
      </c>
      <c r="J143" s="317">
        <v>4165.3499999999995</v>
      </c>
      <c r="K143" s="317">
        <v>4237.2</v>
      </c>
      <c r="L143" s="304">
        <v>4093.5</v>
      </c>
      <c r="M143" s="304">
        <v>3901.55</v>
      </c>
      <c r="N143" s="319">
        <v>2052200</v>
      </c>
      <c r="O143" s="320">
        <v>-2.9049962149886449E-2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506.65</v>
      </c>
      <c r="E144" s="316">
        <v>514.48333333333323</v>
      </c>
      <c r="F144" s="317">
        <v>493.76666666666642</v>
      </c>
      <c r="G144" s="317">
        <v>480.88333333333321</v>
      </c>
      <c r="H144" s="317">
        <v>460.1666666666664</v>
      </c>
      <c r="I144" s="317">
        <v>527.36666666666645</v>
      </c>
      <c r="J144" s="317">
        <v>548.08333333333337</v>
      </c>
      <c r="K144" s="317">
        <v>560.96666666666647</v>
      </c>
      <c r="L144" s="304">
        <v>535.20000000000005</v>
      </c>
      <c r="M144" s="304">
        <v>501.6</v>
      </c>
      <c r="N144" s="319">
        <v>8684000</v>
      </c>
      <c r="O144" s="320">
        <v>-0.12485261365125115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129.30000000000001</v>
      </c>
      <c r="E145" s="316">
        <v>130.6</v>
      </c>
      <c r="F145" s="317">
        <v>125.69999999999999</v>
      </c>
      <c r="G145" s="317">
        <v>122.1</v>
      </c>
      <c r="H145" s="317">
        <v>117.19999999999999</v>
      </c>
      <c r="I145" s="317">
        <v>134.19999999999999</v>
      </c>
      <c r="J145" s="317">
        <v>139.10000000000002</v>
      </c>
      <c r="K145" s="317">
        <v>142.69999999999999</v>
      </c>
      <c r="L145" s="304">
        <v>135.5</v>
      </c>
      <c r="M145" s="304">
        <v>127</v>
      </c>
      <c r="N145" s="319">
        <v>91431400</v>
      </c>
      <c r="O145" s="320">
        <v>7.4540950160303113E-2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637.70000000000005</v>
      </c>
      <c r="E146" s="316">
        <v>646.81666666666672</v>
      </c>
      <c r="F146" s="317">
        <v>624.13333333333344</v>
      </c>
      <c r="G146" s="317">
        <v>610.56666666666672</v>
      </c>
      <c r="H146" s="317">
        <v>587.88333333333344</v>
      </c>
      <c r="I146" s="317">
        <v>660.38333333333344</v>
      </c>
      <c r="J146" s="317">
        <v>683.06666666666661</v>
      </c>
      <c r="K146" s="317">
        <v>696.63333333333344</v>
      </c>
      <c r="L146" s="304">
        <v>669.5</v>
      </c>
      <c r="M146" s="304">
        <v>633.25</v>
      </c>
      <c r="N146" s="319">
        <v>1794000</v>
      </c>
      <c r="O146" s="320">
        <v>-7.3825503355704702E-2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272.64999999999998</v>
      </c>
      <c r="E147" s="316">
        <v>275.33333333333331</v>
      </c>
      <c r="F147" s="317">
        <v>267.06666666666661</v>
      </c>
      <c r="G147" s="317">
        <v>261.48333333333329</v>
      </c>
      <c r="H147" s="317">
        <v>253.21666666666658</v>
      </c>
      <c r="I147" s="317">
        <v>280.91666666666663</v>
      </c>
      <c r="J147" s="317">
        <v>289.18333333333339</v>
      </c>
      <c r="K147" s="317">
        <v>294.76666666666665</v>
      </c>
      <c r="L147" s="304">
        <v>283.60000000000002</v>
      </c>
      <c r="M147" s="304">
        <v>269.75</v>
      </c>
      <c r="N147" s="319">
        <v>25824000</v>
      </c>
      <c r="O147" s="320">
        <v>4.982437882138676E-2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204.2</v>
      </c>
      <c r="E148" s="316">
        <v>208.06666666666669</v>
      </c>
      <c r="F148" s="317">
        <v>197.73333333333338</v>
      </c>
      <c r="G148" s="317">
        <v>191.26666666666668</v>
      </c>
      <c r="H148" s="317">
        <v>180.93333333333337</v>
      </c>
      <c r="I148" s="317">
        <v>214.53333333333339</v>
      </c>
      <c r="J148" s="317">
        <v>224.8666666666667</v>
      </c>
      <c r="K148" s="317">
        <v>231.3333333333334</v>
      </c>
      <c r="L148" s="304">
        <v>218.4</v>
      </c>
      <c r="M148" s="304">
        <v>201.6</v>
      </c>
      <c r="N148" s="319">
        <v>30105000</v>
      </c>
      <c r="O148" s="320">
        <v>-7.766544117647059E-2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30" sqref="G3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44075</v>
      </c>
    </row>
    <row r="7" spans="1:15">
      <c r="A7"/>
    </row>
    <row r="8" spans="1:15" ht="28.5" customHeight="1">
      <c r="A8" s="571" t="s">
        <v>16</v>
      </c>
      <c r="B8" s="572" t="s">
        <v>18</v>
      </c>
      <c r="C8" s="570" t="s">
        <v>19</v>
      </c>
      <c r="D8" s="570" t="s">
        <v>20</v>
      </c>
      <c r="E8" s="570" t="s">
        <v>21</v>
      </c>
      <c r="F8" s="570"/>
      <c r="G8" s="570"/>
      <c r="H8" s="570" t="s">
        <v>22</v>
      </c>
      <c r="I8" s="570"/>
      <c r="J8" s="570"/>
      <c r="K8" s="274"/>
      <c r="L8" s="282"/>
      <c r="M8" s="282"/>
    </row>
    <row r="9" spans="1:15" ht="36" customHeight="1">
      <c r="A9" s="566"/>
      <c r="B9" s="568"/>
      <c r="C9" s="573" t="s">
        <v>23</v>
      </c>
      <c r="D9" s="573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11387.5</v>
      </c>
      <c r="D10" s="303">
        <v>11502.533333333333</v>
      </c>
      <c r="E10" s="303">
        <v>11210.816666666666</v>
      </c>
      <c r="F10" s="303">
        <v>11034.133333333333</v>
      </c>
      <c r="G10" s="303">
        <v>10742.416666666666</v>
      </c>
      <c r="H10" s="303">
        <v>11679.216666666665</v>
      </c>
      <c r="I10" s="303">
        <v>11970.933333333332</v>
      </c>
      <c r="J10" s="303">
        <v>12147.616666666665</v>
      </c>
      <c r="K10" s="302">
        <v>11794.25</v>
      </c>
      <c r="L10" s="302">
        <v>11325.85</v>
      </c>
      <c r="M10" s="307"/>
    </row>
    <row r="11" spans="1:15">
      <c r="A11" s="301">
        <v>2</v>
      </c>
      <c r="B11" s="277" t="s">
        <v>220</v>
      </c>
      <c r="C11" s="304">
        <v>23754.35</v>
      </c>
      <c r="D11" s="279">
        <v>24124.083333333332</v>
      </c>
      <c r="E11" s="279">
        <v>23015.566666666666</v>
      </c>
      <c r="F11" s="279">
        <v>22276.783333333333</v>
      </c>
      <c r="G11" s="279">
        <v>21168.266666666666</v>
      </c>
      <c r="H11" s="279">
        <v>24862.866666666665</v>
      </c>
      <c r="I11" s="279">
        <v>25971.383333333335</v>
      </c>
      <c r="J11" s="279">
        <v>26710.166666666664</v>
      </c>
      <c r="K11" s="304">
        <v>25232.6</v>
      </c>
      <c r="L11" s="304">
        <v>23385.3</v>
      </c>
      <c r="M11" s="307"/>
    </row>
    <row r="12" spans="1:15">
      <c r="A12" s="301">
        <v>3</v>
      </c>
      <c r="B12" s="285" t="s">
        <v>221</v>
      </c>
      <c r="C12" s="304">
        <v>1498.85</v>
      </c>
      <c r="D12" s="279">
        <v>1521.2</v>
      </c>
      <c r="E12" s="279">
        <v>1473.45</v>
      </c>
      <c r="F12" s="279">
        <v>1448.05</v>
      </c>
      <c r="G12" s="279">
        <v>1400.3</v>
      </c>
      <c r="H12" s="279">
        <v>1546.6000000000001</v>
      </c>
      <c r="I12" s="279">
        <v>1594.3500000000001</v>
      </c>
      <c r="J12" s="279">
        <v>1619.7500000000002</v>
      </c>
      <c r="K12" s="304">
        <v>1568.95</v>
      </c>
      <c r="L12" s="304">
        <v>1495.8</v>
      </c>
      <c r="M12" s="307"/>
    </row>
    <row r="13" spans="1:15">
      <c r="A13" s="301">
        <v>4</v>
      </c>
      <c r="B13" s="277" t="s">
        <v>222</v>
      </c>
      <c r="C13" s="304">
        <v>3163.5</v>
      </c>
      <c r="D13" s="279">
        <v>3200.3166666666671</v>
      </c>
      <c r="E13" s="279">
        <v>3114.6333333333341</v>
      </c>
      <c r="F13" s="279">
        <v>3065.7666666666669</v>
      </c>
      <c r="G13" s="279">
        <v>2980.0833333333339</v>
      </c>
      <c r="H13" s="279">
        <v>3249.1833333333343</v>
      </c>
      <c r="I13" s="279">
        <v>3334.8666666666677</v>
      </c>
      <c r="J13" s="279">
        <v>3383.7333333333345</v>
      </c>
      <c r="K13" s="304">
        <v>3286</v>
      </c>
      <c r="L13" s="304">
        <v>3151.45</v>
      </c>
      <c r="M13" s="307"/>
    </row>
    <row r="14" spans="1:15">
      <c r="A14" s="301">
        <v>5</v>
      </c>
      <c r="B14" s="277" t="s">
        <v>223</v>
      </c>
      <c r="C14" s="304">
        <v>17928.849999999999</v>
      </c>
      <c r="D14" s="279">
        <v>18049.033333333333</v>
      </c>
      <c r="E14" s="279">
        <v>17671.666666666664</v>
      </c>
      <c r="F14" s="279">
        <v>17414.48333333333</v>
      </c>
      <c r="G14" s="279">
        <v>17037.116666666661</v>
      </c>
      <c r="H14" s="279">
        <v>18306.216666666667</v>
      </c>
      <c r="I14" s="279">
        <v>18683.583333333336</v>
      </c>
      <c r="J14" s="279">
        <v>18940.76666666667</v>
      </c>
      <c r="K14" s="304">
        <v>18426.400000000001</v>
      </c>
      <c r="L14" s="304">
        <v>17791.849999999999</v>
      </c>
      <c r="M14" s="307"/>
    </row>
    <row r="15" spans="1:15">
      <c r="A15" s="301">
        <v>6</v>
      </c>
      <c r="B15" s="277" t="s">
        <v>224</v>
      </c>
      <c r="C15" s="304">
        <v>2559.15</v>
      </c>
      <c r="D15" s="279">
        <v>2599.6</v>
      </c>
      <c r="E15" s="279">
        <v>2513.1</v>
      </c>
      <c r="F15" s="279">
        <v>2467.0500000000002</v>
      </c>
      <c r="G15" s="279">
        <v>2380.5500000000002</v>
      </c>
      <c r="H15" s="279">
        <v>2645.6499999999996</v>
      </c>
      <c r="I15" s="279">
        <v>2732.1499999999996</v>
      </c>
      <c r="J15" s="279">
        <v>2778.1999999999994</v>
      </c>
      <c r="K15" s="304">
        <v>2686.1</v>
      </c>
      <c r="L15" s="304">
        <v>2553.5500000000002</v>
      </c>
      <c r="M15" s="307"/>
    </row>
    <row r="16" spans="1:15">
      <c r="A16" s="301">
        <v>7</v>
      </c>
      <c r="B16" s="277" t="s">
        <v>225</v>
      </c>
      <c r="C16" s="304">
        <v>4636.95</v>
      </c>
      <c r="D16" s="279">
        <v>4711.916666666667</v>
      </c>
      <c r="E16" s="279">
        <v>4533.6333333333341</v>
      </c>
      <c r="F16" s="279">
        <v>4430.3166666666675</v>
      </c>
      <c r="G16" s="279">
        <v>4252.0333333333347</v>
      </c>
      <c r="H16" s="279">
        <v>4815.2333333333336</v>
      </c>
      <c r="I16" s="279">
        <v>4993.5166666666664</v>
      </c>
      <c r="J16" s="279">
        <v>5096.833333333333</v>
      </c>
      <c r="K16" s="304">
        <v>4890.2</v>
      </c>
      <c r="L16" s="304">
        <v>4608.6000000000004</v>
      </c>
      <c r="M16" s="307"/>
    </row>
    <row r="17" spans="1:13">
      <c r="A17" s="301">
        <v>8</v>
      </c>
      <c r="B17" s="277" t="s">
        <v>803</v>
      </c>
      <c r="C17" s="277">
        <v>1047.7</v>
      </c>
      <c r="D17" s="279">
        <v>1069.5333333333335</v>
      </c>
      <c r="E17" s="279">
        <v>1018.166666666667</v>
      </c>
      <c r="F17" s="279">
        <v>988.63333333333344</v>
      </c>
      <c r="G17" s="279">
        <v>937.26666666666688</v>
      </c>
      <c r="H17" s="279">
        <v>1099.0666666666671</v>
      </c>
      <c r="I17" s="279">
        <v>1150.4333333333334</v>
      </c>
      <c r="J17" s="279">
        <v>1179.9666666666672</v>
      </c>
      <c r="K17" s="277">
        <v>1120.9000000000001</v>
      </c>
      <c r="L17" s="277">
        <v>1040</v>
      </c>
      <c r="M17" s="277">
        <v>4.2865900000000003</v>
      </c>
    </row>
    <row r="18" spans="1:13">
      <c r="A18" s="301">
        <v>9</v>
      </c>
      <c r="B18" s="277" t="s">
        <v>295</v>
      </c>
      <c r="C18" s="277">
        <v>16377.1</v>
      </c>
      <c r="D18" s="279">
        <v>16437.083333333332</v>
      </c>
      <c r="E18" s="279">
        <v>15940.016666666663</v>
      </c>
      <c r="F18" s="279">
        <v>15502.933333333331</v>
      </c>
      <c r="G18" s="279">
        <v>15005.866666666661</v>
      </c>
      <c r="H18" s="279">
        <v>16874.166666666664</v>
      </c>
      <c r="I18" s="279">
        <v>17371.233333333337</v>
      </c>
      <c r="J18" s="279">
        <v>17808.316666666666</v>
      </c>
      <c r="K18" s="277">
        <v>16934.150000000001</v>
      </c>
      <c r="L18" s="277">
        <v>16000</v>
      </c>
      <c r="M18" s="277">
        <v>0.13023999999999999</v>
      </c>
    </row>
    <row r="19" spans="1:13">
      <c r="A19" s="301">
        <v>10</v>
      </c>
      <c r="B19" s="277" t="s">
        <v>227</v>
      </c>
      <c r="C19" s="277">
        <v>61.25</v>
      </c>
      <c r="D19" s="279">
        <v>62.416666666666664</v>
      </c>
      <c r="E19" s="279">
        <v>59.333333333333329</v>
      </c>
      <c r="F19" s="279">
        <v>57.416666666666664</v>
      </c>
      <c r="G19" s="279">
        <v>54.333333333333329</v>
      </c>
      <c r="H19" s="279">
        <v>64.333333333333329</v>
      </c>
      <c r="I19" s="279">
        <v>67.416666666666657</v>
      </c>
      <c r="J19" s="279">
        <v>69.333333333333329</v>
      </c>
      <c r="K19" s="277">
        <v>65.5</v>
      </c>
      <c r="L19" s="277">
        <v>60.5</v>
      </c>
      <c r="M19" s="277">
        <v>40.197369999999999</v>
      </c>
    </row>
    <row r="20" spans="1:13">
      <c r="A20" s="301">
        <v>11</v>
      </c>
      <c r="B20" s="277" t="s">
        <v>228</v>
      </c>
      <c r="C20" s="277">
        <v>139.9</v>
      </c>
      <c r="D20" s="279">
        <v>141.78333333333333</v>
      </c>
      <c r="E20" s="279">
        <v>134.11666666666667</v>
      </c>
      <c r="F20" s="279">
        <v>128.33333333333334</v>
      </c>
      <c r="G20" s="279">
        <v>120.66666666666669</v>
      </c>
      <c r="H20" s="279">
        <v>147.56666666666666</v>
      </c>
      <c r="I20" s="279">
        <v>155.23333333333335</v>
      </c>
      <c r="J20" s="279">
        <v>161.01666666666665</v>
      </c>
      <c r="K20" s="277">
        <v>149.44999999999999</v>
      </c>
      <c r="L20" s="277">
        <v>136</v>
      </c>
      <c r="M20" s="277">
        <v>37.175539999999998</v>
      </c>
    </row>
    <row r="21" spans="1:13">
      <c r="A21" s="301">
        <v>12</v>
      </c>
      <c r="B21" s="277" t="s">
        <v>38</v>
      </c>
      <c r="C21" s="277">
        <v>1321.8</v>
      </c>
      <c r="D21" s="279">
        <v>1346.0166666666667</v>
      </c>
      <c r="E21" s="279">
        <v>1288.8333333333333</v>
      </c>
      <c r="F21" s="279">
        <v>1255.8666666666666</v>
      </c>
      <c r="G21" s="279">
        <v>1198.6833333333332</v>
      </c>
      <c r="H21" s="279">
        <v>1378.9833333333333</v>
      </c>
      <c r="I21" s="279">
        <v>1436.1666666666667</v>
      </c>
      <c r="J21" s="279">
        <v>1469.1333333333334</v>
      </c>
      <c r="K21" s="277">
        <v>1403.2</v>
      </c>
      <c r="L21" s="277">
        <v>1313.05</v>
      </c>
      <c r="M21" s="277">
        <v>11.57597</v>
      </c>
    </row>
    <row r="22" spans="1:13">
      <c r="A22" s="301">
        <v>13</v>
      </c>
      <c r="B22" s="277" t="s">
        <v>296</v>
      </c>
      <c r="C22" s="277">
        <v>169.75</v>
      </c>
      <c r="D22" s="279">
        <v>175.54999999999998</v>
      </c>
      <c r="E22" s="279">
        <v>162.29999999999995</v>
      </c>
      <c r="F22" s="279">
        <v>154.84999999999997</v>
      </c>
      <c r="G22" s="279">
        <v>141.59999999999994</v>
      </c>
      <c r="H22" s="279">
        <v>182.99999999999997</v>
      </c>
      <c r="I22" s="279">
        <v>196.25000000000003</v>
      </c>
      <c r="J22" s="279">
        <v>203.7</v>
      </c>
      <c r="K22" s="277">
        <v>188.8</v>
      </c>
      <c r="L22" s="277">
        <v>168.1</v>
      </c>
      <c r="M22" s="277">
        <v>32.686810000000001</v>
      </c>
    </row>
    <row r="23" spans="1:13">
      <c r="A23" s="301">
        <v>14</v>
      </c>
      <c r="B23" s="277" t="s">
        <v>41</v>
      </c>
      <c r="C23" s="277">
        <v>355.75</v>
      </c>
      <c r="D23" s="279">
        <v>362.0333333333333</v>
      </c>
      <c r="E23" s="279">
        <v>345.71666666666658</v>
      </c>
      <c r="F23" s="279">
        <v>335.68333333333328</v>
      </c>
      <c r="G23" s="279">
        <v>319.36666666666656</v>
      </c>
      <c r="H23" s="279">
        <v>372.06666666666661</v>
      </c>
      <c r="I23" s="279">
        <v>388.38333333333333</v>
      </c>
      <c r="J23" s="279">
        <v>398.41666666666663</v>
      </c>
      <c r="K23" s="277">
        <v>378.35</v>
      </c>
      <c r="L23" s="277">
        <v>352</v>
      </c>
      <c r="M23" s="277">
        <v>193.79274000000001</v>
      </c>
    </row>
    <row r="24" spans="1:13">
      <c r="A24" s="301">
        <v>15</v>
      </c>
      <c r="B24" s="277" t="s">
        <v>43</v>
      </c>
      <c r="C24" s="277">
        <v>37.25</v>
      </c>
      <c r="D24" s="279">
        <v>38.366666666666667</v>
      </c>
      <c r="E24" s="279">
        <v>35.583333333333336</v>
      </c>
      <c r="F24" s="279">
        <v>33.916666666666671</v>
      </c>
      <c r="G24" s="279">
        <v>31.13333333333334</v>
      </c>
      <c r="H24" s="279">
        <v>40.033333333333331</v>
      </c>
      <c r="I24" s="279">
        <v>42.816666666666663</v>
      </c>
      <c r="J24" s="279">
        <v>44.483333333333327</v>
      </c>
      <c r="K24" s="277">
        <v>41.15</v>
      </c>
      <c r="L24" s="277">
        <v>36.700000000000003</v>
      </c>
      <c r="M24" s="277">
        <v>197.23766000000001</v>
      </c>
    </row>
    <row r="25" spans="1:13">
      <c r="A25" s="301">
        <v>16</v>
      </c>
      <c r="B25" s="277" t="s">
        <v>298</v>
      </c>
      <c r="C25" s="277">
        <v>253.3</v>
      </c>
      <c r="D25" s="279">
        <v>261.3</v>
      </c>
      <c r="E25" s="279">
        <v>241.75</v>
      </c>
      <c r="F25" s="279">
        <v>230.2</v>
      </c>
      <c r="G25" s="279">
        <v>210.64999999999998</v>
      </c>
      <c r="H25" s="279">
        <v>272.85000000000002</v>
      </c>
      <c r="I25" s="279">
        <v>292.40000000000009</v>
      </c>
      <c r="J25" s="279">
        <v>303.95000000000005</v>
      </c>
      <c r="K25" s="277">
        <v>280.85000000000002</v>
      </c>
      <c r="L25" s="277">
        <v>249.75</v>
      </c>
      <c r="M25" s="277">
        <v>9.4562299999999997</v>
      </c>
    </row>
    <row r="26" spans="1:13">
      <c r="A26" s="301">
        <v>17</v>
      </c>
      <c r="B26" s="277" t="s">
        <v>229</v>
      </c>
      <c r="C26" s="277">
        <v>1484.6</v>
      </c>
      <c r="D26" s="279">
        <v>1517.0166666666667</v>
      </c>
      <c r="E26" s="279">
        <v>1437.5833333333333</v>
      </c>
      <c r="F26" s="279">
        <v>1390.5666666666666</v>
      </c>
      <c r="G26" s="279">
        <v>1311.1333333333332</v>
      </c>
      <c r="H26" s="279">
        <v>1564.0333333333333</v>
      </c>
      <c r="I26" s="279">
        <v>1643.4666666666667</v>
      </c>
      <c r="J26" s="279">
        <v>1690.4833333333333</v>
      </c>
      <c r="K26" s="277">
        <v>1596.45</v>
      </c>
      <c r="L26" s="277">
        <v>1470</v>
      </c>
      <c r="M26" s="277">
        <v>3.32748</v>
      </c>
    </row>
    <row r="27" spans="1:13">
      <c r="A27" s="301">
        <v>18</v>
      </c>
      <c r="B27" s="277" t="s">
        <v>230</v>
      </c>
      <c r="C27" s="277">
        <v>2722.7</v>
      </c>
      <c r="D27" s="279">
        <v>2772.5</v>
      </c>
      <c r="E27" s="279">
        <v>2655.75</v>
      </c>
      <c r="F27" s="279">
        <v>2588.8000000000002</v>
      </c>
      <c r="G27" s="279">
        <v>2472.0500000000002</v>
      </c>
      <c r="H27" s="279">
        <v>2839.45</v>
      </c>
      <c r="I27" s="279">
        <v>2956.2</v>
      </c>
      <c r="J27" s="279">
        <v>3023.1499999999996</v>
      </c>
      <c r="K27" s="277">
        <v>2889.25</v>
      </c>
      <c r="L27" s="277">
        <v>2705.55</v>
      </c>
      <c r="M27" s="277">
        <v>1.70879</v>
      </c>
    </row>
    <row r="28" spans="1:13">
      <c r="A28" s="301">
        <v>19</v>
      </c>
      <c r="B28" s="277" t="s">
        <v>45</v>
      </c>
      <c r="C28" s="277">
        <v>727.95</v>
      </c>
      <c r="D28" s="279">
        <v>728.58333333333337</v>
      </c>
      <c r="E28" s="279">
        <v>713.36666666666679</v>
      </c>
      <c r="F28" s="279">
        <v>698.78333333333342</v>
      </c>
      <c r="G28" s="279">
        <v>683.56666666666683</v>
      </c>
      <c r="H28" s="279">
        <v>743.16666666666674</v>
      </c>
      <c r="I28" s="279">
        <v>758.38333333333321</v>
      </c>
      <c r="J28" s="279">
        <v>772.9666666666667</v>
      </c>
      <c r="K28" s="277">
        <v>743.8</v>
      </c>
      <c r="L28" s="277">
        <v>714</v>
      </c>
      <c r="M28" s="277">
        <v>13.10913</v>
      </c>
    </row>
    <row r="29" spans="1:13">
      <c r="A29" s="301">
        <v>20</v>
      </c>
      <c r="B29" s="277" t="s">
        <v>46</v>
      </c>
      <c r="C29" s="277">
        <v>210.55</v>
      </c>
      <c r="D29" s="279">
        <v>214.4</v>
      </c>
      <c r="E29" s="279">
        <v>204.70000000000002</v>
      </c>
      <c r="F29" s="279">
        <v>198.85000000000002</v>
      </c>
      <c r="G29" s="279">
        <v>189.15000000000003</v>
      </c>
      <c r="H29" s="279">
        <v>220.25</v>
      </c>
      <c r="I29" s="279">
        <v>229.95</v>
      </c>
      <c r="J29" s="279">
        <v>235.79999999999998</v>
      </c>
      <c r="K29" s="277">
        <v>224.1</v>
      </c>
      <c r="L29" s="277">
        <v>208.55</v>
      </c>
      <c r="M29" s="277">
        <v>42.306530000000002</v>
      </c>
    </row>
    <row r="30" spans="1:13">
      <c r="A30" s="301">
        <v>21</v>
      </c>
      <c r="B30" s="277" t="s">
        <v>47</v>
      </c>
      <c r="C30" s="277">
        <v>1634.55</v>
      </c>
      <c r="D30" s="279">
        <v>1644.5</v>
      </c>
      <c r="E30" s="279">
        <v>1612.05</v>
      </c>
      <c r="F30" s="279">
        <v>1589.55</v>
      </c>
      <c r="G30" s="279">
        <v>1557.1</v>
      </c>
      <c r="H30" s="279">
        <v>1667</v>
      </c>
      <c r="I30" s="279">
        <v>1699.4499999999998</v>
      </c>
      <c r="J30" s="279">
        <v>1721.95</v>
      </c>
      <c r="K30" s="277">
        <v>1676.95</v>
      </c>
      <c r="L30" s="277">
        <v>1622</v>
      </c>
      <c r="M30" s="277">
        <v>6.2690799999999998</v>
      </c>
    </row>
    <row r="31" spans="1:13">
      <c r="A31" s="301">
        <v>22</v>
      </c>
      <c r="B31" s="277" t="s">
        <v>48</v>
      </c>
      <c r="C31" s="277">
        <v>123.55</v>
      </c>
      <c r="D31" s="279">
        <v>126.88333333333333</v>
      </c>
      <c r="E31" s="279">
        <v>118.26666666666665</v>
      </c>
      <c r="F31" s="279">
        <v>112.98333333333332</v>
      </c>
      <c r="G31" s="279">
        <v>104.36666666666665</v>
      </c>
      <c r="H31" s="279">
        <v>132.16666666666666</v>
      </c>
      <c r="I31" s="279">
        <v>140.78333333333333</v>
      </c>
      <c r="J31" s="279">
        <v>146.06666666666666</v>
      </c>
      <c r="K31" s="277">
        <v>135.5</v>
      </c>
      <c r="L31" s="277">
        <v>121.6</v>
      </c>
      <c r="M31" s="277">
        <v>98.837919999999997</v>
      </c>
    </row>
    <row r="32" spans="1:13">
      <c r="A32" s="301">
        <v>23</v>
      </c>
      <c r="B32" s="277" t="s">
        <v>49</v>
      </c>
      <c r="C32" s="277">
        <v>67.650000000000006</v>
      </c>
      <c r="D32" s="279">
        <v>68.733333333333334</v>
      </c>
      <c r="E32" s="279">
        <v>65.916666666666671</v>
      </c>
      <c r="F32" s="279">
        <v>64.183333333333337</v>
      </c>
      <c r="G32" s="279">
        <v>61.366666666666674</v>
      </c>
      <c r="H32" s="279">
        <v>70.466666666666669</v>
      </c>
      <c r="I32" s="279">
        <v>73.283333333333331</v>
      </c>
      <c r="J32" s="279">
        <v>75.016666666666666</v>
      </c>
      <c r="K32" s="277">
        <v>71.55</v>
      </c>
      <c r="L32" s="277">
        <v>67</v>
      </c>
      <c r="M32" s="277">
        <v>452.22861999999998</v>
      </c>
    </row>
    <row r="33" spans="1:13">
      <c r="A33" s="301">
        <v>24</v>
      </c>
      <c r="B33" s="277" t="s">
        <v>51</v>
      </c>
      <c r="C33" s="277">
        <v>1899.1</v>
      </c>
      <c r="D33" s="279">
        <v>1921.4166666666667</v>
      </c>
      <c r="E33" s="279">
        <v>1858.9333333333334</v>
      </c>
      <c r="F33" s="279">
        <v>1818.7666666666667</v>
      </c>
      <c r="G33" s="279">
        <v>1756.2833333333333</v>
      </c>
      <c r="H33" s="279">
        <v>1961.5833333333335</v>
      </c>
      <c r="I33" s="279">
        <v>2024.0666666666666</v>
      </c>
      <c r="J33" s="279">
        <v>2064.2333333333336</v>
      </c>
      <c r="K33" s="277">
        <v>1983.9</v>
      </c>
      <c r="L33" s="277">
        <v>1881.25</v>
      </c>
      <c r="M33" s="277">
        <v>27.385459999999998</v>
      </c>
    </row>
    <row r="34" spans="1:13">
      <c r="A34" s="301">
        <v>25</v>
      </c>
      <c r="B34" s="277" t="s">
        <v>226</v>
      </c>
      <c r="C34" s="277">
        <v>668</v>
      </c>
      <c r="D34" s="279">
        <v>690.25</v>
      </c>
      <c r="E34" s="279">
        <v>628.9</v>
      </c>
      <c r="F34" s="279">
        <v>589.79999999999995</v>
      </c>
      <c r="G34" s="279">
        <v>528.44999999999993</v>
      </c>
      <c r="H34" s="279">
        <v>729.35</v>
      </c>
      <c r="I34" s="279">
        <v>790.69999999999993</v>
      </c>
      <c r="J34" s="279">
        <v>829.80000000000007</v>
      </c>
      <c r="K34" s="277">
        <v>751.6</v>
      </c>
      <c r="L34" s="277">
        <v>651.15</v>
      </c>
      <c r="M34" s="277">
        <v>20.881679999999999</v>
      </c>
    </row>
    <row r="35" spans="1:13">
      <c r="A35" s="301">
        <v>26</v>
      </c>
      <c r="B35" s="277" t="s">
        <v>53</v>
      </c>
      <c r="C35" s="277">
        <v>808.9</v>
      </c>
      <c r="D35" s="279">
        <v>829.35</v>
      </c>
      <c r="E35" s="279">
        <v>780.30000000000007</v>
      </c>
      <c r="F35" s="279">
        <v>751.7</v>
      </c>
      <c r="G35" s="279">
        <v>702.65000000000009</v>
      </c>
      <c r="H35" s="279">
        <v>857.95</v>
      </c>
      <c r="I35" s="279">
        <v>907</v>
      </c>
      <c r="J35" s="279">
        <v>935.6</v>
      </c>
      <c r="K35" s="277">
        <v>878.4</v>
      </c>
      <c r="L35" s="277">
        <v>800.75</v>
      </c>
      <c r="M35" s="277">
        <v>55.877650000000003</v>
      </c>
    </row>
    <row r="36" spans="1:13">
      <c r="A36" s="301">
        <v>27</v>
      </c>
      <c r="B36" s="277" t="s">
        <v>55</v>
      </c>
      <c r="C36" s="277">
        <v>496.75</v>
      </c>
      <c r="D36" s="279">
        <v>505.63333333333327</v>
      </c>
      <c r="E36" s="279">
        <v>477.41666666666652</v>
      </c>
      <c r="F36" s="279">
        <v>458.08333333333326</v>
      </c>
      <c r="G36" s="279">
        <v>429.8666666666665</v>
      </c>
      <c r="H36" s="279">
        <v>524.96666666666647</v>
      </c>
      <c r="I36" s="279">
        <v>553.18333333333339</v>
      </c>
      <c r="J36" s="279">
        <v>572.51666666666654</v>
      </c>
      <c r="K36" s="277">
        <v>533.85</v>
      </c>
      <c r="L36" s="277">
        <v>486.3</v>
      </c>
      <c r="M36" s="277">
        <v>558.30574999999999</v>
      </c>
    </row>
    <row r="37" spans="1:13">
      <c r="A37" s="301">
        <v>28</v>
      </c>
      <c r="B37" s="277" t="s">
        <v>56</v>
      </c>
      <c r="C37" s="277">
        <v>2967</v>
      </c>
      <c r="D37" s="279">
        <v>2980.7000000000003</v>
      </c>
      <c r="E37" s="279">
        <v>2932.4000000000005</v>
      </c>
      <c r="F37" s="279">
        <v>2897.8</v>
      </c>
      <c r="G37" s="279">
        <v>2849.5000000000005</v>
      </c>
      <c r="H37" s="279">
        <v>3015.3000000000006</v>
      </c>
      <c r="I37" s="279">
        <v>3063.6000000000008</v>
      </c>
      <c r="J37" s="279">
        <v>3098.2000000000007</v>
      </c>
      <c r="K37" s="277">
        <v>3029</v>
      </c>
      <c r="L37" s="277">
        <v>2946.1</v>
      </c>
      <c r="M37" s="277">
        <v>27.870560000000001</v>
      </c>
    </row>
    <row r="38" spans="1:13">
      <c r="A38" s="301">
        <v>29</v>
      </c>
      <c r="B38" s="277" t="s">
        <v>58</v>
      </c>
      <c r="C38" s="277">
        <v>6190.35</v>
      </c>
      <c r="D38" s="279">
        <v>6331.7833333333328</v>
      </c>
      <c r="E38" s="279">
        <v>5993.5666666666657</v>
      </c>
      <c r="F38" s="279">
        <v>5796.7833333333328</v>
      </c>
      <c r="G38" s="279">
        <v>5458.5666666666657</v>
      </c>
      <c r="H38" s="279">
        <v>6528.5666666666657</v>
      </c>
      <c r="I38" s="279">
        <v>6866.7833333333328</v>
      </c>
      <c r="J38" s="279">
        <v>7063.5666666666657</v>
      </c>
      <c r="K38" s="277">
        <v>6670</v>
      </c>
      <c r="L38" s="277">
        <v>6135</v>
      </c>
      <c r="M38" s="277">
        <v>11.79922</v>
      </c>
    </row>
    <row r="39" spans="1:13">
      <c r="A39" s="301">
        <v>30</v>
      </c>
      <c r="B39" s="277" t="s">
        <v>232</v>
      </c>
      <c r="C39" s="277">
        <v>2678.8</v>
      </c>
      <c r="D39" s="279">
        <v>2718.0166666666669</v>
      </c>
      <c r="E39" s="279">
        <v>2620.8833333333337</v>
      </c>
      <c r="F39" s="279">
        <v>2562.9666666666667</v>
      </c>
      <c r="G39" s="279">
        <v>2465.8333333333335</v>
      </c>
      <c r="H39" s="279">
        <v>2775.9333333333338</v>
      </c>
      <c r="I39" s="279">
        <v>2873.0666666666671</v>
      </c>
      <c r="J39" s="279">
        <v>2930.983333333334</v>
      </c>
      <c r="K39" s="277">
        <v>2815.15</v>
      </c>
      <c r="L39" s="277">
        <v>2660.1</v>
      </c>
      <c r="M39" s="277">
        <v>0.45523000000000002</v>
      </c>
    </row>
    <row r="40" spans="1:13">
      <c r="A40" s="301">
        <v>31</v>
      </c>
      <c r="B40" s="277" t="s">
        <v>59</v>
      </c>
      <c r="C40" s="277">
        <v>3487.8</v>
      </c>
      <c r="D40" s="279">
        <v>3567.5499999999997</v>
      </c>
      <c r="E40" s="279">
        <v>3385.2499999999995</v>
      </c>
      <c r="F40" s="279">
        <v>3282.7</v>
      </c>
      <c r="G40" s="279">
        <v>3100.3999999999996</v>
      </c>
      <c r="H40" s="279">
        <v>3670.0999999999995</v>
      </c>
      <c r="I40" s="279">
        <v>3852.3999999999996</v>
      </c>
      <c r="J40" s="279">
        <v>3954.9499999999994</v>
      </c>
      <c r="K40" s="277">
        <v>3749.85</v>
      </c>
      <c r="L40" s="277">
        <v>3465</v>
      </c>
      <c r="M40" s="277">
        <v>85.297880000000006</v>
      </c>
    </row>
    <row r="41" spans="1:13">
      <c r="A41" s="301">
        <v>32</v>
      </c>
      <c r="B41" s="277" t="s">
        <v>60</v>
      </c>
      <c r="C41" s="277">
        <v>1321.9</v>
      </c>
      <c r="D41" s="279">
        <v>1340.2333333333333</v>
      </c>
      <c r="E41" s="279">
        <v>1295.4666666666667</v>
      </c>
      <c r="F41" s="279">
        <v>1269.0333333333333</v>
      </c>
      <c r="G41" s="279">
        <v>1224.2666666666667</v>
      </c>
      <c r="H41" s="279">
        <v>1366.6666666666667</v>
      </c>
      <c r="I41" s="279">
        <v>1411.4333333333336</v>
      </c>
      <c r="J41" s="279">
        <v>1437.8666666666668</v>
      </c>
      <c r="K41" s="277">
        <v>1385</v>
      </c>
      <c r="L41" s="277">
        <v>1313.8</v>
      </c>
      <c r="M41" s="277">
        <v>4.9783900000000001</v>
      </c>
    </row>
    <row r="42" spans="1:13">
      <c r="A42" s="301">
        <v>33</v>
      </c>
      <c r="B42" s="277" t="s">
        <v>233</v>
      </c>
      <c r="C42" s="277">
        <v>305.8</v>
      </c>
      <c r="D42" s="279">
        <v>310.75000000000006</v>
      </c>
      <c r="E42" s="279">
        <v>293.15000000000009</v>
      </c>
      <c r="F42" s="279">
        <v>280.50000000000006</v>
      </c>
      <c r="G42" s="279">
        <v>262.90000000000009</v>
      </c>
      <c r="H42" s="279">
        <v>323.40000000000009</v>
      </c>
      <c r="I42" s="279">
        <v>341.00000000000011</v>
      </c>
      <c r="J42" s="279">
        <v>353.65000000000009</v>
      </c>
      <c r="K42" s="277">
        <v>328.35</v>
      </c>
      <c r="L42" s="277">
        <v>298.10000000000002</v>
      </c>
      <c r="M42" s="277">
        <v>372.29102999999998</v>
      </c>
    </row>
    <row r="43" spans="1:13">
      <c r="A43" s="301">
        <v>34</v>
      </c>
      <c r="B43" s="277" t="s">
        <v>61</v>
      </c>
      <c r="C43" s="277">
        <v>48.95</v>
      </c>
      <c r="D43" s="279">
        <v>50.316666666666663</v>
      </c>
      <c r="E43" s="279">
        <v>46.683333333333323</v>
      </c>
      <c r="F43" s="279">
        <v>44.416666666666657</v>
      </c>
      <c r="G43" s="279">
        <v>40.783333333333317</v>
      </c>
      <c r="H43" s="279">
        <v>52.583333333333329</v>
      </c>
      <c r="I43" s="279">
        <v>56.216666666666669</v>
      </c>
      <c r="J43" s="279">
        <v>58.483333333333334</v>
      </c>
      <c r="K43" s="277">
        <v>53.95</v>
      </c>
      <c r="L43" s="277">
        <v>48.05</v>
      </c>
      <c r="M43" s="277">
        <v>544.89679999999998</v>
      </c>
    </row>
    <row r="44" spans="1:13">
      <c r="A44" s="301">
        <v>35</v>
      </c>
      <c r="B44" s="277" t="s">
        <v>62</v>
      </c>
      <c r="C44" s="277">
        <v>54.35</v>
      </c>
      <c r="D44" s="279">
        <v>54.883333333333326</v>
      </c>
      <c r="E44" s="279">
        <v>50.766666666666652</v>
      </c>
      <c r="F44" s="279">
        <v>47.183333333333323</v>
      </c>
      <c r="G44" s="279">
        <v>43.066666666666649</v>
      </c>
      <c r="H44" s="279">
        <v>58.466666666666654</v>
      </c>
      <c r="I44" s="279">
        <v>62.583333333333329</v>
      </c>
      <c r="J44" s="279">
        <v>66.166666666666657</v>
      </c>
      <c r="K44" s="277">
        <v>59</v>
      </c>
      <c r="L44" s="277">
        <v>51.3</v>
      </c>
      <c r="M44" s="277">
        <v>325.56464</v>
      </c>
    </row>
    <row r="45" spans="1:13">
      <c r="A45" s="301">
        <v>36</v>
      </c>
      <c r="B45" s="277" t="s">
        <v>63</v>
      </c>
      <c r="C45" s="277">
        <v>1299.05</v>
      </c>
      <c r="D45" s="279">
        <v>1315.25</v>
      </c>
      <c r="E45" s="279">
        <v>1275.8</v>
      </c>
      <c r="F45" s="279">
        <v>1252.55</v>
      </c>
      <c r="G45" s="279">
        <v>1213.0999999999999</v>
      </c>
      <c r="H45" s="279">
        <v>1338.5</v>
      </c>
      <c r="I45" s="279">
        <v>1377.9499999999998</v>
      </c>
      <c r="J45" s="279">
        <v>1401.2</v>
      </c>
      <c r="K45" s="277">
        <v>1354.7</v>
      </c>
      <c r="L45" s="277">
        <v>1292</v>
      </c>
      <c r="M45" s="277">
        <v>6.7713700000000001</v>
      </c>
    </row>
    <row r="46" spans="1:13">
      <c r="A46" s="301">
        <v>37</v>
      </c>
      <c r="B46" s="277" t="s">
        <v>234</v>
      </c>
      <c r="C46" s="277">
        <v>1348.45</v>
      </c>
      <c r="D46" s="279">
        <v>1385.0166666666667</v>
      </c>
      <c r="E46" s="279">
        <v>1274.6333333333332</v>
      </c>
      <c r="F46" s="279">
        <v>1200.8166666666666</v>
      </c>
      <c r="G46" s="279">
        <v>1090.4333333333332</v>
      </c>
      <c r="H46" s="279">
        <v>1458.8333333333333</v>
      </c>
      <c r="I46" s="279">
        <v>1569.2166666666669</v>
      </c>
      <c r="J46" s="279">
        <v>1643.0333333333333</v>
      </c>
      <c r="K46" s="277">
        <v>1495.4</v>
      </c>
      <c r="L46" s="277">
        <v>1311.2</v>
      </c>
      <c r="M46" s="277">
        <v>2.2378300000000002</v>
      </c>
    </row>
    <row r="47" spans="1:13">
      <c r="A47" s="301">
        <v>38</v>
      </c>
      <c r="B47" s="277" t="s">
        <v>65</v>
      </c>
      <c r="C47" s="277">
        <v>106.1</v>
      </c>
      <c r="D47" s="279">
        <v>108.06666666666666</v>
      </c>
      <c r="E47" s="279">
        <v>103.03333333333333</v>
      </c>
      <c r="F47" s="279">
        <v>99.966666666666669</v>
      </c>
      <c r="G47" s="279">
        <v>94.933333333333337</v>
      </c>
      <c r="H47" s="279">
        <v>111.13333333333333</v>
      </c>
      <c r="I47" s="279">
        <v>116.16666666666666</v>
      </c>
      <c r="J47" s="279">
        <v>119.23333333333332</v>
      </c>
      <c r="K47" s="277">
        <v>113.1</v>
      </c>
      <c r="L47" s="277">
        <v>105</v>
      </c>
      <c r="M47" s="277">
        <v>142.43572</v>
      </c>
    </row>
    <row r="48" spans="1:13">
      <c r="A48" s="301">
        <v>39</v>
      </c>
      <c r="B48" s="277" t="s">
        <v>66</v>
      </c>
      <c r="C48" s="277">
        <v>537.70000000000005</v>
      </c>
      <c r="D48" s="279">
        <v>545.98333333333335</v>
      </c>
      <c r="E48" s="279">
        <v>526.7166666666667</v>
      </c>
      <c r="F48" s="279">
        <v>515.73333333333335</v>
      </c>
      <c r="G48" s="279">
        <v>496.4666666666667</v>
      </c>
      <c r="H48" s="279">
        <v>556.9666666666667</v>
      </c>
      <c r="I48" s="279">
        <v>576.23333333333335</v>
      </c>
      <c r="J48" s="279">
        <v>587.2166666666667</v>
      </c>
      <c r="K48" s="277">
        <v>565.25</v>
      </c>
      <c r="L48" s="277">
        <v>535</v>
      </c>
      <c r="M48" s="277">
        <v>17.919989999999999</v>
      </c>
    </row>
    <row r="49" spans="1:13">
      <c r="A49" s="301">
        <v>40</v>
      </c>
      <c r="B49" s="277" t="s">
        <v>67</v>
      </c>
      <c r="C49" s="277">
        <v>491.2</v>
      </c>
      <c r="D49" s="279">
        <v>494.9666666666667</v>
      </c>
      <c r="E49" s="279">
        <v>480.18333333333339</v>
      </c>
      <c r="F49" s="279">
        <v>469.16666666666669</v>
      </c>
      <c r="G49" s="279">
        <v>454.38333333333338</v>
      </c>
      <c r="H49" s="279">
        <v>505.98333333333341</v>
      </c>
      <c r="I49" s="279">
        <v>520.76666666666665</v>
      </c>
      <c r="J49" s="279">
        <v>531.78333333333342</v>
      </c>
      <c r="K49" s="277">
        <v>509.75</v>
      </c>
      <c r="L49" s="277">
        <v>483.95</v>
      </c>
      <c r="M49" s="277">
        <v>32.030279999999998</v>
      </c>
    </row>
    <row r="50" spans="1:13">
      <c r="A50" s="301">
        <v>41</v>
      </c>
      <c r="B50" s="277" t="s">
        <v>69</v>
      </c>
      <c r="C50" s="277">
        <v>513.1</v>
      </c>
      <c r="D50" s="279">
        <v>514.65</v>
      </c>
      <c r="E50" s="279">
        <v>507</v>
      </c>
      <c r="F50" s="279">
        <v>500.90000000000003</v>
      </c>
      <c r="G50" s="279">
        <v>493.25000000000006</v>
      </c>
      <c r="H50" s="279">
        <v>520.75</v>
      </c>
      <c r="I50" s="279">
        <v>528.39999999999986</v>
      </c>
      <c r="J50" s="279">
        <v>534.49999999999989</v>
      </c>
      <c r="K50" s="277">
        <v>522.29999999999995</v>
      </c>
      <c r="L50" s="277">
        <v>508.55</v>
      </c>
      <c r="M50" s="277">
        <v>1868.5649900000001</v>
      </c>
    </row>
    <row r="51" spans="1:13">
      <c r="A51" s="301">
        <v>42</v>
      </c>
      <c r="B51" s="277" t="s">
        <v>70</v>
      </c>
      <c r="C51" s="277">
        <v>38.549999999999997</v>
      </c>
      <c r="D51" s="279">
        <v>39.666666666666664</v>
      </c>
      <c r="E51" s="279">
        <v>36.883333333333326</v>
      </c>
      <c r="F51" s="279">
        <v>35.216666666666661</v>
      </c>
      <c r="G51" s="279">
        <v>32.433333333333323</v>
      </c>
      <c r="H51" s="279">
        <v>41.333333333333329</v>
      </c>
      <c r="I51" s="279">
        <v>44.116666666666674</v>
      </c>
      <c r="J51" s="279">
        <v>45.783333333333331</v>
      </c>
      <c r="K51" s="277">
        <v>42.45</v>
      </c>
      <c r="L51" s="277">
        <v>38</v>
      </c>
      <c r="M51" s="277">
        <v>1089.7711899999999</v>
      </c>
    </row>
    <row r="52" spans="1:13">
      <c r="A52" s="301">
        <v>43</v>
      </c>
      <c r="B52" s="277" t="s">
        <v>71</v>
      </c>
      <c r="C52" s="277">
        <v>376.15</v>
      </c>
      <c r="D52" s="279">
        <v>382.09999999999997</v>
      </c>
      <c r="E52" s="279">
        <v>366.29999999999995</v>
      </c>
      <c r="F52" s="279">
        <v>356.45</v>
      </c>
      <c r="G52" s="279">
        <v>340.65</v>
      </c>
      <c r="H52" s="279">
        <v>391.94999999999993</v>
      </c>
      <c r="I52" s="279">
        <v>407.75</v>
      </c>
      <c r="J52" s="279">
        <v>417.59999999999991</v>
      </c>
      <c r="K52" s="277">
        <v>397.9</v>
      </c>
      <c r="L52" s="277">
        <v>372.25</v>
      </c>
      <c r="M52" s="277">
        <v>70.350409999999997</v>
      </c>
    </row>
    <row r="53" spans="1:13">
      <c r="A53" s="301">
        <v>44</v>
      </c>
      <c r="B53" s="277" t="s">
        <v>72</v>
      </c>
      <c r="C53" s="277">
        <v>12814</v>
      </c>
      <c r="D53" s="279">
        <v>13247.699999999999</v>
      </c>
      <c r="E53" s="279">
        <v>12281.349999999999</v>
      </c>
      <c r="F53" s="279">
        <v>11748.699999999999</v>
      </c>
      <c r="G53" s="279">
        <v>10782.349999999999</v>
      </c>
      <c r="H53" s="279">
        <v>13780.349999999999</v>
      </c>
      <c r="I53" s="279">
        <v>14746.7</v>
      </c>
      <c r="J53" s="279">
        <v>15279.349999999999</v>
      </c>
      <c r="K53" s="277">
        <v>14214.05</v>
      </c>
      <c r="L53" s="277">
        <v>12715.05</v>
      </c>
      <c r="M53" s="277">
        <v>1.33778</v>
      </c>
    </row>
    <row r="54" spans="1:13">
      <c r="A54" s="301">
        <v>45</v>
      </c>
      <c r="B54" s="277" t="s">
        <v>74</v>
      </c>
      <c r="C54" s="277">
        <v>407.8</v>
      </c>
      <c r="D54" s="279">
        <v>412.4666666666667</v>
      </c>
      <c r="E54" s="279">
        <v>398.53333333333342</v>
      </c>
      <c r="F54" s="279">
        <v>389.26666666666671</v>
      </c>
      <c r="G54" s="279">
        <v>375.33333333333343</v>
      </c>
      <c r="H54" s="279">
        <v>421.73333333333341</v>
      </c>
      <c r="I54" s="279">
        <v>435.66666666666669</v>
      </c>
      <c r="J54" s="279">
        <v>444.93333333333339</v>
      </c>
      <c r="K54" s="277">
        <v>426.4</v>
      </c>
      <c r="L54" s="277">
        <v>403.2</v>
      </c>
      <c r="M54" s="277">
        <v>189.98962</v>
      </c>
    </row>
    <row r="55" spans="1:13">
      <c r="A55" s="301">
        <v>46</v>
      </c>
      <c r="B55" s="277" t="s">
        <v>75</v>
      </c>
      <c r="C55" s="277">
        <v>3726.05</v>
      </c>
      <c r="D55" s="279">
        <v>3740.35</v>
      </c>
      <c r="E55" s="279">
        <v>3669.7</v>
      </c>
      <c r="F55" s="279">
        <v>3613.35</v>
      </c>
      <c r="G55" s="279">
        <v>3542.7</v>
      </c>
      <c r="H55" s="279">
        <v>3796.7</v>
      </c>
      <c r="I55" s="279">
        <v>3867.3500000000004</v>
      </c>
      <c r="J55" s="279">
        <v>3923.7</v>
      </c>
      <c r="K55" s="277">
        <v>3811</v>
      </c>
      <c r="L55" s="277">
        <v>3684</v>
      </c>
      <c r="M55" s="277">
        <v>6.0022599999999997</v>
      </c>
    </row>
    <row r="56" spans="1:13">
      <c r="A56" s="301">
        <v>47</v>
      </c>
      <c r="B56" s="277" t="s">
        <v>76</v>
      </c>
      <c r="C56" s="277">
        <v>371.25</v>
      </c>
      <c r="D56" s="279">
        <v>377.34999999999997</v>
      </c>
      <c r="E56" s="279">
        <v>362.14999999999992</v>
      </c>
      <c r="F56" s="279">
        <v>353.04999999999995</v>
      </c>
      <c r="G56" s="279">
        <v>337.84999999999991</v>
      </c>
      <c r="H56" s="279">
        <v>386.44999999999993</v>
      </c>
      <c r="I56" s="279">
        <v>401.65</v>
      </c>
      <c r="J56" s="279">
        <v>410.74999999999994</v>
      </c>
      <c r="K56" s="277">
        <v>392.55</v>
      </c>
      <c r="L56" s="277">
        <v>368.25</v>
      </c>
      <c r="M56" s="277">
        <v>30.239730000000002</v>
      </c>
    </row>
    <row r="57" spans="1:13">
      <c r="A57" s="301">
        <v>48</v>
      </c>
      <c r="B57" s="277" t="s">
        <v>77</v>
      </c>
      <c r="C57" s="277">
        <v>107.5</v>
      </c>
      <c r="D57" s="279">
        <v>111.08333333333333</v>
      </c>
      <c r="E57" s="279">
        <v>102.71666666666665</v>
      </c>
      <c r="F57" s="279">
        <v>97.933333333333323</v>
      </c>
      <c r="G57" s="279">
        <v>89.566666666666649</v>
      </c>
      <c r="H57" s="279">
        <v>115.86666666666666</v>
      </c>
      <c r="I57" s="279">
        <v>124.23333333333333</v>
      </c>
      <c r="J57" s="279">
        <v>129.01666666666665</v>
      </c>
      <c r="K57" s="277">
        <v>119.45</v>
      </c>
      <c r="L57" s="277">
        <v>106.3</v>
      </c>
      <c r="M57" s="277">
        <v>303.77935000000002</v>
      </c>
    </row>
    <row r="58" spans="1:13">
      <c r="A58" s="301">
        <v>49</v>
      </c>
      <c r="B58" s="277" t="s">
        <v>78</v>
      </c>
      <c r="C58" s="277">
        <v>119.9</v>
      </c>
      <c r="D58" s="279">
        <v>121.10000000000001</v>
      </c>
      <c r="E58" s="279">
        <v>118.20000000000002</v>
      </c>
      <c r="F58" s="279">
        <v>116.50000000000001</v>
      </c>
      <c r="G58" s="279">
        <v>113.60000000000002</v>
      </c>
      <c r="H58" s="279">
        <v>122.80000000000001</v>
      </c>
      <c r="I58" s="279">
        <v>125.70000000000002</v>
      </c>
      <c r="J58" s="279">
        <v>127.4</v>
      </c>
      <c r="K58" s="277">
        <v>124</v>
      </c>
      <c r="L58" s="277">
        <v>119.4</v>
      </c>
      <c r="M58" s="277">
        <v>8.5280400000000007</v>
      </c>
    </row>
    <row r="59" spans="1:13">
      <c r="A59" s="301">
        <v>50</v>
      </c>
      <c r="B59" s="277" t="s">
        <v>81</v>
      </c>
      <c r="C59" s="277">
        <v>600.45000000000005</v>
      </c>
      <c r="D59" s="279">
        <v>609.4</v>
      </c>
      <c r="E59" s="279">
        <v>583.04999999999995</v>
      </c>
      <c r="F59" s="279">
        <v>565.65</v>
      </c>
      <c r="G59" s="279">
        <v>539.29999999999995</v>
      </c>
      <c r="H59" s="279">
        <v>626.79999999999995</v>
      </c>
      <c r="I59" s="279">
        <v>653.15000000000009</v>
      </c>
      <c r="J59" s="279">
        <v>670.55</v>
      </c>
      <c r="K59" s="277">
        <v>635.75</v>
      </c>
      <c r="L59" s="277">
        <v>592</v>
      </c>
      <c r="M59" s="277">
        <v>2.9973900000000002</v>
      </c>
    </row>
    <row r="60" spans="1:13">
      <c r="A60" s="301">
        <v>51</v>
      </c>
      <c r="B60" s="277" t="s">
        <v>82</v>
      </c>
      <c r="C60" s="277">
        <v>232.2</v>
      </c>
      <c r="D60" s="279">
        <v>239.51666666666665</v>
      </c>
      <c r="E60" s="279">
        <v>223.43333333333331</v>
      </c>
      <c r="F60" s="279">
        <v>214.66666666666666</v>
      </c>
      <c r="G60" s="279">
        <v>198.58333333333331</v>
      </c>
      <c r="H60" s="279">
        <v>248.2833333333333</v>
      </c>
      <c r="I60" s="279">
        <v>264.36666666666667</v>
      </c>
      <c r="J60" s="279">
        <v>273.13333333333333</v>
      </c>
      <c r="K60" s="277">
        <v>255.6</v>
      </c>
      <c r="L60" s="277">
        <v>230.75</v>
      </c>
      <c r="M60" s="277">
        <v>90.802850000000007</v>
      </c>
    </row>
    <row r="61" spans="1:13">
      <c r="A61" s="301">
        <v>52</v>
      </c>
      <c r="B61" s="277" t="s">
        <v>83</v>
      </c>
      <c r="C61" s="277">
        <v>713.55</v>
      </c>
      <c r="D61" s="279">
        <v>724.81666666666661</v>
      </c>
      <c r="E61" s="279">
        <v>693.93333333333317</v>
      </c>
      <c r="F61" s="279">
        <v>674.31666666666661</v>
      </c>
      <c r="G61" s="279">
        <v>643.43333333333317</v>
      </c>
      <c r="H61" s="279">
        <v>744.43333333333317</v>
      </c>
      <c r="I61" s="279">
        <v>775.31666666666661</v>
      </c>
      <c r="J61" s="279">
        <v>794.93333333333317</v>
      </c>
      <c r="K61" s="277">
        <v>755.7</v>
      </c>
      <c r="L61" s="277">
        <v>705.2</v>
      </c>
      <c r="M61" s="277">
        <v>76.491420000000005</v>
      </c>
    </row>
    <row r="62" spans="1:13">
      <c r="A62" s="301">
        <v>53</v>
      </c>
      <c r="B62" s="277" t="s">
        <v>84</v>
      </c>
      <c r="C62" s="277">
        <v>134.35</v>
      </c>
      <c r="D62" s="279">
        <v>136.79999999999998</v>
      </c>
      <c r="E62" s="279">
        <v>131.44999999999996</v>
      </c>
      <c r="F62" s="279">
        <v>128.54999999999998</v>
      </c>
      <c r="G62" s="279">
        <v>123.19999999999996</v>
      </c>
      <c r="H62" s="279">
        <v>139.69999999999996</v>
      </c>
      <c r="I62" s="279">
        <v>145.04999999999998</v>
      </c>
      <c r="J62" s="279">
        <v>147.94999999999996</v>
      </c>
      <c r="K62" s="277">
        <v>142.15</v>
      </c>
      <c r="L62" s="277">
        <v>133.9</v>
      </c>
      <c r="M62" s="277">
        <v>186.73287999999999</v>
      </c>
    </row>
    <row r="63" spans="1:13">
      <c r="A63" s="301">
        <v>54</v>
      </c>
      <c r="B63" s="277" t="s">
        <v>3756</v>
      </c>
      <c r="C63" s="277">
        <v>1924</v>
      </c>
      <c r="D63" s="279">
        <v>1956.3666666666668</v>
      </c>
      <c r="E63" s="279">
        <v>1877.7333333333336</v>
      </c>
      <c r="F63" s="279">
        <v>1831.4666666666667</v>
      </c>
      <c r="G63" s="279">
        <v>1752.8333333333335</v>
      </c>
      <c r="H63" s="279">
        <v>2002.6333333333337</v>
      </c>
      <c r="I63" s="279">
        <v>2081.2666666666669</v>
      </c>
      <c r="J63" s="279">
        <v>2127.5333333333338</v>
      </c>
      <c r="K63" s="277">
        <v>2035</v>
      </c>
      <c r="L63" s="277">
        <v>1910.1</v>
      </c>
      <c r="M63" s="277">
        <v>1.9066399999999999</v>
      </c>
    </row>
    <row r="64" spans="1:13">
      <c r="A64" s="301">
        <v>55</v>
      </c>
      <c r="B64" s="277" t="s">
        <v>85</v>
      </c>
      <c r="C64" s="277">
        <v>1363.25</v>
      </c>
      <c r="D64" s="279">
        <v>1372.0833333333333</v>
      </c>
      <c r="E64" s="279">
        <v>1344.1666666666665</v>
      </c>
      <c r="F64" s="279">
        <v>1325.0833333333333</v>
      </c>
      <c r="G64" s="279">
        <v>1297.1666666666665</v>
      </c>
      <c r="H64" s="279">
        <v>1391.1666666666665</v>
      </c>
      <c r="I64" s="279">
        <v>1419.083333333333</v>
      </c>
      <c r="J64" s="279">
        <v>1438.1666666666665</v>
      </c>
      <c r="K64" s="277">
        <v>1400</v>
      </c>
      <c r="L64" s="277">
        <v>1353</v>
      </c>
      <c r="M64" s="277">
        <v>10.02242</v>
      </c>
    </row>
    <row r="65" spans="1:13">
      <c r="A65" s="301">
        <v>56</v>
      </c>
      <c r="B65" s="277" t="s">
        <v>86</v>
      </c>
      <c r="C65" s="277">
        <v>393</v>
      </c>
      <c r="D65" s="279">
        <v>401.68333333333339</v>
      </c>
      <c r="E65" s="279">
        <v>381.4166666666668</v>
      </c>
      <c r="F65" s="279">
        <v>369.83333333333343</v>
      </c>
      <c r="G65" s="279">
        <v>349.56666666666683</v>
      </c>
      <c r="H65" s="279">
        <v>413.26666666666677</v>
      </c>
      <c r="I65" s="279">
        <v>433.53333333333342</v>
      </c>
      <c r="J65" s="279">
        <v>445.11666666666673</v>
      </c>
      <c r="K65" s="277">
        <v>421.95</v>
      </c>
      <c r="L65" s="277">
        <v>390.1</v>
      </c>
      <c r="M65" s="277">
        <v>56.082279999999997</v>
      </c>
    </row>
    <row r="66" spans="1:13">
      <c r="A66" s="301">
        <v>57</v>
      </c>
      <c r="B66" s="277" t="s">
        <v>236</v>
      </c>
      <c r="C66" s="277">
        <v>760.05</v>
      </c>
      <c r="D66" s="279">
        <v>771.35</v>
      </c>
      <c r="E66" s="279">
        <v>724.7</v>
      </c>
      <c r="F66" s="279">
        <v>689.35</v>
      </c>
      <c r="G66" s="279">
        <v>642.70000000000005</v>
      </c>
      <c r="H66" s="279">
        <v>806.7</v>
      </c>
      <c r="I66" s="279">
        <v>853.34999999999991</v>
      </c>
      <c r="J66" s="279">
        <v>888.7</v>
      </c>
      <c r="K66" s="277">
        <v>818</v>
      </c>
      <c r="L66" s="277">
        <v>736</v>
      </c>
      <c r="M66" s="277">
        <v>5.9941700000000004</v>
      </c>
    </row>
    <row r="67" spans="1:13">
      <c r="A67" s="301">
        <v>58</v>
      </c>
      <c r="B67" s="277" t="s">
        <v>237</v>
      </c>
      <c r="C67" s="277">
        <v>271.8</v>
      </c>
      <c r="D67" s="279">
        <v>269.38333333333333</v>
      </c>
      <c r="E67" s="279">
        <v>260.76666666666665</v>
      </c>
      <c r="F67" s="279">
        <v>249.73333333333335</v>
      </c>
      <c r="G67" s="279">
        <v>241.11666666666667</v>
      </c>
      <c r="H67" s="279">
        <v>280.41666666666663</v>
      </c>
      <c r="I67" s="279">
        <v>289.0333333333333</v>
      </c>
      <c r="J67" s="279">
        <v>300.06666666666661</v>
      </c>
      <c r="K67" s="277">
        <v>278</v>
      </c>
      <c r="L67" s="277">
        <v>258.35000000000002</v>
      </c>
      <c r="M67" s="277">
        <v>9.9037500000000005</v>
      </c>
    </row>
    <row r="68" spans="1:13">
      <c r="A68" s="301">
        <v>59</v>
      </c>
      <c r="B68" s="277" t="s">
        <v>235</v>
      </c>
      <c r="C68" s="277">
        <v>135</v>
      </c>
      <c r="D68" s="279">
        <v>141.63333333333333</v>
      </c>
      <c r="E68" s="279">
        <v>127.36666666666665</v>
      </c>
      <c r="F68" s="279">
        <v>119.73333333333332</v>
      </c>
      <c r="G68" s="279">
        <v>105.46666666666664</v>
      </c>
      <c r="H68" s="279">
        <v>149.26666666666665</v>
      </c>
      <c r="I68" s="279">
        <v>163.5333333333333</v>
      </c>
      <c r="J68" s="279">
        <v>171.16666666666666</v>
      </c>
      <c r="K68" s="277">
        <v>155.9</v>
      </c>
      <c r="L68" s="277">
        <v>134</v>
      </c>
      <c r="M68" s="277">
        <v>94.958629999999999</v>
      </c>
    </row>
    <row r="69" spans="1:13">
      <c r="A69" s="301">
        <v>60</v>
      </c>
      <c r="B69" s="277" t="s">
        <v>87</v>
      </c>
      <c r="C69" s="277">
        <v>462.25</v>
      </c>
      <c r="D69" s="279">
        <v>464.09999999999997</v>
      </c>
      <c r="E69" s="279">
        <v>453.64999999999992</v>
      </c>
      <c r="F69" s="279">
        <v>445.04999999999995</v>
      </c>
      <c r="G69" s="279">
        <v>434.59999999999991</v>
      </c>
      <c r="H69" s="279">
        <v>472.69999999999993</v>
      </c>
      <c r="I69" s="279">
        <v>483.15</v>
      </c>
      <c r="J69" s="279">
        <v>491.74999999999994</v>
      </c>
      <c r="K69" s="277">
        <v>474.55</v>
      </c>
      <c r="L69" s="277">
        <v>455.5</v>
      </c>
      <c r="M69" s="277">
        <v>22.866140000000001</v>
      </c>
    </row>
    <row r="70" spans="1:13">
      <c r="A70" s="301">
        <v>61</v>
      </c>
      <c r="B70" s="277" t="s">
        <v>88</v>
      </c>
      <c r="C70" s="277">
        <v>474.6</v>
      </c>
      <c r="D70" s="279">
        <v>480.3</v>
      </c>
      <c r="E70" s="279">
        <v>465.20000000000005</v>
      </c>
      <c r="F70" s="279">
        <v>455.8</v>
      </c>
      <c r="G70" s="279">
        <v>440.70000000000005</v>
      </c>
      <c r="H70" s="279">
        <v>489.70000000000005</v>
      </c>
      <c r="I70" s="279">
        <v>504.80000000000007</v>
      </c>
      <c r="J70" s="279">
        <v>514.20000000000005</v>
      </c>
      <c r="K70" s="277">
        <v>495.4</v>
      </c>
      <c r="L70" s="277">
        <v>470.9</v>
      </c>
      <c r="M70" s="277">
        <v>47.858240000000002</v>
      </c>
    </row>
    <row r="71" spans="1:13">
      <c r="A71" s="301">
        <v>62</v>
      </c>
      <c r="B71" s="277" t="s">
        <v>238</v>
      </c>
      <c r="C71" s="277">
        <v>749.75</v>
      </c>
      <c r="D71" s="279">
        <v>746.4666666666667</v>
      </c>
      <c r="E71" s="279">
        <v>735.98333333333335</v>
      </c>
      <c r="F71" s="279">
        <v>722.2166666666667</v>
      </c>
      <c r="G71" s="279">
        <v>711.73333333333335</v>
      </c>
      <c r="H71" s="279">
        <v>760.23333333333335</v>
      </c>
      <c r="I71" s="279">
        <v>770.7166666666667</v>
      </c>
      <c r="J71" s="279">
        <v>784.48333333333335</v>
      </c>
      <c r="K71" s="277">
        <v>756.95</v>
      </c>
      <c r="L71" s="277">
        <v>732.7</v>
      </c>
      <c r="M71" s="277">
        <v>1.9378200000000001</v>
      </c>
    </row>
    <row r="72" spans="1:13">
      <c r="A72" s="301">
        <v>63</v>
      </c>
      <c r="B72" s="277" t="s">
        <v>91</v>
      </c>
      <c r="C72" s="277">
        <v>3122.8</v>
      </c>
      <c r="D72" s="279">
        <v>3170.5333333333333</v>
      </c>
      <c r="E72" s="279">
        <v>3047.1166666666668</v>
      </c>
      <c r="F72" s="279">
        <v>2971.4333333333334</v>
      </c>
      <c r="G72" s="279">
        <v>2848.0166666666669</v>
      </c>
      <c r="H72" s="279">
        <v>3246.2166666666667</v>
      </c>
      <c r="I72" s="279">
        <v>3369.6333333333337</v>
      </c>
      <c r="J72" s="279">
        <v>3445.3166666666666</v>
      </c>
      <c r="K72" s="277">
        <v>3293.95</v>
      </c>
      <c r="L72" s="277">
        <v>3094.85</v>
      </c>
      <c r="M72" s="277">
        <v>14.72481</v>
      </c>
    </row>
    <row r="73" spans="1:13">
      <c r="A73" s="301">
        <v>64</v>
      </c>
      <c r="B73" s="277" t="s">
        <v>93</v>
      </c>
      <c r="C73" s="277">
        <v>158.35</v>
      </c>
      <c r="D73" s="279">
        <v>163.96666666666667</v>
      </c>
      <c r="E73" s="279">
        <v>151.33333333333334</v>
      </c>
      <c r="F73" s="279">
        <v>144.31666666666666</v>
      </c>
      <c r="G73" s="279">
        <v>131.68333333333334</v>
      </c>
      <c r="H73" s="279">
        <v>170.98333333333335</v>
      </c>
      <c r="I73" s="279">
        <v>183.61666666666667</v>
      </c>
      <c r="J73" s="279">
        <v>190.63333333333335</v>
      </c>
      <c r="K73" s="277">
        <v>176.6</v>
      </c>
      <c r="L73" s="277">
        <v>156.94999999999999</v>
      </c>
      <c r="M73" s="277">
        <v>206.05993000000001</v>
      </c>
    </row>
    <row r="74" spans="1:13">
      <c r="A74" s="301">
        <v>65</v>
      </c>
      <c r="B74" s="277" t="s">
        <v>231</v>
      </c>
      <c r="C74" s="277">
        <v>2251.25</v>
      </c>
      <c r="D74" s="279">
        <v>2248.3833333333332</v>
      </c>
      <c r="E74" s="279">
        <v>2197.8666666666663</v>
      </c>
      <c r="F74" s="279">
        <v>2144.4833333333331</v>
      </c>
      <c r="G74" s="279">
        <v>2093.9666666666662</v>
      </c>
      <c r="H74" s="279">
        <v>2301.7666666666664</v>
      </c>
      <c r="I74" s="279">
        <v>2352.2833333333328</v>
      </c>
      <c r="J74" s="279">
        <v>2405.6666666666665</v>
      </c>
      <c r="K74" s="277">
        <v>2298.9</v>
      </c>
      <c r="L74" s="277">
        <v>2195</v>
      </c>
      <c r="M74" s="277">
        <v>10.31288</v>
      </c>
    </row>
    <row r="75" spans="1:13">
      <c r="A75" s="301">
        <v>66</v>
      </c>
      <c r="B75" s="277" t="s">
        <v>94</v>
      </c>
      <c r="C75" s="277">
        <v>4264.7</v>
      </c>
      <c r="D75" s="279">
        <v>4302.1166666666668</v>
      </c>
      <c r="E75" s="279">
        <v>4179.2333333333336</v>
      </c>
      <c r="F75" s="279">
        <v>4093.7666666666664</v>
      </c>
      <c r="G75" s="279">
        <v>3970.8833333333332</v>
      </c>
      <c r="H75" s="279">
        <v>4387.5833333333339</v>
      </c>
      <c r="I75" s="279">
        <v>4510.4666666666672</v>
      </c>
      <c r="J75" s="279">
        <v>4595.9333333333343</v>
      </c>
      <c r="K75" s="277">
        <v>4425</v>
      </c>
      <c r="L75" s="277">
        <v>4216.6499999999996</v>
      </c>
      <c r="M75" s="277">
        <v>11.88829</v>
      </c>
    </row>
    <row r="76" spans="1:13">
      <c r="A76" s="301">
        <v>67</v>
      </c>
      <c r="B76" s="277" t="s">
        <v>239</v>
      </c>
      <c r="C76" s="277">
        <v>80.05</v>
      </c>
      <c r="D76" s="279">
        <v>81.666666666666671</v>
      </c>
      <c r="E76" s="279">
        <v>78.433333333333337</v>
      </c>
      <c r="F76" s="279">
        <v>76.816666666666663</v>
      </c>
      <c r="G76" s="279">
        <v>73.583333333333329</v>
      </c>
      <c r="H76" s="279">
        <v>83.283333333333346</v>
      </c>
      <c r="I76" s="279">
        <v>86.516666666666666</v>
      </c>
      <c r="J76" s="279">
        <v>88.133333333333354</v>
      </c>
      <c r="K76" s="277">
        <v>84.9</v>
      </c>
      <c r="L76" s="277">
        <v>80.05</v>
      </c>
      <c r="M76" s="277">
        <v>21.408329999999999</v>
      </c>
    </row>
    <row r="77" spans="1:13">
      <c r="A77" s="301">
        <v>68</v>
      </c>
      <c r="B77" s="277" t="s">
        <v>95</v>
      </c>
      <c r="C77" s="277">
        <v>2092</v>
      </c>
      <c r="D77" s="279">
        <v>2131.25</v>
      </c>
      <c r="E77" s="279">
        <v>2033.5</v>
      </c>
      <c r="F77" s="279">
        <v>1975</v>
      </c>
      <c r="G77" s="279">
        <v>1877.25</v>
      </c>
      <c r="H77" s="279">
        <v>2189.75</v>
      </c>
      <c r="I77" s="279">
        <v>2287.5</v>
      </c>
      <c r="J77" s="279">
        <v>2346</v>
      </c>
      <c r="K77" s="277">
        <v>2229</v>
      </c>
      <c r="L77" s="277">
        <v>2072.75</v>
      </c>
      <c r="M77" s="277">
        <v>30.875389999999999</v>
      </c>
    </row>
    <row r="78" spans="1:13">
      <c r="A78" s="301">
        <v>69</v>
      </c>
      <c r="B78" s="277" t="s">
        <v>240</v>
      </c>
      <c r="C78" s="277">
        <v>356.95</v>
      </c>
      <c r="D78" s="279">
        <v>351.59999999999997</v>
      </c>
      <c r="E78" s="279">
        <v>343.49999999999994</v>
      </c>
      <c r="F78" s="279">
        <v>330.04999999999995</v>
      </c>
      <c r="G78" s="279">
        <v>321.94999999999993</v>
      </c>
      <c r="H78" s="279">
        <v>365.04999999999995</v>
      </c>
      <c r="I78" s="279">
        <v>373.15</v>
      </c>
      <c r="J78" s="279">
        <v>386.59999999999997</v>
      </c>
      <c r="K78" s="277">
        <v>359.7</v>
      </c>
      <c r="L78" s="277">
        <v>338.15</v>
      </c>
      <c r="M78" s="277">
        <v>5.3306699999999996</v>
      </c>
    </row>
    <row r="79" spans="1:13">
      <c r="A79" s="301">
        <v>70</v>
      </c>
      <c r="B79" s="277" t="s">
        <v>241</v>
      </c>
      <c r="C79" s="277">
        <v>1099.2</v>
      </c>
      <c r="D79" s="279">
        <v>1108</v>
      </c>
      <c r="E79" s="279">
        <v>1079.2</v>
      </c>
      <c r="F79" s="279">
        <v>1059.2</v>
      </c>
      <c r="G79" s="279">
        <v>1030.4000000000001</v>
      </c>
      <c r="H79" s="279">
        <v>1128</v>
      </c>
      <c r="I79" s="279">
        <v>1156.8000000000002</v>
      </c>
      <c r="J79" s="279">
        <v>1176.8</v>
      </c>
      <c r="K79" s="277">
        <v>1136.8</v>
      </c>
      <c r="L79" s="277">
        <v>1088</v>
      </c>
      <c r="M79" s="277">
        <v>1.3207899999999999</v>
      </c>
    </row>
    <row r="80" spans="1:13">
      <c r="A80" s="301">
        <v>71</v>
      </c>
      <c r="B80" s="277" t="s">
        <v>97</v>
      </c>
      <c r="C80" s="277">
        <v>1087.5999999999999</v>
      </c>
      <c r="D80" s="279">
        <v>1106.8500000000001</v>
      </c>
      <c r="E80" s="279">
        <v>1060.8000000000002</v>
      </c>
      <c r="F80" s="279">
        <v>1034</v>
      </c>
      <c r="G80" s="279">
        <v>987.95</v>
      </c>
      <c r="H80" s="279">
        <v>1133.6500000000003</v>
      </c>
      <c r="I80" s="279">
        <v>1179.7</v>
      </c>
      <c r="J80" s="279">
        <v>1206.5000000000005</v>
      </c>
      <c r="K80" s="277">
        <v>1152.9000000000001</v>
      </c>
      <c r="L80" s="277">
        <v>1080.05</v>
      </c>
      <c r="M80" s="277">
        <v>20.034579999999998</v>
      </c>
    </row>
    <row r="81" spans="1:13">
      <c r="A81" s="301">
        <v>72</v>
      </c>
      <c r="B81" s="277" t="s">
        <v>98</v>
      </c>
      <c r="C81" s="277">
        <v>164.05</v>
      </c>
      <c r="D81" s="279">
        <v>166.73333333333335</v>
      </c>
      <c r="E81" s="279">
        <v>159.31666666666669</v>
      </c>
      <c r="F81" s="279">
        <v>154.58333333333334</v>
      </c>
      <c r="G81" s="279">
        <v>147.16666666666669</v>
      </c>
      <c r="H81" s="279">
        <v>171.4666666666667</v>
      </c>
      <c r="I81" s="279">
        <v>178.88333333333333</v>
      </c>
      <c r="J81" s="279">
        <v>183.6166666666667</v>
      </c>
      <c r="K81" s="277">
        <v>174.15</v>
      </c>
      <c r="L81" s="277">
        <v>162</v>
      </c>
      <c r="M81" s="277">
        <v>49.588929999999998</v>
      </c>
    </row>
    <row r="82" spans="1:13">
      <c r="A82" s="301">
        <v>73</v>
      </c>
      <c r="B82" s="277" t="s">
        <v>99</v>
      </c>
      <c r="C82" s="277">
        <v>55.3</v>
      </c>
      <c r="D82" s="279">
        <v>57.6</v>
      </c>
      <c r="E82" s="279">
        <v>52.45</v>
      </c>
      <c r="F82" s="279">
        <v>49.6</v>
      </c>
      <c r="G82" s="279">
        <v>44.45</v>
      </c>
      <c r="H82" s="279">
        <v>60.45</v>
      </c>
      <c r="I82" s="279">
        <v>65.599999999999994</v>
      </c>
      <c r="J82" s="279">
        <v>68.45</v>
      </c>
      <c r="K82" s="277">
        <v>62.75</v>
      </c>
      <c r="L82" s="277">
        <v>54.75</v>
      </c>
      <c r="M82" s="277">
        <v>899.55265999999995</v>
      </c>
    </row>
    <row r="83" spans="1:13">
      <c r="A83" s="301">
        <v>74</v>
      </c>
      <c r="B83" s="277" t="s">
        <v>370</v>
      </c>
      <c r="C83" s="277">
        <v>132.80000000000001</v>
      </c>
      <c r="D83" s="279">
        <v>131.98333333333335</v>
      </c>
      <c r="E83" s="279">
        <v>130.06666666666669</v>
      </c>
      <c r="F83" s="279">
        <v>127.33333333333334</v>
      </c>
      <c r="G83" s="279">
        <v>125.41666666666669</v>
      </c>
      <c r="H83" s="279">
        <v>134.7166666666667</v>
      </c>
      <c r="I83" s="279">
        <v>136.63333333333333</v>
      </c>
      <c r="J83" s="279">
        <v>139.3666666666667</v>
      </c>
      <c r="K83" s="277">
        <v>133.9</v>
      </c>
      <c r="L83" s="277">
        <v>129.25</v>
      </c>
      <c r="M83" s="277">
        <v>22.14705</v>
      </c>
    </row>
    <row r="84" spans="1:13">
      <c r="A84" s="301">
        <v>75</v>
      </c>
      <c r="B84" s="277" t="s">
        <v>244</v>
      </c>
      <c r="C84" s="277">
        <v>162.35</v>
      </c>
      <c r="D84" s="279">
        <v>158.9</v>
      </c>
      <c r="E84" s="279">
        <v>155.45000000000002</v>
      </c>
      <c r="F84" s="279">
        <v>148.55000000000001</v>
      </c>
      <c r="G84" s="279">
        <v>145.10000000000002</v>
      </c>
      <c r="H84" s="279">
        <v>165.8</v>
      </c>
      <c r="I84" s="279">
        <v>169.25</v>
      </c>
      <c r="J84" s="279">
        <v>176.15</v>
      </c>
      <c r="K84" s="277">
        <v>162.35</v>
      </c>
      <c r="L84" s="277">
        <v>152</v>
      </c>
      <c r="M84" s="277">
        <v>1052.78521</v>
      </c>
    </row>
    <row r="85" spans="1:13">
      <c r="A85" s="301">
        <v>76</v>
      </c>
      <c r="B85" s="277" t="s">
        <v>100</v>
      </c>
      <c r="C85" s="277">
        <v>95.65</v>
      </c>
      <c r="D85" s="279">
        <v>97.416666666666671</v>
      </c>
      <c r="E85" s="279">
        <v>93.333333333333343</v>
      </c>
      <c r="F85" s="279">
        <v>91.016666666666666</v>
      </c>
      <c r="G85" s="279">
        <v>86.933333333333337</v>
      </c>
      <c r="H85" s="279">
        <v>99.733333333333348</v>
      </c>
      <c r="I85" s="279">
        <v>103.81666666666669</v>
      </c>
      <c r="J85" s="279">
        <v>106.13333333333335</v>
      </c>
      <c r="K85" s="277">
        <v>101.5</v>
      </c>
      <c r="L85" s="277">
        <v>95.1</v>
      </c>
      <c r="M85" s="277">
        <v>220.03034</v>
      </c>
    </row>
    <row r="86" spans="1:13">
      <c r="A86" s="301">
        <v>77</v>
      </c>
      <c r="B86" s="277" t="s">
        <v>245</v>
      </c>
      <c r="C86" s="277">
        <v>146.65</v>
      </c>
      <c r="D86" s="279">
        <v>149.23333333333335</v>
      </c>
      <c r="E86" s="279">
        <v>142.51666666666671</v>
      </c>
      <c r="F86" s="279">
        <v>138.38333333333335</v>
      </c>
      <c r="G86" s="279">
        <v>131.66666666666671</v>
      </c>
      <c r="H86" s="279">
        <v>153.3666666666667</v>
      </c>
      <c r="I86" s="279">
        <v>160.08333333333334</v>
      </c>
      <c r="J86" s="279">
        <v>164.2166666666667</v>
      </c>
      <c r="K86" s="277">
        <v>155.94999999999999</v>
      </c>
      <c r="L86" s="277">
        <v>145.1</v>
      </c>
      <c r="M86" s="277">
        <v>5.6801700000000004</v>
      </c>
    </row>
    <row r="87" spans="1:13">
      <c r="A87" s="301">
        <v>78</v>
      </c>
      <c r="B87" s="277" t="s">
        <v>101</v>
      </c>
      <c r="C87" s="277">
        <v>469.6</v>
      </c>
      <c r="D87" s="279">
        <v>477.25</v>
      </c>
      <c r="E87" s="279">
        <v>453.05</v>
      </c>
      <c r="F87" s="279">
        <v>436.5</v>
      </c>
      <c r="G87" s="279">
        <v>412.3</v>
      </c>
      <c r="H87" s="279">
        <v>493.8</v>
      </c>
      <c r="I87" s="279">
        <v>518</v>
      </c>
      <c r="J87" s="279">
        <v>534.54999999999995</v>
      </c>
      <c r="K87" s="277">
        <v>501.45</v>
      </c>
      <c r="L87" s="277">
        <v>460.7</v>
      </c>
      <c r="M87" s="277">
        <v>47.875700000000002</v>
      </c>
    </row>
    <row r="88" spans="1:13">
      <c r="A88" s="301">
        <v>79</v>
      </c>
      <c r="B88" s="277" t="s">
        <v>103</v>
      </c>
      <c r="C88" s="277">
        <v>23.55</v>
      </c>
      <c r="D88" s="279">
        <v>24.266666666666666</v>
      </c>
      <c r="E88" s="279">
        <v>22.533333333333331</v>
      </c>
      <c r="F88" s="279">
        <v>21.516666666666666</v>
      </c>
      <c r="G88" s="279">
        <v>19.783333333333331</v>
      </c>
      <c r="H88" s="279">
        <v>25.283333333333331</v>
      </c>
      <c r="I88" s="279">
        <v>27.016666666666666</v>
      </c>
      <c r="J88" s="279">
        <v>28.033333333333331</v>
      </c>
      <c r="K88" s="277">
        <v>26</v>
      </c>
      <c r="L88" s="277">
        <v>23.25</v>
      </c>
      <c r="M88" s="277">
        <v>378.75130000000001</v>
      </c>
    </row>
    <row r="89" spans="1:13">
      <c r="A89" s="301">
        <v>80</v>
      </c>
      <c r="B89" s="277" t="s">
        <v>246</v>
      </c>
      <c r="C89" s="277">
        <v>487.75</v>
      </c>
      <c r="D89" s="279">
        <v>487.59999999999997</v>
      </c>
      <c r="E89" s="279">
        <v>480.69999999999993</v>
      </c>
      <c r="F89" s="279">
        <v>473.65</v>
      </c>
      <c r="G89" s="279">
        <v>466.74999999999994</v>
      </c>
      <c r="H89" s="279">
        <v>494.64999999999992</v>
      </c>
      <c r="I89" s="279">
        <v>501.5499999999999</v>
      </c>
      <c r="J89" s="279">
        <v>508.59999999999991</v>
      </c>
      <c r="K89" s="277">
        <v>494.5</v>
      </c>
      <c r="L89" s="277">
        <v>480.55</v>
      </c>
      <c r="M89" s="277">
        <v>2.16527</v>
      </c>
    </row>
    <row r="90" spans="1:13">
      <c r="A90" s="301">
        <v>81</v>
      </c>
      <c r="B90" s="277" t="s">
        <v>104</v>
      </c>
      <c r="C90" s="277">
        <v>651.29999999999995</v>
      </c>
      <c r="D90" s="279">
        <v>658.4</v>
      </c>
      <c r="E90" s="279">
        <v>639.9</v>
      </c>
      <c r="F90" s="279">
        <v>628.5</v>
      </c>
      <c r="G90" s="279">
        <v>610</v>
      </c>
      <c r="H90" s="279">
        <v>669.8</v>
      </c>
      <c r="I90" s="279">
        <v>688.3</v>
      </c>
      <c r="J90" s="279">
        <v>699.69999999999993</v>
      </c>
      <c r="K90" s="277">
        <v>676.9</v>
      </c>
      <c r="L90" s="277">
        <v>647</v>
      </c>
      <c r="M90" s="277">
        <v>16.01098</v>
      </c>
    </row>
    <row r="91" spans="1:13">
      <c r="A91" s="301">
        <v>82</v>
      </c>
      <c r="B91" s="277" t="s">
        <v>247</v>
      </c>
      <c r="C91" s="277">
        <v>439.45</v>
      </c>
      <c r="D91" s="279">
        <v>444.05</v>
      </c>
      <c r="E91" s="279">
        <v>432.40000000000003</v>
      </c>
      <c r="F91" s="279">
        <v>425.35</v>
      </c>
      <c r="G91" s="279">
        <v>413.70000000000005</v>
      </c>
      <c r="H91" s="279">
        <v>451.1</v>
      </c>
      <c r="I91" s="279">
        <v>462.75</v>
      </c>
      <c r="J91" s="279">
        <v>469.8</v>
      </c>
      <c r="K91" s="277">
        <v>455.7</v>
      </c>
      <c r="L91" s="277">
        <v>437</v>
      </c>
      <c r="M91" s="277">
        <v>2.59423</v>
      </c>
    </row>
    <row r="92" spans="1:13">
      <c r="A92" s="301">
        <v>83</v>
      </c>
      <c r="B92" s="277" t="s">
        <v>248</v>
      </c>
      <c r="C92" s="277">
        <v>913.25</v>
      </c>
      <c r="D92" s="279">
        <v>925.91666666666663</v>
      </c>
      <c r="E92" s="279">
        <v>887.38333333333321</v>
      </c>
      <c r="F92" s="279">
        <v>861.51666666666654</v>
      </c>
      <c r="G92" s="279">
        <v>822.98333333333312</v>
      </c>
      <c r="H92" s="279">
        <v>951.7833333333333</v>
      </c>
      <c r="I92" s="279">
        <v>990.31666666666683</v>
      </c>
      <c r="J92" s="279">
        <v>1016.1833333333334</v>
      </c>
      <c r="K92" s="277">
        <v>964.45</v>
      </c>
      <c r="L92" s="277">
        <v>900.05</v>
      </c>
      <c r="M92" s="277">
        <v>38.74888</v>
      </c>
    </row>
    <row r="93" spans="1:13">
      <c r="A93" s="301">
        <v>84</v>
      </c>
      <c r="B93" s="277" t="s">
        <v>105</v>
      </c>
      <c r="C93" s="277">
        <v>674.85</v>
      </c>
      <c r="D93" s="279">
        <v>685.43333333333339</v>
      </c>
      <c r="E93" s="279">
        <v>660.06666666666683</v>
      </c>
      <c r="F93" s="279">
        <v>645.28333333333342</v>
      </c>
      <c r="G93" s="279">
        <v>619.91666666666686</v>
      </c>
      <c r="H93" s="279">
        <v>700.21666666666681</v>
      </c>
      <c r="I93" s="279">
        <v>725.58333333333337</v>
      </c>
      <c r="J93" s="279">
        <v>740.36666666666679</v>
      </c>
      <c r="K93" s="277">
        <v>710.8</v>
      </c>
      <c r="L93" s="277">
        <v>670.65</v>
      </c>
      <c r="M93" s="277">
        <v>44.566090000000003</v>
      </c>
    </row>
    <row r="94" spans="1:13">
      <c r="A94" s="301">
        <v>85</v>
      </c>
      <c r="B94" s="277" t="s">
        <v>250</v>
      </c>
      <c r="C94" s="277">
        <v>203.55</v>
      </c>
      <c r="D94" s="279">
        <v>206.58333333333334</v>
      </c>
      <c r="E94" s="279">
        <v>197.76666666666668</v>
      </c>
      <c r="F94" s="279">
        <v>191.98333333333335</v>
      </c>
      <c r="G94" s="279">
        <v>183.16666666666669</v>
      </c>
      <c r="H94" s="279">
        <v>212.36666666666667</v>
      </c>
      <c r="I94" s="279">
        <v>221.18333333333334</v>
      </c>
      <c r="J94" s="279">
        <v>226.96666666666667</v>
      </c>
      <c r="K94" s="277">
        <v>215.4</v>
      </c>
      <c r="L94" s="277">
        <v>200.8</v>
      </c>
      <c r="M94" s="277">
        <v>11.682</v>
      </c>
    </row>
    <row r="95" spans="1:13">
      <c r="A95" s="301">
        <v>86</v>
      </c>
      <c r="B95" s="277" t="s">
        <v>386</v>
      </c>
      <c r="C95" s="277">
        <v>325.45</v>
      </c>
      <c r="D95" s="279">
        <v>322.01666666666671</v>
      </c>
      <c r="E95" s="279">
        <v>316.03333333333342</v>
      </c>
      <c r="F95" s="279">
        <v>306.61666666666673</v>
      </c>
      <c r="G95" s="279">
        <v>300.63333333333344</v>
      </c>
      <c r="H95" s="279">
        <v>331.43333333333339</v>
      </c>
      <c r="I95" s="279">
        <v>337.41666666666663</v>
      </c>
      <c r="J95" s="279">
        <v>346.83333333333337</v>
      </c>
      <c r="K95" s="277">
        <v>328</v>
      </c>
      <c r="L95" s="277">
        <v>312.60000000000002</v>
      </c>
      <c r="M95" s="277">
        <v>14.41652</v>
      </c>
    </row>
    <row r="96" spans="1:13">
      <c r="A96" s="301">
        <v>87</v>
      </c>
      <c r="B96" s="277" t="s">
        <v>106</v>
      </c>
      <c r="C96" s="277">
        <v>615.54999999999995</v>
      </c>
      <c r="D96" s="279">
        <v>625.63333333333333</v>
      </c>
      <c r="E96" s="279">
        <v>602.91666666666663</v>
      </c>
      <c r="F96" s="279">
        <v>590.2833333333333</v>
      </c>
      <c r="G96" s="279">
        <v>567.56666666666661</v>
      </c>
      <c r="H96" s="279">
        <v>638.26666666666665</v>
      </c>
      <c r="I96" s="279">
        <v>660.98333333333335</v>
      </c>
      <c r="J96" s="279">
        <v>673.61666666666667</v>
      </c>
      <c r="K96" s="277">
        <v>648.35</v>
      </c>
      <c r="L96" s="277">
        <v>613</v>
      </c>
      <c r="M96" s="277">
        <v>17.11609</v>
      </c>
    </row>
    <row r="97" spans="1:13">
      <c r="A97" s="301">
        <v>88</v>
      </c>
      <c r="B97" s="277" t="s">
        <v>108</v>
      </c>
      <c r="C97" s="277">
        <v>694.4</v>
      </c>
      <c r="D97" s="279">
        <v>701.80000000000007</v>
      </c>
      <c r="E97" s="279">
        <v>678.60000000000014</v>
      </c>
      <c r="F97" s="279">
        <v>662.80000000000007</v>
      </c>
      <c r="G97" s="279">
        <v>639.60000000000014</v>
      </c>
      <c r="H97" s="279">
        <v>717.60000000000014</v>
      </c>
      <c r="I97" s="279">
        <v>740.80000000000018</v>
      </c>
      <c r="J97" s="279">
        <v>756.60000000000014</v>
      </c>
      <c r="K97" s="277">
        <v>725</v>
      </c>
      <c r="L97" s="277">
        <v>686</v>
      </c>
      <c r="M97" s="277">
        <v>77.871759999999995</v>
      </c>
    </row>
    <row r="98" spans="1:13">
      <c r="A98" s="301">
        <v>89</v>
      </c>
      <c r="B98" s="277" t="s">
        <v>109</v>
      </c>
      <c r="C98" s="277">
        <v>1832.6</v>
      </c>
      <c r="D98" s="279">
        <v>1850.6833333333334</v>
      </c>
      <c r="E98" s="279">
        <v>1779.4666666666667</v>
      </c>
      <c r="F98" s="279">
        <v>1726.3333333333333</v>
      </c>
      <c r="G98" s="279">
        <v>1655.1166666666666</v>
      </c>
      <c r="H98" s="279">
        <v>1903.8166666666668</v>
      </c>
      <c r="I98" s="279">
        <v>1975.0333333333335</v>
      </c>
      <c r="J98" s="279">
        <v>2028.166666666667</v>
      </c>
      <c r="K98" s="277">
        <v>1921.9</v>
      </c>
      <c r="L98" s="277">
        <v>1797.55</v>
      </c>
      <c r="M98" s="277">
        <v>76.046909999999997</v>
      </c>
    </row>
    <row r="99" spans="1:13">
      <c r="A99" s="301">
        <v>90</v>
      </c>
      <c r="B99" s="277" t="s">
        <v>252</v>
      </c>
      <c r="C99" s="277">
        <v>2410.9</v>
      </c>
      <c r="D99" s="279">
        <v>2443.4333333333329</v>
      </c>
      <c r="E99" s="279">
        <v>2357.8666666666659</v>
      </c>
      <c r="F99" s="279">
        <v>2304.833333333333</v>
      </c>
      <c r="G99" s="279">
        <v>2219.266666666666</v>
      </c>
      <c r="H99" s="279">
        <v>2496.4666666666658</v>
      </c>
      <c r="I99" s="279">
        <v>2582.0333333333324</v>
      </c>
      <c r="J99" s="279">
        <v>2635.0666666666657</v>
      </c>
      <c r="K99" s="277">
        <v>2529</v>
      </c>
      <c r="L99" s="277">
        <v>2390.4</v>
      </c>
      <c r="M99" s="277">
        <v>5.3234599999999999</v>
      </c>
    </row>
    <row r="100" spans="1:13">
      <c r="A100" s="301">
        <v>91</v>
      </c>
      <c r="B100" s="277" t="s">
        <v>110</v>
      </c>
      <c r="C100" s="277">
        <v>1115.8499999999999</v>
      </c>
      <c r="D100" s="279">
        <v>1121.7833333333331</v>
      </c>
      <c r="E100" s="279">
        <v>1094.7666666666662</v>
      </c>
      <c r="F100" s="279">
        <v>1073.6833333333332</v>
      </c>
      <c r="G100" s="279">
        <v>1046.6666666666663</v>
      </c>
      <c r="H100" s="279">
        <v>1142.8666666666661</v>
      </c>
      <c r="I100" s="279">
        <v>1169.883333333333</v>
      </c>
      <c r="J100" s="279">
        <v>1190.966666666666</v>
      </c>
      <c r="K100" s="277">
        <v>1148.8</v>
      </c>
      <c r="L100" s="277">
        <v>1100.7</v>
      </c>
      <c r="M100" s="277">
        <v>192.50720999999999</v>
      </c>
    </row>
    <row r="101" spans="1:13">
      <c r="A101" s="301">
        <v>92</v>
      </c>
      <c r="B101" s="277" t="s">
        <v>253</v>
      </c>
      <c r="C101" s="277">
        <v>574.79999999999995</v>
      </c>
      <c r="D101" s="279">
        <v>578.86666666666667</v>
      </c>
      <c r="E101" s="279">
        <v>562.98333333333335</v>
      </c>
      <c r="F101" s="279">
        <v>551.16666666666663</v>
      </c>
      <c r="G101" s="279">
        <v>535.2833333333333</v>
      </c>
      <c r="H101" s="279">
        <v>590.68333333333339</v>
      </c>
      <c r="I101" s="279">
        <v>606.56666666666683</v>
      </c>
      <c r="J101" s="279">
        <v>618.38333333333344</v>
      </c>
      <c r="K101" s="277">
        <v>594.75</v>
      </c>
      <c r="L101" s="277">
        <v>567.04999999999995</v>
      </c>
      <c r="M101" s="277">
        <v>37.550930000000001</v>
      </c>
    </row>
    <row r="102" spans="1:13">
      <c r="A102" s="301">
        <v>93</v>
      </c>
      <c r="B102" s="277" t="s">
        <v>111</v>
      </c>
      <c r="C102" s="277">
        <v>3006.05</v>
      </c>
      <c r="D102" s="279">
        <v>3020.3500000000004</v>
      </c>
      <c r="E102" s="279">
        <v>2951.8000000000006</v>
      </c>
      <c r="F102" s="279">
        <v>2897.55</v>
      </c>
      <c r="G102" s="279">
        <v>2829.0000000000005</v>
      </c>
      <c r="H102" s="279">
        <v>3074.6000000000008</v>
      </c>
      <c r="I102" s="279">
        <v>3143.15</v>
      </c>
      <c r="J102" s="279">
        <v>3197.400000000001</v>
      </c>
      <c r="K102" s="277">
        <v>3088.9</v>
      </c>
      <c r="L102" s="277">
        <v>2966.1</v>
      </c>
      <c r="M102" s="277">
        <v>18.085979999999999</v>
      </c>
    </row>
    <row r="103" spans="1:13">
      <c r="A103" s="301">
        <v>94</v>
      </c>
      <c r="B103" s="277" t="s">
        <v>112</v>
      </c>
      <c r="C103" s="277">
        <v>396.4</v>
      </c>
      <c r="D103" s="279">
        <v>400.56666666666666</v>
      </c>
      <c r="E103" s="279">
        <v>388.13333333333333</v>
      </c>
      <c r="F103" s="279">
        <v>379.86666666666667</v>
      </c>
      <c r="G103" s="279">
        <v>367.43333333333334</v>
      </c>
      <c r="H103" s="279">
        <v>408.83333333333331</v>
      </c>
      <c r="I103" s="279">
        <v>421.26666666666659</v>
      </c>
      <c r="J103" s="279">
        <v>429.5333333333333</v>
      </c>
      <c r="K103" s="277">
        <v>413</v>
      </c>
      <c r="L103" s="277">
        <v>392.3</v>
      </c>
      <c r="M103" s="277">
        <v>15.29044</v>
      </c>
    </row>
    <row r="104" spans="1:13">
      <c r="A104" s="301">
        <v>95</v>
      </c>
      <c r="B104" s="277" t="s">
        <v>114</v>
      </c>
      <c r="C104" s="277">
        <v>185.25</v>
      </c>
      <c r="D104" s="279">
        <v>188.83333333333334</v>
      </c>
      <c r="E104" s="279">
        <v>180.66666666666669</v>
      </c>
      <c r="F104" s="279">
        <v>176.08333333333334</v>
      </c>
      <c r="G104" s="279">
        <v>167.91666666666669</v>
      </c>
      <c r="H104" s="279">
        <v>193.41666666666669</v>
      </c>
      <c r="I104" s="279">
        <v>201.58333333333337</v>
      </c>
      <c r="J104" s="279">
        <v>206.16666666666669</v>
      </c>
      <c r="K104" s="277">
        <v>197</v>
      </c>
      <c r="L104" s="277">
        <v>184.25</v>
      </c>
      <c r="M104" s="277">
        <v>176.62267</v>
      </c>
    </row>
    <row r="105" spans="1:13">
      <c r="A105" s="301">
        <v>96</v>
      </c>
      <c r="B105" s="277" t="s">
        <v>115</v>
      </c>
      <c r="C105" s="277">
        <v>201.55</v>
      </c>
      <c r="D105" s="279">
        <v>205.61666666666667</v>
      </c>
      <c r="E105" s="279">
        <v>196.43333333333334</v>
      </c>
      <c r="F105" s="279">
        <v>191.31666666666666</v>
      </c>
      <c r="G105" s="279">
        <v>182.13333333333333</v>
      </c>
      <c r="H105" s="279">
        <v>210.73333333333335</v>
      </c>
      <c r="I105" s="279">
        <v>219.91666666666669</v>
      </c>
      <c r="J105" s="279">
        <v>225.03333333333336</v>
      </c>
      <c r="K105" s="277">
        <v>214.8</v>
      </c>
      <c r="L105" s="277">
        <v>200.5</v>
      </c>
      <c r="M105" s="277">
        <v>165.43788000000001</v>
      </c>
    </row>
    <row r="106" spans="1:13">
      <c r="A106" s="301">
        <v>97</v>
      </c>
      <c r="B106" s="277" t="s">
        <v>116</v>
      </c>
      <c r="C106" s="277">
        <v>2117.35</v>
      </c>
      <c r="D106" s="279">
        <v>2128.5</v>
      </c>
      <c r="E106" s="279">
        <v>2089.5</v>
      </c>
      <c r="F106" s="279">
        <v>2061.65</v>
      </c>
      <c r="G106" s="279">
        <v>2022.65</v>
      </c>
      <c r="H106" s="279">
        <v>2156.35</v>
      </c>
      <c r="I106" s="279">
        <v>2195.35</v>
      </c>
      <c r="J106" s="279">
        <v>2223.1999999999998</v>
      </c>
      <c r="K106" s="277">
        <v>2167.5</v>
      </c>
      <c r="L106" s="277">
        <v>2100.65</v>
      </c>
      <c r="M106" s="277">
        <v>35.34525</v>
      </c>
    </row>
    <row r="107" spans="1:13">
      <c r="A107" s="301">
        <v>98</v>
      </c>
      <c r="B107" s="277" t="s">
        <v>254</v>
      </c>
      <c r="C107" s="277">
        <v>226.6</v>
      </c>
      <c r="D107" s="279">
        <v>228.86666666666667</v>
      </c>
      <c r="E107" s="279">
        <v>222.73333333333335</v>
      </c>
      <c r="F107" s="279">
        <v>218.86666666666667</v>
      </c>
      <c r="G107" s="279">
        <v>212.73333333333335</v>
      </c>
      <c r="H107" s="279">
        <v>232.73333333333335</v>
      </c>
      <c r="I107" s="279">
        <v>238.86666666666667</v>
      </c>
      <c r="J107" s="279">
        <v>242.73333333333335</v>
      </c>
      <c r="K107" s="277">
        <v>235</v>
      </c>
      <c r="L107" s="277">
        <v>225</v>
      </c>
      <c r="M107" s="277">
        <v>16.33436</v>
      </c>
    </row>
    <row r="108" spans="1:13">
      <c r="A108" s="301">
        <v>99</v>
      </c>
      <c r="B108" s="277" t="s">
        <v>255</v>
      </c>
      <c r="C108" s="277">
        <v>35.15</v>
      </c>
      <c r="D108" s="279">
        <v>35.9</v>
      </c>
      <c r="E108" s="279">
        <v>34</v>
      </c>
      <c r="F108" s="279">
        <v>32.85</v>
      </c>
      <c r="G108" s="279">
        <v>30.950000000000003</v>
      </c>
      <c r="H108" s="279">
        <v>37.049999999999997</v>
      </c>
      <c r="I108" s="279">
        <v>38.949999999999989</v>
      </c>
      <c r="J108" s="279">
        <v>40.099999999999994</v>
      </c>
      <c r="K108" s="277">
        <v>37.799999999999997</v>
      </c>
      <c r="L108" s="277">
        <v>34.75</v>
      </c>
      <c r="M108" s="277">
        <v>24.820810000000002</v>
      </c>
    </row>
    <row r="109" spans="1:13">
      <c r="A109" s="301">
        <v>100</v>
      </c>
      <c r="B109" s="277" t="s">
        <v>117</v>
      </c>
      <c r="C109" s="277">
        <v>208.2</v>
      </c>
      <c r="D109" s="279">
        <v>213.68333333333331</v>
      </c>
      <c r="E109" s="279">
        <v>197.11666666666662</v>
      </c>
      <c r="F109" s="279">
        <v>186.0333333333333</v>
      </c>
      <c r="G109" s="279">
        <v>169.46666666666661</v>
      </c>
      <c r="H109" s="279">
        <v>224.76666666666662</v>
      </c>
      <c r="I109" s="279">
        <v>241.33333333333329</v>
      </c>
      <c r="J109" s="279">
        <v>252.41666666666663</v>
      </c>
      <c r="K109" s="277">
        <v>230.25</v>
      </c>
      <c r="L109" s="277">
        <v>202.6</v>
      </c>
      <c r="M109" s="277">
        <v>311.71519999999998</v>
      </c>
    </row>
    <row r="110" spans="1:13">
      <c r="A110" s="301">
        <v>101</v>
      </c>
      <c r="B110" s="277" t="s">
        <v>258</v>
      </c>
      <c r="C110" s="277">
        <v>196.75</v>
      </c>
      <c r="D110" s="279">
        <v>200.38333333333333</v>
      </c>
      <c r="E110" s="279">
        <v>184.36666666666665</v>
      </c>
      <c r="F110" s="279">
        <v>171.98333333333332</v>
      </c>
      <c r="G110" s="279">
        <v>155.96666666666664</v>
      </c>
      <c r="H110" s="279">
        <v>212.76666666666665</v>
      </c>
      <c r="I110" s="279">
        <v>228.7833333333333</v>
      </c>
      <c r="J110" s="279">
        <v>241.16666666666666</v>
      </c>
      <c r="K110" s="277">
        <v>216.4</v>
      </c>
      <c r="L110" s="277">
        <v>188</v>
      </c>
      <c r="M110" s="277">
        <v>58.983580000000003</v>
      </c>
    </row>
    <row r="111" spans="1:13">
      <c r="A111" s="301">
        <v>102</v>
      </c>
      <c r="B111" s="277" t="s">
        <v>118</v>
      </c>
      <c r="C111" s="277">
        <v>394.6</v>
      </c>
      <c r="D111" s="279">
        <v>401.36666666666662</v>
      </c>
      <c r="E111" s="279">
        <v>380.73333333333323</v>
      </c>
      <c r="F111" s="279">
        <v>366.86666666666662</v>
      </c>
      <c r="G111" s="279">
        <v>346.23333333333323</v>
      </c>
      <c r="H111" s="279">
        <v>415.23333333333323</v>
      </c>
      <c r="I111" s="279">
        <v>435.86666666666656</v>
      </c>
      <c r="J111" s="279">
        <v>449.73333333333323</v>
      </c>
      <c r="K111" s="277">
        <v>422</v>
      </c>
      <c r="L111" s="277">
        <v>387.5</v>
      </c>
      <c r="M111" s="277">
        <v>727.44911999999999</v>
      </c>
    </row>
    <row r="112" spans="1:13">
      <c r="A112" s="301">
        <v>103</v>
      </c>
      <c r="B112" s="277" t="s">
        <v>256</v>
      </c>
      <c r="C112" s="277">
        <v>1256.7</v>
      </c>
      <c r="D112" s="279">
        <v>1272.8999999999999</v>
      </c>
      <c r="E112" s="279">
        <v>1233.7999999999997</v>
      </c>
      <c r="F112" s="279">
        <v>1210.8999999999999</v>
      </c>
      <c r="G112" s="279">
        <v>1171.7999999999997</v>
      </c>
      <c r="H112" s="279">
        <v>1295.7999999999997</v>
      </c>
      <c r="I112" s="279">
        <v>1334.8999999999996</v>
      </c>
      <c r="J112" s="279">
        <v>1357.7999999999997</v>
      </c>
      <c r="K112" s="277">
        <v>1312</v>
      </c>
      <c r="L112" s="277">
        <v>1250</v>
      </c>
      <c r="M112" s="277">
        <v>7.8263699999999998</v>
      </c>
    </row>
    <row r="113" spans="1:13">
      <c r="A113" s="301">
        <v>104</v>
      </c>
      <c r="B113" s="277" t="s">
        <v>119</v>
      </c>
      <c r="C113" s="277">
        <v>422.65</v>
      </c>
      <c r="D113" s="279">
        <v>432.05</v>
      </c>
      <c r="E113" s="279">
        <v>409.20000000000005</v>
      </c>
      <c r="F113" s="279">
        <v>395.75000000000006</v>
      </c>
      <c r="G113" s="279">
        <v>372.90000000000009</v>
      </c>
      <c r="H113" s="279">
        <v>445.5</v>
      </c>
      <c r="I113" s="279">
        <v>468.35</v>
      </c>
      <c r="J113" s="279">
        <v>481.79999999999995</v>
      </c>
      <c r="K113" s="277">
        <v>454.9</v>
      </c>
      <c r="L113" s="277">
        <v>418.6</v>
      </c>
      <c r="M113" s="277">
        <v>42.133110000000002</v>
      </c>
    </row>
    <row r="114" spans="1:13">
      <c r="A114" s="301">
        <v>105</v>
      </c>
      <c r="B114" s="277" t="s">
        <v>257</v>
      </c>
      <c r="C114" s="277">
        <v>39.25</v>
      </c>
      <c r="D114" s="279">
        <v>39.766666666666666</v>
      </c>
      <c r="E114" s="279">
        <v>37.033333333333331</v>
      </c>
      <c r="F114" s="279">
        <v>34.816666666666663</v>
      </c>
      <c r="G114" s="279">
        <v>32.083333333333329</v>
      </c>
      <c r="H114" s="279">
        <v>41.983333333333334</v>
      </c>
      <c r="I114" s="279">
        <v>44.716666666666669</v>
      </c>
      <c r="J114" s="279">
        <v>46.933333333333337</v>
      </c>
      <c r="K114" s="277">
        <v>42.5</v>
      </c>
      <c r="L114" s="277">
        <v>37.549999999999997</v>
      </c>
      <c r="M114" s="277">
        <v>34.015500000000003</v>
      </c>
    </row>
    <row r="115" spans="1:13">
      <c r="A115" s="301">
        <v>106</v>
      </c>
      <c r="B115" s="277" t="s">
        <v>120</v>
      </c>
      <c r="C115" s="277">
        <v>10.199999999999999</v>
      </c>
      <c r="D115" s="279">
        <v>10.299999999999999</v>
      </c>
      <c r="E115" s="279">
        <v>9.4999999999999982</v>
      </c>
      <c r="F115" s="279">
        <v>8.7999999999999989</v>
      </c>
      <c r="G115" s="279">
        <v>7.9999999999999982</v>
      </c>
      <c r="H115" s="279">
        <v>10.999999999999998</v>
      </c>
      <c r="I115" s="279">
        <v>11.799999999999999</v>
      </c>
      <c r="J115" s="279">
        <v>12.499999999999998</v>
      </c>
      <c r="K115" s="277">
        <v>11.1</v>
      </c>
      <c r="L115" s="277">
        <v>9.6</v>
      </c>
      <c r="M115" s="277">
        <v>6870.2877900000003</v>
      </c>
    </row>
    <row r="116" spans="1:13">
      <c r="A116" s="301">
        <v>107</v>
      </c>
      <c r="B116" s="277" t="s">
        <v>121</v>
      </c>
      <c r="C116" s="277">
        <v>32</v>
      </c>
      <c r="D116" s="279">
        <v>32.616666666666667</v>
      </c>
      <c r="E116" s="279">
        <v>30.733333333333334</v>
      </c>
      <c r="F116" s="279">
        <v>29.466666666666669</v>
      </c>
      <c r="G116" s="279">
        <v>27.583333333333336</v>
      </c>
      <c r="H116" s="279">
        <v>33.883333333333333</v>
      </c>
      <c r="I116" s="279">
        <v>35.766666666666673</v>
      </c>
      <c r="J116" s="279">
        <v>37.033333333333331</v>
      </c>
      <c r="K116" s="277">
        <v>34.5</v>
      </c>
      <c r="L116" s="277">
        <v>31.35</v>
      </c>
      <c r="M116" s="277">
        <v>754.14355999999998</v>
      </c>
    </row>
    <row r="117" spans="1:13">
      <c r="A117" s="301">
        <v>108</v>
      </c>
      <c r="B117" s="277" t="s">
        <v>122</v>
      </c>
      <c r="C117" s="277">
        <v>394.45</v>
      </c>
      <c r="D117" s="279">
        <v>401.15000000000003</v>
      </c>
      <c r="E117" s="279">
        <v>386.30000000000007</v>
      </c>
      <c r="F117" s="279">
        <v>378.15000000000003</v>
      </c>
      <c r="G117" s="279">
        <v>363.30000000000007</v>
      </c>
      <c r="H117" s="279">
        <v>409.30000000000007</v>
      </c>
      <c r="I117" s="279">
        <v>424.15000000000009</v>
      </c>
      <c r="J117" s="279">
        <v>432.30000000000007</v>
      </c>
      <c r="K117" s="277">
        <v>416</v>
      </c>
      <c r="L117" s="277">
        <v>393</v>
      </c>
      <c r="M117" s="277">
        <v>51.020429999999998</v>
      </c>
    </row>
    <row r="118" spans="1:13">
      <c r="A118" s="301">
        <v>109</v>
      </c>
      <c r="B118" s="277" t="s">
        <v>260</v>
      </c>
      <c r="C118" s="277">
        <v>103.7</v>
      </c>
      <c r="D118" s="279">
        <v>105</v>
      </c>
      <c r="E118" s="279">
        <v>98.7</v>
      </c>
      <c r="F118" s="279">
        <v>93.7</v>
      </c>
      <c r="G118" s="279">
        <v>87.4</v>
      </c>
      <c r="H118" s="279">
        <v>110</v>
      </c>
      <c r="I118" s="279">
        <v>116.30000000000001</v>
      </c>
      <c r="J118" s="279">
        <v>121.3</v>
      </c>
      <c r="K118" s="277">
        <v>111.3</v>
      </c>
      <c r="L118" s="277">
        <v>100</v>
      </c>
      <c r="M118" s="277">
        <v>48.804290000000002</v>
      </c>
    </row>
    <row r="119" spans="1:13">
      <c r="A119" s="301">
        <v>110</v>
      </c>
      <c r="B119" s="277" t="s">
        <v>123</v>
      </c>
      <c r="C119" s="277">
        <v>1199.1500000000001</v>
      </c>
      <c r="D119" s="279">
        <v>1207.7333333333333</v>
      </c>
      <c r="E119" s="279">
        <v>1162.4666666666667</v>
      </c>
      <c r="F119" s="279">
        <v>1125.7833333333333</v>
      </c>
      <c r="G119" s="279">
        <v>1080.5166666666667</v>
      </c>
      <c r="H119" s="279">
        <v>1244.4166666666667</v>
      </c>
      <c r="I119" s="279">
        <v>1289.6833333333336</v>
      </c>
      <c r="J119" s="279">
        <v>1326.3666666666668</v>
      </c>
      <c r="K119" s="277">
        <v>1253</v>
      </c>
      <c r="L119" s="277">
        <v>1171.05</v>
      </c>
      <c r="M119" s="277">
        <v>46.672530000000002</v>
      </c>
    </row>
    <row r="120" spans="1:13">
      <c r="A120" s="301">
        <v>111</v>
      </c>
      <c r="B120" s="277" t="s">
        <v>124</v>
      </c>
      <c r="C120" s="277">
        <v>630.20000000000005</v>
      </c>
      <c r="D120" s="279">
        <v>654.31666666666672</v>
      </c>
      <c r="E120" s="279">
        <v>596.63333333333344</v>
      </c>
      <c r="F120" s="279">
        <v>563.06666666666672</v>
      </c>
      <c r="G120" s="279">
        <v>505.38333333333344</v>
      </c>
      <c r="H120" s="279">
        <v>687.88333333333344</v>
      </c>
      <c r="I120" s="279">
        <v>745.56666666666661</v>
      </c>
      <c r="J120" s="279">
        <v>779.13333333333344</v>
      </c>
      <c r="K120" s="277">
        <v>712</v>
      </c>
      <c r="L120" s="277">
        <v>620.75</v>
      </c>
      <c r="M120" s="277">
        <v>573.16981999999996</v>
      </c>
    </row>
    <row r="121" spans="1:13">
      <c r="A121" s="301">
        <v>112</v>
      </c>
      <c r="B121" s="277" t="s">
        <v>125</v>
      </c>
      <c r="C121" s="277">
        <v>198.55</v>
      </c>
      <c r="D121" s="279">
        <v>201.46666666666667</v>
      </c>
      <c r="E121" s="279">
        <v>191.33333333333334</v>
      </c>
      <c r="F121" s="279">
        <v>184.11666666666667</v>
      </c>
      <c r="G121" s="279">
        <v>173.98333333333335</v>
      </c>
      <c r="H121" s="279">
        <v>208.68333333333334</v>
      </c>
      <c r="I121" s="279">
        <v>218.81666666666666</v>
      </c>
      <c r="J121" s="279">
        <v>226.03333333333333</v>
      </c>
      <c r="K121" s="277">
        <v>211.6</v>
      </c>
      <c r="L121" s="277">
        <v>194.25</v>
      </c>
      <c r="M121" s="277">
        <v>219.33653000000001</v>
      </c>
    </row>
    <row r="122" spans="1:13">
      <c r="A122" s="301">
        <v>113</v>
      </c>
      <c r="B122" s="277" t="s">
        <v>126</v>
      </c>
      <c r="C122" s="277">
        <v>928.6</v>
      </c>
      <c r="D122" s="279">
        <v>931.23333333333323</v>
      </c>
      <c r="E122" s="279">
        <v>911.96666666666647</v>
      </c>
      <c r="F122" s="279">
        <v>895.33333333333326</v>
      </c>
      <c r="G122" s="279">
        <v>876.06666666666649</v>
      </c>
      <c r="H122" s="279">
        <v>947.86666666666645</v>
      </c>
      <c r="I122" s="279">
        <v>967.1333333333331</v>
      </c>
      <c r="J122" s="279">
        <v>983.76666666666642</v>
      </c>
      <c r="K122" s="277">
        <v>950.5</v>
      </c>
      <c r="L122" s="277">
        <v>914.6</v>
      </c>
      <c r="M122" s="277">
        <v>128.08368999999999</v>
      </c>
    </row>
    <row r="123" spans="1:13">
      <c r="A123" s="301">
        <v>114</v>
      </c>
      <c r="B123" s="277" t="s">
        <v>127</v>
      </c>
      <c r="C123" s="277">
        <v>85.8</v>
      </c>
      <c r="D123" s="279">
        <v>87.633333333333326</v>
      </c>
      <c r="E123" s="279">
        <v>83.516666666666652</v>
      </c>
      <c r="F123" s="279">
        <v>81.23333333333332</v>
      </c>
      <c r="G123" s="279">
        <v>77.116666666666646</v>
      </c>
      <c r="H123" s="279">
        <v>89.916666666666657</v>
      </c>
      <c r="I123" s="279">
        <v>94.033333333333331</v>
      </c>
      <c r="J123" s="279">
        <v>96.316666666666663</v>
      </c>
      <c r="K123" s="277">
        <v>91.75</v>
      </c>
      <c r="L123" s="277">
        <v>85.35</v>
      </c>
      <c r="M123" s="277">
        <v>708.50230999999997</v>
      </c>
    </row>
    <row r="124" spans="1:13">
      <c r="A124" s="301">
        <v>115</v>
      </c>
      <c r="B124" s="277" t="s">
        <v>262</v>
      </c>
      <c r="C124" s="277">
        <v>1887.6</v>
      </c>
      <c r="D124" s="279">
        <v>1928.6833333333334</v>
      </c>
      <c r="E124" s="279">
        <v>1819.9166666666667</v>
      </c>
      <c r="F124" s="279">
        <v>1752.2333333333333</v>
      </c>
      <c r="G124" s="279">
        <v>1643.4666666666667</v>
      </c>
      <c r="H124" s="279">
        <v>1996.3666666666668</v>
      </c>
      <c r="I124" s="279">
        <v>2105.1333333333332</v>
      </c>
      <c r="J124" s="279">
        <v>2172.8166666666666</v>
      </c>
      <c r="K124" s="277">
        <v>2037.45</v>
      </c>
      <c r="L124" s="277">
        <v>1861</v>
      </c>
      <c r="M124" s="277">
        <v>3.7581600000000002</v>
      </c>
    </row>
    <row r="125" spans="1:13">
      <c r="A125" s="301">
        <v>116</v>
      </c>
      <c r="B125" s="277" t="s">
        <v>2932</v>
      </c>
      <c r="C125" s="277">
        <v>1344.25</v>
      </c>
      <c r="D125" s="279">
        <v>1359.75</v>
      </c>
      <c r="E125" s="279">
        <v>1320.5</v>
      </c>
      <c r="F125" s="279">
        <v>1296.75</v>
      </c>
      <c r="G125" s="279">
        <v>1257.5</v>
      </c>
      <c r="H125" s="279">
        <v>1383.5</v>
      </c>
      <c r="I125" s="279">
        <v>1422.75</v>
      </c>
      <c r="J125" s="279">
        <v>1446.5</v>
      </c>
      <c r="K125" s="277">
        <v>1399</v>
      </c>
      <c r="L125" s="277">
        <v>1336</v>
      </c>
      <c r="M125" s="277">
        <v>5.8268899999999997</v>
      </c>
    </row>
    <row r="126" spans="1:13">
      <c r="A126" s="301">
        <v>117</v>
      </c>
      <c r="B126" s="277" t="s">
        <v>128</v>
      </c>
      <c r="C126" s="277">
        <v>191.1</v>
      </c>
      <c r="D126" s="279">
        <v>193.36666666666667</v>
      </c>
      <c r="E126" s="279">
        <v>187.73333333333335</v>
      </c>
      <c r="F126" s="279">
        <v>184.36666666666667</v>
      </c>
      <c r="G126" s="279">
        <v>178.73333333333335</v>
      </c>
      <c r="H126" s="279">
        <v>196.73333333333335</v>
      </c>
      <c r="I126" s="279">
        <v>202.36666666666667</v>
      </c>
      <c r="J126" s="279">
        <v>205.73333333333335</v>
      </c>
      <c r="K126" s="277">
        <v>199</v>
      </c>
      <c r="L126" s="277">
        <v>190</v>
      </c>
      <c r="M126" s="277">
        <v>969.98374000000001</v>
      </c>
    </row>
    <row r="127" spans="1:13">
      <c r="A127" s="301">
        <v>118</v>
      </c>
      <c r="B127" s="277" t="s">
        <v>129</v>
      </c>
      <c r="C127" s="277">
        <v>205.1</v>
      </c>
      <c r="D127" s="279">
        <v>208.78333333333333</v>
      </c>
      <c r="E127" s="279">
        <v>197.31666666666666</v>
      </c>
      <c r="F127" s="279">
        <v>189.53333333333333</v>
      </c>
      <c r="G127" s="279">
        <v>178.06666666666666</v>
      </c>
      <c r="H127" s="279">
        <v>216.56666666666666</v>
      </c>
      <c r="I127" s="279">
        <v>228.0333333333333</v>
      </c>
      <c r="J127" s="279">
        <v>235.81666666666666</v>
      </c>
      <c r="K127" s="277">
        <v>220.25</v>
      </c>
      <c r="L127" s="277">
        <v>201</v>
      </c>
      <c r="M127" s="277">
        <v>153.22508999999999</v>
      </c>
    </row>
    <row r="128" spans="1:13">
      <c r="A128" s="301">
        <v>119</v>
      </c>
      <c r="B128" s="277" t="s">
        <v>263</v>
      </c>
      <c r="C128" s="277">
        <v>54.75</v>
      </c>
      <c r="D128" s="279">
        <v>55.449999999999996</v>
      </c>
      <c r="E128" s="279">
        <v>53.29999999999999</v>
      </c>
      <c r="F128" s="279">
        <v>51.849999999999994</v>
      </c>
      <c r="G128" s="279">
        <v>49.699999999999989</v>
      </c>
      <c r="H128" s="279">
        <v>56.899999999999991</v>
      </c>
      <c r="I128" s="279">
        <v>59.05</v>
      </c>
      <c r="J128" s="279">
        <v>60.499999999999993</v>
      </c>
      <c r="K128" s="277">
        <v>57.6</v>
      </c>
      <c r="L128" s="277">
        <v>54</v>
      </c>
      <c r="M128" s="277">
        <v>37.290939999999999</v>
      </c>
    </row>
    <row r="129" spans="1:13">
      <c r="A129" s="301">
        <v>120</v>
      </c>
      <c r="B129" s="277" t="s">
        <v>130</v>
      </c>
      <c r="C129" s="277">
        <v>269.8</v>
      </c>
      <c r="D129" s="279">
        <v>273.33333333333331</v>
      </c>
      <c r="E129" s="279">
        <v>264.91666666666663</v>
      </c>
      <c r="F129" s="279">
        <v>260.0333333333333</v>
      </c>
      <c r="G129" s="279">
        <v>251.61666666666662</v>
      </c>
      <c r="H129" s="279">
        <v>278.21666666666664</v>
      </c>
      <c r="I129" s="279">
        <v>286.63333333333327</v>
      </c>
      <c r="J129" s="279">
        <v>291.51666666666665</v>
      </c>
      <c r="K129" s="277">
        <v>281.75</v>
      </c>
      <c r="L129" s="277">
        <v>268.45</v>
      </c>
      <c r="M129" s="277">
        <v>197.74735999999999</v>
      </c>
    </row>
    <row r="130" spans="1:13">
      <c r="A130" s="301">
        <v>121</v>
      </c>
      <c r="B130" s="277" t="s">
        <v>264</v>
      </c>
      <c r="C130" s="277">
        <v>783.25</v>
      </c>
      <c r="D130" s="279">
        <v>791.38333333333333</v>
      </c>
      <c r="E130" s="279">
        <v>753.86666666666667</v>
      </c>
      <c r="F130" s="279">
        <v>724.48333333333335</v>
      </c>
      <c r="G130" s="279">
        <v>686.9666666666667</v>
      </c>
      <c r="H130" s="279">
        <v>820.76666666666665</v>
      </c>
      <c r="I130" s="279">
        <v>858.2833333333333</v>
      </c>
      <c r="J130" s="279">
        <v>887.66666666666663</v>
      </c>
      <c r="K130" s="277">
        <v>828.9</v>
      </c>
      <c r="L130" s="277">
        <v>762</v>
      </c>
      <c r="M130" s="277">
        <v>6.9502100000000002</v>
      </c>
    </row>
    <row r="131" spans="1:13">
      <c r="A131" s="301">
        <v>122</v>
      </c>
      <c r="B131" s="277" t="s">
        <v>131</v>
      </c>
      <c r="C131" s="277">
        <v>2097</v>
      </c>
      <c r="D131" s="279">
        <v>2114.65</v>
      </c>
      <c r="E131" s="279">
        <v>2058.4</v>
      </c>
      <c r="F131" s="279">
        <v>2019.8000000000002</v>
      </c>
      <c r="G131" s="279">
        <v>1963.5500000000002</v>
      </c>
      <c r="H131" s="279">
        <v>2153.25</v>
      </c>
      <c r="I131" s="279">
        <v>2209.5</v>
      </c>
      <c r="J131" s="279">
        <v>2248.1</v>
      </c>
      <c r="K131" s="277">
        <v>2170.9</v>
      </c>
      <c r="L131" s="277">
        <v>2076.0500000000002</v>
      </c>
      <c r="M131" s="277">
        <v>14.9627</v>
      </c>
    </row>
    <row r="132" spans="1:13">
      <c r="A132" s="301">
        <v>123</v>
      </c>
      <c r="B132" s="277" t="s">
        <v>133</v>
      </c>
      <c r="C132" s="277">
        <v>1401.35</v>
      </c>
      <c r="D132" s="279">
        <v>1425.6166666666668</v>
      </c>
      <c r="E132" s="279">
        <v>1349.7333333333336</v>
      </c>
      <c r="F132" s="279">
        <v>1298.1166666666668</v>
      </c>
      <c r="G132" s="279">
        <v>1222.2333333333336</v>
      </c>
      <c r="H132" s="279">
        <v>1477.2333333333336</v>
      </c>
      <c r="I132" s="279">
        <v>1553.1166666666668</v>
      </c>
      <c r="J132" s="279">
        <v>1604.7333333333336</v>
      </c>
      <c r="K132" s="277">
        <v>1501.5</v>
      </c>
      <c r="L132" s="277">
        <v>1374</v>
      </c>
      <c r="M132" s="277">
        <v>69.738529999999997</v>
      </c>
    </row>
    <row r="133" spans="1:13">
      <c r="A133" s="301">
        <v>124</v>
      </c>
      <c r="B133" s="277" t="s">
        <v>134</v>
      </c>
      <c r="C133" s="277">
        <v>67.05</v>
      </c>
      <c r="D133" s="279">
        <v>68.86666666666666</v>
      </c>
      <c r="E133" s="279">
        <v>64.183333333333323</v>
      </c>
      <c r="F133" s="279">
        <v>61.316666666666663</v>
      </c>
      <c r="G133" s="279">
        <v>56.633333333333326</v>
      </c>
      <c r="H133" s="279">
        <v>71.73333333333332</v>
      </c>
      <c r="I133" s="279">
        <v>76.416666666666657</v>
      </c>
      <c r="J133" s="279">
        <v>79.283333333333317</v>
      </c>
      <c r="K133" s="277">
        <v>73.55</v>
      </c>
      <c r="L133" s="277">
        <v>66</v>
      </c>
      <c r="M133" s="277">
        <v>259.48962999999998</v>
      </c>
    </row>
    <row r="134" spans="1:13">
      <c r="A134" s="301">
        <v>125</v>
      </c>
      <c r="B134" s="277" t="s">
        <v>358</v>
      </c>
      <c r="C134" s="277">
        <v>1774.85</v>
      </c>
      <c r="D134" s="279">
        <v>1793.2833333333335</v>
      </c>
      <c r="E134" s="279">
        <v>1731.5666666666671</v>
      </c>
      <c r="F134" s="279">
        <v>1688.2833333333335</v>
      </c>
      <c r="G134" s="279">
        <v>1626.5666666666671</v>
      </c>
      <c r="H134" s="279">
        <v>1836.5666666666671</v>
      </c>
      <c r="I134" s="279">
        <v>1898.2833333333338</v>
      </c>
      <c r="J134" s="279">
        <v>1941.5666666666671</v>
      </c>
      <c r="K134" s="277">
        <v>1855</v>
      </c>
      <c r="L134" s="277">
        <v>1750</v>
      </c>
      <c r="M134" s="277">
        <v>1.12317</v>
      </c>
    </row>
    <row r="135" spans="1:13">
      <c r="A135" s="301">
        <v>126</v>
      </c>
      <c r="B135" s="277" t="s">
        <v>135</v>
      </c>
      <c r="C135" s="277">
        <v>301.3</v>
      </c>
      <c r="D135" s="279">
        <v>307.2166666666667</v>
      </c>
      <c r="E135" s="279">
        <v>291.13333333333338</v>
      </c>
      <c r="F135" s="279">
        <v>280.9666666666667</v>
      </c>
      <c r="G135" s="279">
        <v>264.88333333333338</v>
      </c>
      <c r="H135" s="279">
        <v>317.38333333333338</v>
      </c>
      <c r="I135" s="279">
        <v>333.46666666666664</v>
      </c>
      <c r="J135" s="279">
        <v>343.63333333333338</v>
      </c>
      <c r="K135" s="277">
        <v>323.3</v>
      </c>
      <c r="L135" s="277">
        <v>297.05</v>
      </c>
      <c r="M135" s="277">
        <v>82.296030000000002</v>
      </c>
    </row>
    <row r="136" spans="1:13">
      <c r="A136" s="301">
        <v>127</v>
      </c>
      <c r="B136" s="277" t="s">
        <v>136</v>
      </c>
      <c r="C136" s="277">
        <v>944.95</v>
      </c>
      <c r="D136" s="279">
        <v>960.25</v>
      </c>
      <c r="E136" s="279">
        <v>925.1</v>
      </c>
      <c r="F136" s="279">
        <v>905.25</v>
      </c>
      <c r="G136" s="279">
        <v>870.1</v>
      </c>
      <c r="H136" s="279">
        <v>980.1</v>
      </c>
      <c r="I136" s="279">
        <v>1015.2500000000001</v>
      </c>
      <c r="J136" s="279">
        <v>1035.0999999999999</v>
      </c>
      <c r="K136" s="277">
        <v>995.4</v>
      </c>
      <c r="L136" s="277">
        <v>940.4</v>
      </c>
      <c r="M136" s="277">
        <v>84.906940000000006</v>
      </c>
    </row>
    <row r="137" spans="1:13">
      <c r="A137" s="301">
        <v>128</v>
      </c>
      <c r="B137" s="277" t="s">
        <v>266</v>
      </c>
      <c r="C137" s="277">
        <v>2458.35</v>
      </c>
      <c r="D137" s="279">
        <v>2464.9833333333336</v>
      </c>
      <c r="E137" s="279">
        <v>2399.9666666666672</v>
      </c>
      <c r="F137" s="279">
        <v>2341.5833333333335</v>
      </c>
      <c r="G137" s="279">
        <v>2276.5666666666671</v>
      </c>
      <c r="H137" s="279">
        <v>2523.3666666666672</v>
      </c>
      <c r="I137" s="279">
        <v>2588.3833333333337</v>
      </c>
      <c r="J137" s="279">
        <v>2646.7666666666673</v>
      </c>
      <c r="K137" s="277">
        <v>2530</v>
      </c>
      <c r="L137" s="277">
        <v>2406.6</v>
      </c>
      <c r="M137" s="277">
        <v>1.4005000000000001</v>
      </c>
    </row>
    <row r="138" spans="1:13">
      <c r="A138" s="301">
        <v>129</v>
      </c>
      <c r="B138" s="277" t="s">
        <v>265</v>
      </c>
      <c r="C138" s="277">
        <v>1565.15</v>
      </c>
      <c r="D138" s="279">
        <v>1552.7166666666665</v>
      </c>
      <c r="E138" s="279">
        <v>1520.4333333333329</v>
      </c>
      <c r="F138" s="279">
        <v>1475.7166666666665</v>
      </c>
      <c r="G138" s="279">
        <v>1443.4333333333329</v>
      </c>
      <c r="H138" s="279">
        <v>1597.4333333333329</v>
      </c>
      <c r="I138" s="279">
        <v>1629.7166666666662</v>
      </c>
      <c r="J138" s="279">
        <v>1674.4333333333329</v>
      </c>
      <c r="K138" s="277">
        <v>1585</v>
      </c>
      <c r="L138" s="277">
        <v>1508</v>
      </c>
      <c r="M138" s="277">
        <v>1.05158</v>
      </c>
    </row>
    <row r="139" spans="1:13">
      <c r="A139" s="301">
        <v>130</v>
      </c>
      <c r="B139" s="277" t="s">
        <v>137</v>
      </c>
      <c r="C139" s="277">
        <v>927.55</v>
      </c>
      <c r="D139" s="279">
        <v>946.41666666666663</v>
      </c>
      <c r="E139" s="279">
        <v>902.83333333333326</v>
      </c>
      <c r="F139" s="279">
        <v>878.11666666666667</v>
      </c>
      <c r="G139" s="279">
        <v>834.5333333333333</v>
      </c>
      <c r="H139" s="279">
        <v>971.13333333333321</v>
      </c>
      <c r="I139" s="279">
        <v>1014.7166666666665</v>
      </c>
      <c r="J139" s="279">
        <v>1039.4333333333332</v>
      </c>
      <c r="K139" s="277">
        <v>990</v>
      </c>
      <c r="L139" s="277">
        <v>921.7</v>
      </c>
      <c r="M139" s="277">
        <v>50.626159999999999</v>
      </c>
    </row>
    <row r="140" spans="1:13">
      <c r="A140" s="301">
        <v>131</v>
      </c>
      <c r="B140" s="277" t="s">
        <v>138</v>
      </c>
      <c r="C140" s="277">
        <v>606.9</v>
      </c>
      <c r="D140" s="279">
        <v>616.5</v>
      </c>
      <c r="E140" s="279">
        <v>592.5</v>
      </c>
      <c r="F140" s="279">
        <v>578.1</v>
      </c>
      <c r="G140" s="279">
        <v>554.1</v>
      </c>
      <c r="H140" s="279">
        <v>630.9</v>
      </c>
      <c r="I140" s="279">
        <v>654.9</v>
      </c>
      <c r="J140" s="279">
        <v>669.3</v>
      </c>
      <c r="K140" s="277">
        <v>640.5</v>
      </c>
      <c r="L140" s="277">
        <v>602.1</v>
      </c>
      <c r="M140" s="277">
        <v>50.128059999999998</v>
      </c>
    </row>
    <row r="141" spans="1:13">
      <c r="A141" s="301">
        <v>132</v>
      </c>
      <c r="B141" s="277" t="s">
        <v>139</v>
      </c>
      <c r="C141" s="277">
        <v>134.69999999999999</v>
      </c>
      <c r="D141" s="279">
        <v>138.63333333333333</v>
      </c>
      <c r="E141" s="279">
        <v>129.56666666666666</v>
      </c>
      <c r="F141" s="279">
        <v>124.43333333333334</v>
      </c>
      <c r="G141" s="279">
        <v>115.36666666666667</v>
      </c>
      <c r="H141" s="279">
        <v>143.76666666666665</v>
      </c>
      <c r="I141" s="279">
        <v>152.83333333333331</v>
      </c>
      <c r="J141" s="279">
        <v>157.96666666666664</v>
      </c>
      <c r="K141" s="277">
        <v>147.69999999999999</v>
      </c>
      <c r="L141" s="277">
        <v>133.5</v>
      </c>
      <c r="M141" s="277">
        <v>195.91290000000001</v>
      </c>
    </row>
    <row r="142" spans="1:13">
      <c r="A142" s="301">
        <v>133</v>
      </c>
      <c r="B142" s="277" t="s">
        <v>140</v>
      </c>
      <c r="C142" s="277">
        <v>148</v>
      </c>
      <c r="D142" s="279">
        <v>151.06666666666666</v>
      </c>
      <c r="E142" s="279">
        <v>142.93333333333334</v>
      </c>
      <c r="F142" s="279">
        <v>137.86666666666667</v>
      </c>
      <c r="G142" s="279">
        <v>129.73333333333335</v>
      </c>
      <c r="H142" s="279">
        <v>156.13333333333333</v>
      </c>
      <c r="I142" s="279">
        <v>164.26666666666665</v>
      </c>
      <c r="J142" s="279">
        <v>169.33333333333331</v>
      </c>
      <c r="K142" s="277">
        <v>159.19999999999999</v>
      </c>
      <c r="L142" s="277">
        <v>146</v>
      </c>
      <c r="M142" s="277">
        <v>125.37593</v>
      </c>
    </row>
    <row r="143" spans="1:13">
      <c r="A143" s="301">
        <v>134</v>
      </c>
      <c r="B143" s="277" t="s">
        <v>141</v>
      </c>
      <c r="C143" s="277">
        <v>368.9</v>
      </c>
      <c r="D143" s="279">
        <v>370.38333333333338</v>
      </c>
      <c r="E143" s="279">
        <v>362.61666666666679</v>
      </c>
      <c r="F143" s="279">
        <v>356.33333333333343</v>
      </c>
      <c r="G143" s="279">
        <v>348.56666666666683</v>
      </c>
      <c r="H143" s="279">
        <v>376.66666666666674</v>
      </c>
      <c r="I143" s="279">
        <v>384.43333333333328</v>
      </c>
      <c r="J143" s="279">
        <v>390.7166666666667</v>
      </c>
      <c r="K143" s="277">
        <v>378.15</v>
      </c>
      <c r="L143" s="277">
        <v>364.1</v>
      </c>
      <c r="M143" s="277">
        <v>43.234470000000002</v>
      </c>
    </row>
    <row r="144" spans="1:13">
      <c r="A144" s="301">
        <v>135</v>
      </c>
      <c r="B144" s="277" t="s">
        <v>142</v>
      </c>
      <c r="C144" s="277">
        <v>6839.95</v>
      </c>
      <c r="D144" s="279">
        <v>6930.1333333333341</v>
      </c>
      <c r="E144" s="279">
        <v>6700.2666666666682</v>
      </c>
      <c r="F144" s="279">
        <v>6560.5833333333339</v>
      </c>
      <c r="G144" s="279">
        <v>6330.7166666666681</v>
      </c>
      <c r="H144" s="279">
        <v>7069.8166666666684</v>
      </c>
      <c r="I144" s="279">
        <v>7299.6833333333352</v>
      </c>
      <c r="J144" s="279">
        <v>7439.3666666666686</v>
      </c>
      <c r="K144" s="277">
        <v>7160</v>
      </c>
      <c r="L144" s="277">
        <v>6790.45</v>
      </c>
      <c r="M144" s="277">
        <v>15.807779999999999</v>
      </c>
    </row>
    <row r="145" spans="1:13">
      <c r="A145" s="301">
        <v>136</v>
      </c>
      <c r="B145" s="277" t="s">
        <v>143</v>
      </c>
      <c r="C145" s="277">
        <v>546.65</v>
      </c>
      <c r="D145" s="279">
        <v>561.18333333333328</v>
      </c>
      <c r="E145" s="279">
        <v>530.46666666666658</v>
      </c>
      <c r="F145" s="279">
        <v>514.2833333333333</v>
      </c>
      <c r="G145" s="279">
        <v>483.56666666666661</v>
      </c>
      <c r="H145" s="279">
        <v>577.36666666666656</v>
      </c>
      <c r="I145" s="279">
        <v>608.08333333333326</v>
      </c>
      <c r="J145" s="279">
        <v>624.26666666666654</v>
      </c>
      <c r="K145" s="277">
        <v>591.9</v>
      </c>
      <c r="L145" s="277">
        <v>545</v>
      </c>
      <c r="M145" s="277">
        <v>50.033479999999997</v>
      </c>
    </row>
    <row r="146" spans="1:13">
      <c r="A146" s="301">
        <v>137</v>
      </c>
      <c r="B146" s="277" t="s">
        <v>144</v>
      </c>
      <c r="C146" s="277">
        <v>589.25</v>
      </c>
      <c r="D146" s="279">
        <v>594.2833333333333</v>
      </c>
      <c r="E146" s="279">
        <v>570.36666666666656</v>
      </c>
      <c r="F146" s="279">
        <v>551.48333333333323</v>
      </c>
      <c r="G146" s="279">
        <v>527.56666666666649</v>
      </c>
      <c r="H146" s="279">
        <v>613.16666666666663</v>
      </c>
      <c r="I146" s="279">
        <v>637.08333333333337</v>
      </c>
      <c r="J146" s="279">
        <v>655.9666666666667</v>
      </c>
      <c r="K146" s="277">
        <v>618.20000000000005</v>
      </c>
      <c r="L146" s="277">
        <v>575.4</v>
      </c>
      <c r="M146" s="277">
        <v>21.071339999999999</v>
      </c>
    </row>
    <row r="147" spans="1:13">
      <c r="A147" s="301">
        <v>138</v>
      </c>
      <c r="B147" s="277" t="s">
        <v>145</v>
      </c>
      <c r="C147" s="277">
        <v>952</v>
      </c>
      <c r="D147" s="279">
        <v>970.33333333333337</v>
      </c>
      <c r="E147" s="279">
        <v>931.66666666666674</v>
      </c>
      <c r="F147" s="279">
        <v>911.33333333333337</v>
      </c>
      <c r="G147" s="279">
        <v>872.66666666666674</v>
      </c>
      <c r="H147" s="279">
        <v>990.66666666666674</v>
      </c>
      <c r="I147" s="279">
        <v>1029.3333333333335</v>
      </c>
      <c r="J147" s="279">
        <v>1049.6666666666667</v>
      </c>
      <c r="K147" s="277">
        <v>1009</v>
      </c>
      <c r="L147" s="277">
        <v>950</v>
      </c>
      <c r="M147" s="277">
        <v>11.639889999999999</v>
      </c>
    </row>
    <row r="148" spans="1:13">
      <c r="A148" s="301">
        <v>139</v>
      </c>
      <c r="B148" s="277" t="s">
        <v>146</v>
      </c>
      <c r="C148" s="277">
        <v>1155.75</v>
      </c>
      <c r="D148" s="279">
        <v>1170.0999999999999</v>
      </c>
      <c r="E148" s="279">
        <v>1127.7499999999998</v>
      </c>
      <c r="F148" s="279">
        <v>1099.7499999999998</v>
      </c>
      <c r="G148" s="279">
        <v>1057.3999999999996</v>
      </c>
      <c r="H148" s="279">
        <v>1198.0999999999999</v>
      </c>
      <c r="I148" s="279">
        <v>1240.4500000000003</v>
      </c>
      <c r="J148" s="279">
        <v>1268.45</v>
      </c>
      <c r="K148" s="277">
        <v>1212.45</v>
      </c>
      <c r="L148" s="277">
        <v>1142.0999999999999</v>
      </c>
      <c r="M148" s="277">
        <v>9.2599499999999999</v>
      </c>
    </row>
    <row r="149" spans="1:13">
      <c r="A149" s="301">
        <v>140</v>
      </c>
      <c r="B149" s="277" t="s">
        <v>147</v>
      </c>
      <c r="C149" s="277">
        <v>109.7</v>
      </c>
      <c r="D149" s="279">
        <v>112.26666666666667</v>
      </c>
      <c r="E149" s="279">
        <v>106.38333333333333</v>
      </c>
      <c r="F149" s="279">
        <v>103.06666666666666</v>
      </c>
      <c r="G149" s="279">
        <v>97.183333333333323</v>
      </c>
      <c r="H149" s="279">
        <v>115.58333333333333</v>
      </c>
      <c r="I149" s="279">
        <v>121.46666666666668</v>
      </c>
      <c r="J149" s="279">
        <v>124.78333333333333</v>
      </c>
      <c r="K149" s="277">
        <v>118.15</v>
      </c>
      <c r="L149" s="277">
        <v>108.95</v>
      </c>
      <c r="M149" s="277">
        <v>176.45694</v>
      </c>
    </row>
    <row r="150" spans="1:13">
      <c r="A150" s="301">
        <v>141</v>
      </c>
      <c r="B150" s="277" t="s">
        <v>268</v>
      </c>
      <c r="C150" s="277">
        <v>1103.5999999999999</v>
      </c>
      <c r="D150" s="279">
        <v>1120.4833333333333</v>
      </c>
      <c r="E150" s="279">
        <v>1064.9666666666667</v>
      </c>
      <c r="F150" s="279">
        <v>1026.3333333333333</v>
      </c>
      <c r="G150" s="279">
        <v>970.81666666666661</v>
      </c>
      <c r="H150" s="279">
        <v>1159.1166666666668</v>
      </c>
      <c r="I150" s="279">
        <v>1214.6333333333337</v>
      </c>
      <c r="J150" s="279">
        <v>1253.2666666666669</v>
      </c>
      <c r="K150" s="277">
        <v>1176</v>
      </c>
      <c r="L150" s="277">
        <v>1081.8499999999999</v>
      </c>
      <c r="M150" s="277">
        <v>1.6258600000000001</v>
      </c>
    </row>
    <row r="151" spans="1:13">
      <c r="A151" s="301">
        <v>142</v>
      </c>
      <c r="B151" s="277" t="s">
        <v>148</v>
      </c>
      <c r="C151" s="277">
        <v>57987.45</v>
      </c>
      <c r="D151" s="279">
        <v>58502.166666666664</v>
      </c>
      <c r="E151" s="279">
        <v>57005.333333333328</v>
      </c>
      <c r="F151" s="279">
        <v>56023.216666666667</v>
      </c>
      <c r="G151" s="279">
        <v>54526.383333333331</v>
      </c>
      <c r="H151" s="279">
        <v>59484.283333333326</v>
      </c>
      <c r="I151" s="279">
        <v>60981.116666666654</v>
      </c>
      <c r="J151" s="279">
        <v>61963.233333333323</v>
      </c>
      <c r="K151" s="277">
        <v>59999</v>
      </c>
      <c r="L151" s="277">
        <v>57520.05</v>
      </c>
      <c r="M151" s="277">
        <v>0.17715</v>
      </c>
    </row>
    <row r="152" spans="1:13">
      <c r="A152" s="301">
        <v>143</v>
      </c>
      <c r="B152" s="277" t="s">
        <v>267</v>
      </c>
      <c r="C152" s="277">
        <v>31.9</v>
      </c>
      <c r="D152" s="279">
        <v>32.550000000000004</v>
      </c>
      <c r="E152" s="279">
        <v>31.100000000000009</v>
      </c>
      <c r="F152" s="279">
        <v>30.300000000000004</v>
      </c>
      <c r="G152" s="279">
        <v>28.850000000000009</v>
      </c>
      <c r="H152" s="279">
        <v>33.350000000000009</v>
      </c>
      <c r="I152" s="279">
        <v>34.800000000000011</v>
      </c>
      <c r="J152" s="279">
        <v>35.600000000000009</v>
      </c>
      <c r="K152" s="277">
        <v>34</v>
      </c>
      <c r="L152" s="277">
        <v>31.75</v>
      </c>
      <c r="M152" s="277">
        <v>33.4636</v>
      </c>
    </row>
    <row r="153" spans="1:13">
      <c r="A153" s="301">
        <v>144</v>
      </c>
      <c r="B153" s="277" t="s">
        <v>149</v>
      </c>
      <c r="C153" s="277">
        <v>1146.75</v>
      </c>
      <c r="D153" s="279">
        <v>1164.55</v>
      </c>
      <c r="E153" s="279">
        <v>1104.1999999999998</v>
      </c>
      <c r="F153" s="279">
        <v>1061.6499999999999</v>
      </c>
      <c r="G153" s="279">
        <v>1001.2999999999997</v>
      </c>
      <c r="H153" s="279">
        <v>1207.0999999999999</v>
      </c>
      <c r="I153" s="279">
        <v>1267.4499999999998</v>
      </c>
      <c r="J153" s="279">
        <v>1310</v>
      </c>
      <c r="K153" s="277">
        <v>1224.9000000000001</v>
      </c>
      <c r="L153" s="277">
        <v>1122</v>
      </c>
      <c r="M153" s="277">
        <v>32.918500000000002</v>
      </c>
    </row>
    <row r="154" spans="1:13">
      <c r="A154" s="301">
        <v>145</v>
      </c>
      <c r="B154" s="277" t="s">
        <v>3162</v>
      </c>
      <c r="C154" s="277">
        <v>272.60000000000002</v>
      </c>
      <c r="D154" s="279">
        <v>279.15000000000003</v>
      </c>
      <c r="E154" s="279">
        <v>263.45000000000005</v>
      </c>
      <c r="F154" s="279">
        <v>254.3</v>
      </c>
      <c r="G154" s="279">
        <v>238.60000000000002</v>
      </c>
      <c r="H154" s="279">
        <v>288.30000000000007</v>
      </c>
      <c r="I154" s="279">
        <v>304</v>
      </c>
      <c r="J154" s="279">
        <v>313.15000000000009</v>
      </c>
      <c r="K154" s="277">
        <v>294.85000000000002</v>
      </c>
      <c r="L154" s="277">
        <v>270</v>
      </c>
      <c r="M154" s="277">
        <v>17.03603</v>
      </c>
    </row>
    <row r="155" spans="1:13">
      <c r="A155" s="301">
        <v>146</v>
      </c>
      <c r="B155" s="277" t="s">
        <v>269</v>
      </c>
      <c r="C155" s="277">
        <v>751.7</v>
      </c>
      <c r="D155" s="279">
        <v>767.7833333333333</v>
      </c>
      <c r="E155" s="279">
        <v>724.01666666666665</v>
      </c>
      <c r="F155" s="279">
        <v>696.33333333333337</v>
      </c>
      <c r="G155" s="279">
        <v>652.56666666666672</v>
      </c>
      <c r="H155" s="279">
        <v>795.46666666666658</v>
      </c>
      <c r="I155" s="279">
        <v>839.23333333333323</v>
      </c>
      <c r="J155" s="279">
        <v>866.91666666666652</v>
      </c>
      <c r="K155" s="277">
        <v>811.55</v>
      </c>
      <c r="L155" s="277">
        <v>740.1</v>
      </c>
      <c r="M155" s="277">
        <v>5.9757199999999999</v>
      </c>
    </row>
    <row r="156" spans="1:13">
      <c r="A156" s="301">
        <v>147</v>
      </c>
      <c r="B156" s="277" t="s">
        <v>150</v>
      </c>
      <c r="C156" s="277">
        <v>35.85</v>
      </c>
      <c r="D156" s="279">
        <v>36.56666666666667</v>
      </c>
      <c r="E156" s="279">
        <v>34.983333333333341</v>
      </c>
      <c r="F156" s="279">
        <v>34.116666666666674</v>
      </c>
      <c r="G156" s="279">
        <v>32.533333333333346</v>
      </c>
      <c r="H156" s="279">
        <v>37.433333333333337</v>
      </c>
      <c r="I156" s="279">
        <v>39.016666666666666</v>
      </c>
      <c r="J156" s="279">
        <v>39.883333333333333</v>
      </c>
      <c r="K156" s="277">
        <v>38.15</v>
      </c>
      <c r="L156" s="277">
        <v>35.700000000000003</v>
      </c>
      <c r="M156" s="277">
        <v>138.97735</v>
      </c>
    </row>
    <row r="157" spans="1:13">
      <c r="A157" s="301">
        <v>148</v>
      </c>
      <c r="B157" s="277" t="s">
        <v>261</v>
      </c>
      <c r="C157" s="277">
        <v>3263.65</v>
      </c>
      <c r="D157" s="279">
        <v>3308.5499999999997</v>
      </c>
      <c r="E157" s="279">
        <v>3195.5999999999995</v>
      </c>
      <c r="F157" s="279">
        <v>3127.5499999999997</v>
      </c>
      <c r="G157" s="279">
        <v>3014.5999999999995</v>
      </c>
      <c r="H157" s="279">
        <v>3376.5999999999995</v>
      </c>
      <c r="I157" s="279">
        <v>3489.5499999999993</v>
      </c>
      <c r="J157" s="279">
        <v>3557.5999999999995</v>
      </c>
      <c r="K157" s="277">
        <v>3421.5</v>
      </c>
      <c r="L157" s="277">
        <v>3240.5</v>
      </c>
      <c r="M157" s="277">
        <v>4.9588900000000002</v>
      </c>
    </row>
    <row r="158" spans="1:13">
      <c r="A158" s="301">
        <v>149</v>
      </c>
      <c r="B158" s="277" t="s">
        <v>153</v>
      </c>
      <c r="C158" s="277">
        <v>15949.55</v>
      </c>
      <c r="D158" s="279">
        <v>16037.183333333334</v>
      </c>
      <c r="E158" s="279">
        <v>15787.366666666669</v>
      </c>
      <c r="F158" s="279">
        <v>15625.183333333334</v>
      </c>
      <c r="G158" s="279">
        <v>15375.366666666669</v>
      </c>
      <c r="H158" s="279">
        <v>16199.366666666669</v>
      </c>
      <c r="I158" s="279">
        <v>16449.183333333334</v>
      </c>
      <c r="J158" s="279">
        <v>16611.366666666669</v>
      </c>
      <c r="K158" s="277">
        <v>16287</v>
      </c>
      <c r="L158" s="277">
        <v>15875</v>
      </c>
      <c r="M158" s="277">
        <v>2.2130899999999998</v>
      </c>
    </row>
    <row r="159" spans="1:13">
      <c r="A159" s="301">
        <v>150</v>
      </c>
      <c r="B159" s="277" t="s">
        <v>270</v>
      </c>
      <c r="C159" s="277">
        <v>21.65</v>
      </c>
      <c r="D159" s="279">
        <v>22.133333333333336</v>
      </c>
      <c r="E159" s="279">
        <v>21.016666666666673</v>
      </c>
      <c r="F159" s="279">
        <v>20.383333333333336</v>
      </c>
      <c r="G159" s="279">
        <v>19.266666666666673</v>
      </c>
      <c r="H159" s="279">
        <v>22.766666666666673</v>
      </c>
      <c r="I159" s="279">
        <v>23.88333333333334</v>
      </c>
      <c r="J159" s="279">
        <v>24.516666666666673</v>
      </c>
      <c r="K159" s="277">
        <v>23.25</v>
      </c>
      <c r="L159" s="277">
        <v>21.5</v>
      </c>
      <c r="M159" s="277">
        <v>97.264390000000006</v>
      </c>
    </row>
    <row r="160" spans="1:13">
      <c r="A160" s="301">
        <v>151</v>
      </c>
      <c r="B160" s="277" t="s">
        <v>155</v>
      </c>
      <c r="C160" s="277">
        <v>97.15</v>
      </c>
      <c r="D160" s="279">
        <v>99.3</v>
      </c>
      <c r="E160" s="279">
        <v>93.949999999999989</v>
      </c>
      <c r="F160" s="279">
        <v>90.749999999999986</v>
      </c>
      <c r="G160" s="279">
        <v>85.399999999999977</v>
      </c>
      <c r="H160" s="279">
        <v>102.5</v>
      </c>
      <c r="I160" s="279">
        <v>107.85</v>
      </c>
      <c r="J160" s="279">
        <v>111.05000000000001</v>
      </c>
      <c r="K160" s="277">
        <v>104.65</v>
      </c>
      <c r="L160" s="277">
        <v>96.1</v>
      </c>
      <c r="M160" s="277">
        <v>285.31103999999999</v>
      </c>
    </row>
    <row r="161" spans="1:13">
      <c r="A161" s="301">
        <v>152</v>
      </c>
      <c r="B161" s="277" t="s">
        <v>156</v>
      </c>
      <c r="C161" s="277">
        <v>96.4</v>
      </c>
      <c r="D161" s="279">
        <v>98.2</v>
      </c>
      <c r="E161" s="279">
        <v>93.7</v>
      </c>
      <c r="F161" s="279">
        <v>91</v>
      </c>
      <c r="G161" s="279">
        <v>86.5</v>
      </c>
      <c r="H161" s="279">
        <v>100.9</v>
      </c>
      <c r="I161" s="279">
        <v>105.4</v>
      </c>
      <c r="J161" s="279">
        <v>108.10000000000001</v>
      </c>
      <c r="K161" s="277">
        <v>102.7</v>
      </c>
      <c r="L161" s="277">
        <v>95.5</v>
      </c>
      <c r="M161" s="277">
        <v>402.98818999999997</v>
      </c>
    </row>
    <row r="162" spans="1:13">
      <c r="A162" s="301">
        <v>153</v>
      </c>
      <c r="B162" s="277" t="s">
        <v>271</v>
      </c>
      <c r="C162" s="277">
        <v>389.9</v>
      </c>
      <c r="D162" s="279">
        <v>404.75</v>
      </c>
      <c r="E162" s="279">
        <v>369.5</v>
      </c>
      <c r="F162" s="279">
        <v>349.1</v>
      </c>
      <c r="G162" s="279">
        <v>313.85000000000002</v>
      </c>
      <c r="H162" s="279">
        <v>425.15</v>
      </c>
      <c r="I162" s="279">
        <v>460.4</v>
      </c>
      <c r="J162" s="279">
        <v>480.79999999999995</v>
      </c>
      <c r="K162" s="277">
        <v>440</v>
      </c>
      <c r="L162" s="277">
        <v>384.35</v>
      </c>
      <c r="M162" s="277">
        <v>7.1271800000000001</v>
      </c>
    </row>
    <row r="163" spans="1:13">
      <c r="A163" s="301">
        <v>154</v>
      </c>
      <c r="B163" s="277" t="s">
        <v>272</v>
      </c>
      <c r="C163" s="277">
        <v>3032.55</v>
      </c>
      <c r="D163" s="279">
        <v>3026.1333333333337</v>
      </c>
      <c r="E163" s="279">
        <v>2975.6166666666672</v>
      </c>
      <c r="F163" s="279">
        <v>2918.6833333333334</v>
      </c>
      <c r="G163" s="279">
        <v>2868.166666666667</v>
      </c>
      <c r="H163" s="279">
        <v>3083.0666666666675</v>
      </c>
      <c r="I163" s="279">
        <v>3133.5833333333339</v>
      </c>
      <c r="J163" s="279">
        <v>3190.5166666666678</v>
      </c>
      <c r="K163" s="277">
        <v>3076.65</v>
      </c>
      <c r="L163" s="277">
        <v>2969.2</v>
      </c>
      <c r="M163" s="277">
        <v>0.42216999999999999</v>
      </c>
    </row>
    <row r="164" spans="1:13">
      <c r="A164" s="301">
        <v>155</v>
      </c>
      <c r="B164" s="277" t="s">
        <v>157</v>
      </c>
      <c r="C164" s="277">
        <v>94.75</v>
      </c>
      <c r="D164" s="279">
        <v>96.083333333333329</v>
      </c>
      <c r="E164" s="279">
        <v>92.666666666666657</v>
      </c>
      <c r="F164" s="279">
        <v>90.583333333333329</v>
      </c>
      <c r="G164" s="279">
        <v>87.166666666666657</v>
      </c>
      <c r="H164" s="279">
        <v>98.166666666666657</v>
      </c>
      <c r="I164" s="279">
        <v>101.58333333333331</v>
      </c>
      <c r="J164" s="279">
        <v>103.66666666666666</v>
      </c>
      <c r="K164" s="277">
        <v>99.5</v>
      </c>
      <c r="L164" s="277">
        <v>94</v>
      </c>
      <c r="M164" s="277">
        <v>18.972290000000001</v>
      </c>
    </row>
    <row r="165" spans="1:13">
      <c r="A165" s="301">
        <v>156</v>
      </c>
      <c r="B165" s="277" t="s">
        <v>158</v>
      </c>
      <c r="C165" s="277">
        <v>81.95</v>
      </c>
      <c r="D165" s="279">
        <v>82.783333333333331</v>
      </c>
      <c r="E165" s="279">
        <v>80.066666666666663</v>
      </c>
      <c r="F165" s="279">
        <v>78.183333333333337</v>
      </c>
      <c r="G165" s="279">
        <v>75.466666666666669</v>
      </c>
      <c r="H165" s="279">
        <v>84.666666666666657</v>
      </c>
      <c r="I165" s="279">
        <v>87.383333333333326</v>
      </c>
      <c r="J165" s="279">
        <v>89.266666666666652</v>
      </c>
      <c r="K165" s="277">
        <v>85.5</v>
      </c>
      <c r="L165" s="277">
        <v>80.900000000000006</v>
      </c>
      <c r="M165" s="277">
        <v>931.93562999999995</v>
      </c>
    </row>
    <row r="166" spans="1:13">
      <c r="A166" s="301">
        <v>157</v>
      </c>
      <c r="B166" s="277" t="s">
        <v>159</v>
      </c>
      <c r="C166" s="277">
        <v>18987.7</v>
      </c>
      <c r="D166" s="279">
        <v>19428.566666666666</v>
      </c>
      <c r="E166" s="279">
        <v>18416.133333333331</v>
      </c>
      <c r="F166" s="279">
        <v>17844.566666666666</v>
      </c>
      <c r="G166" s="279">
        <v>16832.133333333331</v>
      </c>
      <c r="H166" s="279">
        <v>20000.133333333331</v>
      </c>
      <c r="I166" s="279">
        <v>21012.566666666666</v>
      </c>
      <c r="J166" s="279">
        <v>21584.133333333331</v>
      </c>
      <c r="K166" s="277">
        <v>20441</v>
      </c>
      <c r="L166" s="277">
        <v>18857</v>
      </c>
      <c r="M166" s="277">
        <v>0.73551999999999995</v>
      </c>
    </row>
    <row r="167" spans="1:13">
      <c r="A167" s="301">
        <v>158</v>
      </c>
      <c r="B167" s="277" t="s">
        <v>160</v>
      </c>
      <c r="C167" s="277">
        <v>1367.3</v>
      </c>
      <c r="D167" s="279">
        <v>1419.1333333333332</v>
      </c>
      <c r="E167" s="279">
        <v>1308.2666666666664</v>
      </c>
      <c r="F167" s="279">
        <v>1249.2333333333331</v>
      </c>
      <c r="G167" s="279">
        <v>1138.3666666666663</v>
      </c>
      <c r="H167" s="279">
        <v>1478.1666666666665</v>
      </c>
      <c r="I167" s="279">
        <v>1589.0333333333333</v>
      </c>
      <c r="J167" s="279">
        <v>1648.0666666666666</v>
      </c>
      <c r="K167" s="277">
        <v>1530</v>
      </c>
      <c r="L167" s="277">
        <v>1360.1</v>
      </c>
      <c r="M167" s="277">
        <v>33.256259999999997</v>
      </c>
    </row>
    <row r="168" spans="1:13">
      <c r="A168" s="301">
        <v>159</v>
      </c>
      <c r="B168" s="277" t="s">
        <v>161</v>
      </c>
      <c r="C168" s="277">
        <v>240.35</v>
      </c>
      <c r="D168" s="279">
        <v>244.41666666666666</v>
      </c>
      <c r="E168" s="279">
        <v>233.5333333333333</v>
      </c>
      <c r="F168" s="279">
        <v>226.71666666666664</v>
      </c>
      <c r="G168" s="279">
        <v>215.83333333333329</v>
      </c>
      <c r="H168" s="279">
        <v>251.23333333333332</v>
      </c>
      <c r="I168" s="279">
        <v>262.11666666666667</v>
      </c>
      <c r="J168" s="279">
        <v>268.93333333333334</v>
      </c>
      <c r="K168" s="277">
        <v>255.3</v>
      </c>
      <c r="L168" s="277">
        <v>237.6</v>
      </c>
      <c r="M168" s="277">
        <v>77.768180000000001</v>
      </c>
    </row>
    <row r="169" spans="1:13">
      <c r="A169" s="301">
        <v>160</v>
      </c>
      <c r="B169" s="277" t="s">
        <v>162</v>
      </c>
      <c r="C169" s="277">
        <v>94.05</v>
      </c>
      <c r="D169" s="279">
        <v>95.7</v>
      </c>
      <c r="E169" s="279">
        <v>91.5</v>
      </c>
      <c r="F169" s="279">
        <v>88.95</v>
      </c>
      <c r="G169" s="279">
        <v>84.75</v>
      </c>
      <c r="H169" s="279">
        <v>98.25</v>
      </c>
      <c r="I169" s="279">
        <v>102.45000000000002</v>
      </c>
      <c r="J169" s="279">
        <v>105</v>
      </c>
      <c r="K169" s="277">
        <v>99.9</v>
      </c>
      <c r="L169" s="277">
        <v>93.15</v>
      </c>
      <c r="M169" s="277">
        <v>100.39076</v>
      </c>
    </row>
    <row r="170" spans="1:13">
      <c r="A170" s="301">
        <v>161</v>
      </c>
      <c r="B170" s="277" t="s">
        <v>275</v>
      </c>
      <c r="C170" s="277">
        <v>4596.2</v>
      </c>
      <c r="D170" s="279">
        <v>4635.9333333333334</v>
      </c>
      <c r="E170" s="279">
        <v>4426.8666666666668</v>
      </c>
      <c r="F170" s="279">
        <v>4257.5333333333338</v>
      </c>
      <c r="G170" s="279">
        <v>4048.4666666666672</v>
      </c>
      <c r="H170" s="279">
        <v>4805.2666666666664</v>
      </c>
      <c r="I170" s="279">
        <v>5014.3333333333339</v>
      </c>
      <c r="J170" s="279">
        <v>5183.6666666666661</v>
      </c>
      <c r="K170" s="277">
        <v>4845</v>
      </c>
      <c r="L170" s="277">
        <v>4466.6000000000004</v>
      </c>
      <c r="M170" s="277">
        <v>0.7399</v>
      </c>
    </row>
    <row r="171" spans="1:13">
      <c r="A171" s="301">
        <v>162</v>
      </c>
      <c r="B171" s="277" t="s">
        <v>277</v>
      </c>
      <c r="C171" s="277">
        <v>9986.85</v>
      </c>
      <c r="D171" s="279">
        <v>10068.883333333333</v>
      </c>
      <c r="E171" s="279">
        <v>9867.7666666666664</v>
      </c>
      <c r="F171" s="279">
        <v>9748.6833333333325</v>
      </c>
      <c r="G171" s="279">
        <v>9547.5666666666657</v>
      </c>
      <c r="H171" s="279">
        <v>10187.966666666667</v>
      </c>
      <c r="I171" s="279">
        <v>10389.083333333332</v>
      </c>
      <c r="J171" s="279">
        <v>10508.166666666668</v>
      </c>
      <c r="K171" s="277">
        <v>10270</v>
      </c>
      <c r="L171" s="277">
        <v>9949.7999999999993</v>
      </c>
      <c r="M171" s="277">
        <v>8.5430000000000006E-2</v>
      </c>
    </row>
    <row r="172" spans="1:13">
      <c r="A172" s="301">
        <v>163</v>
      </c>
      <c r="B172" s="277" t="s">
        <v>163</v>
      </c>
      <c r="C172" s="277">
        <v>1402.8</v>
      </c>
      <c r="D172" s="279">
        <v>1419.6000000000001</v>
      </c>
      <c r="E172" s="279">
        <v>1378.2000000000003</v>
      </c>
      <c r="F172" s="279">
        <v>1353.6000000000001</v>
      </c>
      <c r="G172" s="279">
        <v>1312.2000000000003</v>
      </c>
      <c r="H172" s="279">
        <v>1444.2000000000003</v>
      </c>
      <c r="I172" s="279">
        <v>1485.6000000000004</v>
      </c>
      <c r="J172" s="279">
        <v>1510.2000000000003</v>
      </c>
      <c r="K172" s="277">
        <v>1461</v>
      </c>
      <c r="L172" s="277">
        <v>1395</v>
      </c>
      <c r="M172" s="277">
        <v>12.472989999999999</v>
      </c>
    </row>
    <row r="173" spans="1:13">
      <c r="A173" s="301">
        <v>164</v>
      </c>
      <c r="B173" s="277" t="s">
        <v>273</v>
      </c>
      <c r="C173" s="277">
        <v>1838.5</v>
      </c>
      <c r="D173" s="279">
        <v>1878.2</v>
      </c>
      <c r="E173" s="279">
        <v>1766.4</v>
      </c>
      <c r="F173" s="279">
        <v>1694.3</v>
      </c>
      <c r="G173" s="279">
        <v>1582.5</v>
      </c>
      <c r="H173" s="279">
        <v>1950.3000000000002</v>
      </c>
      <c r="I173" s="279">
        <v>2062.1</v>
      </c>
      <c r="J173" s="279">
        <v>2134.2000000000003</v>
      </c>
      <c r="K173" s="277">
        <v>1990</v>
      </c>
      <c r="L173" s="277">
        <v>1806.1</v>
      </c>
      <c r="M173" s="277">
        <v>3.5651999999999999</v>
      </c>
    </row>
    <row r="174" spans="1:13">
      <c r="A174" s="301">
        <v>165</v>
      </c>
      <c r="B174" s="277" t="s">
        <v>164</v>
      </c>
      <c r="C174" s="277">
        <v>35.049999999999997</v>
      </c>
      <c r="D174" s="279">
        <v>36.116666666666667</v>
      </c>
      <c r="E174" s="279">
        <v>33.633333333333333</v>
      </c>
      <c r="F174" s="279">
        <v>32.216666666666669</v>
      </c>
      <c r="G174" s="279">
        <v>29.733333333333334</v>
      </c>
      <c r="H174" s="279">
        <v>37.533333333333331</v>
      </c>
      <c r="I174" s="279">
        <v>40.016666666666666</v>
      </c>
      <c r="J174" s="279">
        <v>41.43333333333333</v>
      </c>
      <c r="K174" s="277">
        <v>38.6</v>
      </c>
      <c r="L174" s="277">
        <v>34.700000000000003</v>
      </c>
      <c r="M174" s="277">
        <v>759.96924999999999</v>
      </c>
    </row>
    <row r="175" spans="1:13">
      <c r="A175" s="301">
        <v>166</v>
      </c>
      <c r="B175" s="277" t="s">
        <v>274</v>
      </c>
      <c r="C175" s="277">
        <v>285.35000000000002</v>
      </c>
      <c r="D175" s="279">
        <v>290.25</v>
      </c>
      <c r="E175" s="279">
        <v>273.75</v>
      </c>
      <c r="F175" s="279">
        <v>262.14999999999998</v>
      </c>
      <c r="G175" s="279">
        <v>245.64999999999998</v>
      </c>
      <c r="H175" s="279">
        <v>301.85000000000002</v>
      </c>
      <c r="I175" s="279">
        <v>318.35000000000002</v>
      </c>
      <c r="J175" s="279">
        <v>329.95000000000005</v>
      </c>
      <c r="K175" s="277">
        <v>306.75</v>
      </c>
      <c r="L175" s="277">
        <v>278.64999999999998</v>
      </c>
      <c r="M175" s="277">
        <v>10.77342</v>
      </c>
    </row>
    <row r="176" spans="1:13">
      <c r="A176" s="301">
        <v>167</v>
      </c>
      <c r="B176" s="277" t="s">
        <v>491</v>
      </c>
      <c r="C176" s="277">
        <v>892.85</v>
      </c>
      <c r="D176" s="279">
        <v>883.2833333333333</v>
      </c>
      <c r="E176" s="279">
        <v>853.56666666666661</v>
      </c>
      <c r="F176" s="279">
        <v>814.2833333333333</v>
      </c>
      <c r="G176" s="279">
        <v>784.56666666666661</v>
      </c>
      <c r="H176" s="279">
        <v>922.56666666666661</v>
      </c>
      <c r="I176" s="279">
        <v>952.2833333333333</v>
      </c>
      <c r="J176" s="279">
        <v>991.56666666666661</v>
      </c>
      <c r="K176" s="277">
        <v>913</v>
      </c>
      <c r="L176" s="277">
        <v>844</v>
      </c>
      <c r="M176" s="277">
        <v>3.6793800000000001</v>
      </c>
    </row>
    <row r="177" spans="1:13">
      <c r="A177" s="301">
        <v>168</v>
      </c>
      <c r="B177" s="277" t="s">
        <v>165</v>
      </c>
      <c r="C177" s="277">
        <v>178.95</v>
      </c>
      <c r="D177" s="279">
        <v>180.76666666666665</v>
      </c>
      <c r="E177" s="279">
        <v>176.18333333333331</v>
      </c>
      <c r="F177" s="279">
        <v>173.41666666666666</v>
      </c>
      <c r="G177" s="279">
        <v>168.83333333333331</v>
      </c>
      <c r="H177" s="279">
        <v>183.5333333333333</v>
      </c>
      <c r="I177" s="279">
        <v>188.11666666666667</v>
      </c>
      <c r="J177" s="279">
        <v>190.8833333333333</v>
      </c>
      <c r="K177" s="277">
        <v>185.35</v>
      </c>
      <c r="L177" s="277">
        <v>178</v>
      </c>
      <c r="M177" s="277">
        <v>136.46095</v>
      </c>
    </row>
    <row r="178" spans="1:13">
      <c r="A178" s="301">
        <v>169</v>
      </c>
      <c r="B178" s="277" t="s">
        <v>276</v>
      </c>
      <c r="C178" s="277">
        <v>247.9</v>
      </c>
      <c r="D178" s="279">
        <v>258.16666666666669</v>
      </c>
      <c r="E178" s="279">
        <v>232.63333333333338</v>
      </c>
      <c r="F178" s="279">
        <v>217.3666666666667</v>
      </c>
      <c r="G178" s="279">
        <v>191.8333333333334</v>
      </c>
      <c r="H178" s="279">
        <v>273.43333333333339</v>
      </c>
      <c r="I178" s="279">
        <v>298.9666666666667</v>
      </c>
      <c r="J178" s="279">
        <v>314.23333333333335</v>
      </c>
      <c r="K178" s="277">
        <v>283.7</v>
      </c>
      <c r="L178" s="277">
        <v>242.9</v>
      </c>
      <c r="M178" s="277">
        <v>7.9404399999999997</v>
      </c>
    </row>
    <row r="179" spans="1:13">
      <c r="A179" s="301">
        <v>170</v>
      </c>
      <c r="B179" s="277" t="s">
        <v>278</v>
      </c>
      <c r="C179" s="277">
        <v>364.55</v>
      </c>
      <c r="D179" s="279">
        <v>368.58333333333331</v>
      </c>
      <c r="E179" s="279">
        <v>345.96666666666664</v>
      </c>
      <c r="F179" s="279">
        <v>327.38333333333333</v>
      </c>
      <c r="G179" s="279">
        <v>304.76666666666665</v>
      </c>
      <c r="H179" s="279">
        <v>387.16666666666663</v>
      </c>
      <c r="I179" s="279">
        <v>409.7833333333333</v>
      </c>
      <c r="J179" s="279">
        <v>428.36666666666662</v>
      </c>
      <c r="K179" s="277">
        <v>391.2</v>
      </c>
      <c r="L179" s="277">
        <v>350</v>
      </c>
      <c r="M179" s="277">
        <v>3.14967</v>
      </c>
    </row>
    <row r="180" spans="1:13">
      <c r="A180" s="301">
        <v>171</v>
      </c>
      <c r="B180" s="277" t="s">
        <v>279</v>
      </c>
      <c r="C180" s="277">
        <v>446.45</v>
      </c>
      <c r="D180" s="279">
        <v>452.55</v>
      </c>
      <c r="E180" s="279">
        <v>435.1</v>
      </c>
      <c r="F180" s="279">
        <v>423.75</v>
      </c>
      <c r="G180" s="279">
        <v>406.3</v>
      </c>
      <c r="H180" s="279">
        <v>463.90000000000003</v>
      </c>
      <c r="I180" s="279">
        <v>481.34999999999997</v>
      </c>
      <c r="J180" s="279">
        <v>492.70000000000005</v>
      </c>
      <c r="K180" s="277">
        <v>470</v>
      </c>
      <c r="L180" s="277">
        <v>441.2</v>
      </c>
      <c r="M180" s="277">
        <v>2.9112100000000001</v>
      </c>
    </row>
    <row r="181" spans="1:13">
      <c r="A181" s="301">
        <v>172</v>
      </c>
      <c r="B181" s="277" t="s">
        <v>167</v>
      </c>
      <c r="C181" s="277">
        <v>693.05</v>
      </c>
      <c r="D181" s="279">
        <v>711.2166666666667</v>
      </c>
      <c r="E181" s="279">
        <v>663.83333333333337</v>
      </c>
      <c r="F181" s="279">
        <v>634.61666666666667</v>
      </c>
      <c r="G181" s="279">
        <v>587.23333333333335</v>
      </c>
      <c r="H181" s="279">
        <v>740.43333333333339</v>
      </c>
      <c r="I181" s="279">
        <v>787.81666666666661</v>
      </c>
      <c r="J181" s="279">
        <v>817.03333333333342</v>
      </c>
      <c r="K181" s="277">
        <v>758.6</v>
      </c>
      <c r="L181" s="277">
        <v>682</v>
      </c>
      <c r="M181" s="277">
        <v>13.92892</v>
      </c>
    </row>
    <row r="182" spans="1:13">
      <c r="A182" s="301">
        <v>173</v>
      </c>
      <c r="B182" s="277" t="s">
        <v>168</v>
      </c>
      <c r="C182" s="277">
        <v>195.95</v>
      </c>
      <c r="D182" s="279">
        <v>201.76666666666665</v>
      </c>
      <c r="E182" s="279">
        <v>185.83333333333331</v>
      </c>
      <c r="F182" s="279">
        <v>175.71666666666667</v>
      </c>
      <c r="G182" s="279">
        <v>159.78333333333333</v>
      </c>
      <c r="H182" s="279">
        <v>211.8833333333333</v>
      </c>
      <c r="I182" s="279">
        <v>227.81666666666663</v>
      </c>
      <c r="J182" s="279">
        <v>237.93333333333328</v>
      </c>
      <c r="K182" s="277">
        <v>217.7</v>
      </c>
      <c r="L182" s="277">
        <v>191.65</v>
      </c>
      <c r="M182" s="277">
        <v>477.82792000000001</v>
      </c>
    </row>
    <row r="183" spans="1:13">
      <c r="A183" s="301">
        <v>174</v>
      </c>
      <c r="B183" s="277" t="s">
        <v>169</v>
      </c>
      <c r="C183" s="277">
        <v>106.15</v>
      </c>
      <c r="D183" s="279">
        <v>108.58333333333333</v>
      </c>
      <c r="E183" s="279">
        <v>103.06666666666666</v>
      </c>
      <c r="F183" s="279">
        <v>99.983333333333334</v>
      </c>
      <c r="G183" s="279">
        <v>94.466666666666669</v>
      </c>
      <c r="H183" s="279">
        <v>111.66666666666666</v>
      </c>
      <c r="I183" s="279">
        <v>117.18333333333334</v>
      </c>
      <c r="J183" s="279">
        <v>120.26666666666665</v>
      </c>
      <c r="K183" s="277">
        <v>114.1</v>
      </c>
      <c r="L183" s="277">
        <v>105.5</v>
      </c>
      <c r="M183" s="277">
        <v>152.69400999999999</v>
      </c>
    </row>
    <row r="184" spans="1:13">
      <c r="A184" s="301">
        <v>175</v>
      </c>
      <c r="B184" s="277" t="s">
        <v>170</v>
      </c>
      <c r="C184" s="277">
        <v>2080.6999999999998</v>
      </c>
      <c r="D184" s="279">
        <v>2105.0166666666664</v>
      </c>
      <c r="E184" s="279">
        <v>2036.0333333333328</v>
      </c>
      <c r="F184" s="279">
        <v>1991.3666666666663</v>
      </c>
      <c r="G184" s="279">
        <v>1922.3833333333328</v>
      </c>
      <c r="H184" s="279">
        <v>2149.6833333333329</v>
      </c>
      <c r="I184" s="279">
        <v>2218.6666666666665</v>
      </c>
      <c r="J184" s="279">
        <v>2263.333333333333</v>
      </c>
      <c r="K184" s="277">
        <v>2174</v>
      </c>
      <c r="L184" s="277">
        <v>2060.35</v>
      </c>
      <c r="M184" s="277">
        <v>286.49140999999997</v>
      </c>
    </row>
    <row r="185" spans="1:13">
      <c r="A185" s="301">
        <v>176</v>
      </c>
      <c r="B185" s="277" t="s">
        <v>171</v>
      </c>
      <c r="C185" s="277">
        <v>38.5</v>
      </c>
      <c r="D185" s="279">
        <v>39.433333333333337</v>
      </c>
      <c r="E185" s="279">
        <v>37.166666666666671</v>
      </c>
      <c r="F185" s="279">
        <v>35.833333333333336</v>
      </c>
      <c r="G185" s="279">
        <v>33.56666666666667</v>
      </c>
      <c r="H185" s="279">
        <v>40.766666666666673</v>
      </c>
      <c r="I185" s="279">
        <v>43.033333333333339</v>
      </c>
      <c r="J185" s="279">
        <v>44.366666666666674</v>
      </c>
      <c r="K185" s="277">
        <v>41.7</v>
      </c>
      <c r="L185" s="277">
        <v>38.1</v>
      </c>
      <c r="M185" s="277">
        <v>576.67731000000003</v>
      </c>
    </row>
    <row r="186" spans="1:13">
      <c r="A186" s="301">
        <v>177</v>
      </c>
      <c r="B186" s="277" t="s">
        <v>3524</v>
      </c>
      <c r="C186" s="277">
        <v>807.8</v>
      </c>
      <c r="D186" s="279">
        <v>814.19999999999993</v>
      </c>
      <c r="E186" s="279">
        <v>779.69999999999982</v>
      </c>
      <c r="F186" s="279">
        <v>751.59999999999991</v>
      </c>
      <c r="G186" s="279">
        <v>717.0999999999998</v>
      </c>
      <c r="H186" s="279">
        <v>842.29999999999984</v>
      </c>
      <c r="I186" s="279">
        <v>876.80000000000007</v>
      </c>
      <c r="J186" s="279">
        <v>904.89999999999986</v>
      </c>
      <c r="K186" s="277">
        <v>848.7</v>
      </c>
      <c r="L186" s="277">
        <v>786.1</v>
      </c>
      <c r="M186" s="277">
        <v>33.936660000000003</v>
      </c>
    </row>
    <row r="187" spans="1:13">
      <c r="A187" s="301">
        <v>178</v>
      </c>
      <c r="B187" s="277" t="s">
        <v>280</v>
      </c>
      <c r="C187" s="277">
        <v>827.75</v>
      </c>
      <c r="D187" s="279">
        <v>836.76666666666677</v>
      </c>
      <c r="E187" s="279">
        <v>809.53333333333353</v>
      </c>
      <c r="F187" s="279">
        <v>791.31666666666672</v>
      </c>
      <c r="G187" s="279">
        <v>764.08333333333348</v>
      </c>
      <c r="H187" s="279">
        <v>854.98333333333358</v>
      </c>
      <c r="I187" s="279">
        <v>882.21666666666692</v>
      </c>
      <c r="J187" s="279">
        <v>900.43333333333362</v>
      </c>
      <c r="K187" s="277">
        <v>864</v>
      </c>
      <c r="L187" s="277">
        <v>818.55</v>
      </c>
      <c r="M187" s="277">
        <v>20.862020000000001</v>
      </c>
    </row>
    <row r="188" spans="1:13">
      <c r="A188" s="301">
        <v>179</v>
      </c>
      <c r="B188" s="277" t="s">
        <v>172</v>
      </c>
      <c r="C188" s="277">
        <v>212</v>
      </c>
      <c r="D188" s="279">
        <v>217.96666666666667</v>
      </c>
      <c r="E188" s="279">
        <v>204.38333333333333</v>
      </c>
      <c r="F188" s="279">
        <v>196.76666666666665</v>
      </c>
      <c r="G188" s="279">
        <v>183.18333333333331</v>
      </c>
      <c r="H188" s="279">
        <v>225.58333333333334</v>
      </c>
      <c r="I188" s="279">
        <v>239.16666666666666</v>
      </c>
      <c r="J188" s="279">
        <v>246.78333333333336</v>
      </c>
      <c r="K188" s="277">
        <v>231.55</v>
      </c>
      <c r="L188" s="277">
        <v>210.35</v>
      </c>
      <c r="M188" s="277">
        <v>1199.9056700000001</v>
      </c>
    </row>
    <row r="189" spans="1:13">
      <c r="A189" s="301">
        <v>180</v>
      </c>
      <c r="B189" s="277" t="s">
        <v>173</v>
      </c>
      <c r="C189" s="277">
        <v>20283</v>
      </c>
      <c r="D189" s="279">
        <v>20614.333333333332</v>
      </c>
      <c r="E189" s="279">
        <v>19678.666666666664</v>
      </c>
      <c r="F189" s="279">
        <v>19074.333333333332</v>
      </c>
      <c r="G189" s="279">
        <v>18138.666666666664</v>
      </c>
      <c r="H189" s="279">
        <v>21218.666666666664</v>
      </c>
      <c r="I189" s="279">
        <v>22154.333333333328</v>
      </c>
      <c r="J189" s="279">
        <v>22758.666666666664</v>
      </c>
      <c r="K189" s="277">
        <v>21550</v>
      </c>
      <c r="L189" s="277">
        <v>20010</v>
      </c>
      <c r="M189" s="277">
        <v>1.14636</v>
      </c>
    </row>
    <row r="190" spans="1:13">
      <c r="A190" s="301">
        <v>181</v>
      </c>
      <c r="B190" s="277" t="s">
        <v>174</v>
      </c>
      <c r="C190" s="277">
        <v>1159.8499999999999</v>
      </c>
      <c r="D190" s="279">
        <v>1178.95</v>
      </c>
      <c r="E190" s="279">
        <v>1128</v>
      </c>
      <c r="F190" s="279">
        <v>1096.1499999999999</v>
      </c>
      <c r="G190" s="279">
        <v>1045.1999999999998</v>
      </c>
      <c r="H190" s="279">
        <v>1210.8000000000002</v>
      </c>
      <c r="I190" s="279">
        <v>1261.7500000000005</v>
      </c>
      <c r="J190" s="279">
        <v>1293.6000000000004</v>
      </c>
      <c r="K190" s="277">
        <v>1229.9000000000001</v>
      </c>
      <c r="L190" s="277">
        <v>1147.0999999999999</v>
      </c>
      <c r="M190" s="277">
        <v>13.08601</v>
      </c>
    </row>
    <row r="191" spans="1:13">
      <c r="A191" s="301">
        <v>182</v>
      </c>
      <c r="B191" s="277" t="s">
        <v>175</v>
      </c>
      <c r="C191" s="277">
        <v>4053.9</v>
      </c>
      <c r="D191" s="279">
        <v>4112.8666666666668</v>
      </c>
      <c r="E191" s="279">
        <v>3954.7833333333338</v>
      </c>
      <c r="F191" s="279">
        <v>3855.666666666667</v>
      </c>
      <c r="G191" s="279">
        <v>3697.5833333333339</v>
      </c>
      <c r="H191" s="279">
        <v>4211.9833333333336</v>
      </c>
      <c r="I191" s="279">
        <v>4370.0666666666657</v>
      </c>
      <c r="J191" s="279">
        <v>4469.1833333333334</v>
      </c>
      <c r="K191" s="277">
        <v>4270.95</v>
      </c>
      <c r="L191" s="277">
        <v>4013.75</v>
      </c>
      <c r="M191" s="277">
        <v>2.4146899999999998</v>
      </c>
    </row>
    <row r="192" spans="1:13">
      <c r="A192" s="301">
        <v>183</v>
      </c>
      <c r="B192" s="277" t="s">
        <v>176</v>
      </c>
      <c r="C192" s="277">
        <v>702.45</v>
      </c>
      <c r="D192" s="279">
        <v>731.11666666666667</v>
      </c>
      <c r="E192" s="279">
        <v>669.33333333333337</v>
      </c>
      <c r="F192" s="279">
        <v>636.2166666666667</v>
      </c>
      <c r="G192" s="279">
        <v>574.43333333333339</v>
      </c>
      <c r="H192" s="279">
        <v>764.23333333333335</v>
      </c>
      <c r="I192" s="279">
        <v>826.01666666666665</v>
      </c>
      <c r="J192" s="279">
        <v>859.13333333333333</v>
      </c>
      <c r="K192" s="277">
        <v>792.9</v>
      </c>
      <c r="L192" s="277">
        <v>698</v>
      </c>
      <c r="M192" s="277">
        <v>94.462400000000002</v>
      </c>
    </row>
    <row r="193" spans="1:13">
      <c r="A193" s="301">
        <v>184</v>
      </c>
      <c r="B193" s="277" t="s">
        <v>178</v>
      </c>
      <c r="C193" s="277">
        <v>520.25</v>
      </c>
      <c r="D193" s="279">
        <v>531.76666666666665</v>
      </c>
      <c r="E193" s="279">
        <v>502.5333333333333</v>
      </c>
      <c r="F193" s="279">
        <v>484.81666666666661</v>
      </c>
      <c r="G193" s="279">
        <v>455.58333333333326</v>
      </c>
      <c r="H193" s="279">
        <v>549.48333333333335</v>
      </c>
      <c r="I193" s="279">
        <v>578.7166666666667</v>
      </c>
      <c r="J193" s="279">
        <v>596.43333333333339</v>
      </c>
      <c r="K193" s="277">
        <v>561</v>
      </c>
      <c r="L193" s="277">
        <v>514.04999999999995</v>
      </c>
      <c r="M193" s="277">
        <v>200.56910999999999</v>
      </c>
    </row>
    <row r="194" spans="1:13">
      <c r="A194" s="301">
        <v>185</v>
      </c>
      <c r="B194" s="277" t="s">
        <v>179</v>
      </c>
      <c r="C194" s="277">
        <v>452.6</v>
      </c>
      <c r="D194" s="279">
        <v>459.7166666666667</v>
      </c>
      <c r="E194" s="279">
        <v>436.33333333333337</v>
      </c>
      <c r="F194" s="279">
        <v>420.06666666666666</v>
      </c>
      <c r="G194" s="279">
        <v>396.68333333333334</v>
      </c>
      <c r="H194" s="279">
        <v>475.98333333333341</v>
      </c>
      <c r="I194" s="279">
        <v>499.36666666666673</v>
      </c>
      <c r="J194" s="279">
        <v>515.63333333333344</v>
      </c>
      <c r="K194" s="277">
        <v>483.1</v>
      </c>
      <c r="L194" s="277">
        <v>443.45</v>
      </c>
      <c r="M194" s="277">
        <v>25.022379999999998</v>
      </c>
    </row>
    <row r="195" spans="1:13">
      <c r="A195" s="301">
        <v>186</v>
      </c>
      <c r="B195" s="277" t="s">
        <v>282</v>
      </c>
      <c r="C195" s="277">
        <v>474.2</v>
      </c>
      <c r="D195" s="279">
        <v>475.18333333333334</v>
      </c>
      <c r="E195" s="279">
        <v>459.01666666666665</v>
      </c>
      <c r="F195" s="279">
        <v>443.83333333333331</v>
      </c>
      <c r="G195" s="279">
        <v>427.66666666666663</v>
      </c>
      <c r="H195" s="279">
        <v>490.36666666666667</v>
      </c>
      <c r="I195" s="279">
        <v>506.5333333333333</v>
      </c>
      <c r="J195" s="279">
        <v>521.7166666666667</v>
      </c>
      <c r="K195" s="277">
        <v>491.35</v>
      </c>
      <c r="L195" s="277">
        <v>460</v>
      </c>
      <c r="M195" s="277">
        <v>4.3049999999999997</v>
      </c>
    </row>
    <row r="196" spans="1:13">
      <c r="A196" s="301">
        <v>187</v>
      </c>
      <c r="B196" s="277" t="s">
        <v>3465</v>
      </c>
      <c r="C196" s="277">
        <v>532.35</v>
      </c>
      <c r="D196" s="279">
        <v>537.63333333333333</v>
      </c>
      <c r="E196" s="279">
        <v>522.91666666666663</v>
      </c>
      <c r="F196" s="279">
        <v>513.48333333333335</v>
      </c>
      <c r="G196" s="279">
        <v>498.76666666666665</v>
      </c>
      <c r="H196" s="279">
        <v>547.06666666666661</v>
      </c>
      <c r="I196" s="279">
        <v>561.7833333333333</v>
      </c>
      <c r="J196" s="279">
        <v>571.21666666666658</v>
      </c>
      <c r="K196" s="277">
        <v>552.35</v>
      </c>
      <c r="L196" s="277">
        <v>528.20000000000005</v>
      </c>
      <c r="M196" s="277">
        <v>55.439300000000003</v>
      </c>
    </row>
    <row r="197" spans="1:13">
      <c r="A197" s="301">
        <v>188</v>
      </c>
      <c r="B197" s="268" t="s">
        <v>183</v>
      </c>
      <c r="C197" s="268">
        <v>143.19999999999999</v>
      </c>
      <c r="D197" s="308">
        <v>143.11666666666665</v>
      </c>
      <c r="E197" s="308">
        <v>138.2833333333333</v>
      </c>
      <c r="F197" s="308">
        <v>133.36666666666665</v>
      </c>
      <c r="G197" s="308">
        <v>128.5333333333333</v>
      </c>
      <c r="H197" s="308">
        <v>148.0333333333333</v>
      </c>
      <c r="I197" s="308">
        <v>152.86666666666662</v>
      </c>
      <c r="J197" s="308">
        <v>157.7833333333333</v>
      </c>
      <c r="K197" s="268">
        <v>147.94999999999999</v>
      </c>
      <c r="L197" s="268">
        <v>138.19999999999999</v>
      </c>
      <c r="M197" s="268">
        <v>1605.6451999999999</v>
      </c>
    </row>
    <row r="198" spans="1:13">
      <c r="A198" s="301">
        <v>189</v>
      </c>
      <c r="B198" s="268" t="s">
        <v>185</v>
      </c>
      <c r="C198" s="268">
        <v>58.75</v>
      </c>
      <c r="D198" s="308">
        <v>59.466666666666669</v>
      </c>
      <c r="E198" s="308">
        <v>57.183333333333337</v>
      </c>
      <c r="F198" s="308">
        <v>55.616666666666667</v>
      </c>
      <c r="G198" s="308">
        <v>53.333333333333336</v>
      </c>
      <c r="H198" s="308">
        <v>61.033333333333339</v>
      </c>
      <c r="I198" s="308">
        <v>63.31666666666667</v>
      </c>
      <c r="J198" s="308">
        <v>64.88333333333334</v>
      </c>
      <c r="K198" s="268">
        <v>61.75</v>
      </c>
      <c r="L198" s="268">
        <v>57.9</v>
      </c>
      <c r="M198" s="268">
        <v>368.40665000000001</v>
      </c>
    </row>
    <row r="199" spans="1:13">
      <c r="A199" s="301">
        <v>190</v>
      </c>
      <c r="B199" s="268" t="s">
        <v>186</v>
      </c>
      <c r="C199" s="268">
        <v>413</v>
      </c>
      <c r="D199" s="308">
        <v>417.7166666666667</v>
      </c>
      <c r="E199" s="308">
        <v>405.28333333333342</v>
      </c>
      <c r="F199" s="308">
        <v>397.56666666666672</v>
      </c>
      <c r="G199" s="308">
        <v>385.13333333333344</v>
      </c>
      <c r="H199" s="308">
        <v>425.43333333333339</v>
      </c>
      <c r="I199" s="308">
        <v>437.86666666666667</v>
      </c>
      <c r="J199" s="308">
        <v>445.58333333333337</v>
      </c>
      <c r="K199" s="268">
        <v>430.15</v>
      </c>
      <c r="L199" s="268">
        <v>410</v>
      </c>
      <c r="M199" s="268">
        <v>157.46138999999999</v>
      </c>
    </row>
    <row r="200" spans="1:13">
      <c r="A200" s="301">
        <v>191</v>
      </c>
      <c r="B200" s="268" t="s">
        <v>187</v>
      </c>
      <c r="C200" s="268">
        <v>2257.25</v>
      </c>
      <c r="D200" s="308">
        <v>2253.8166666666666</v>
      </c>
      <c r="E200" s="308">
        <v>2231.4333333333334</v>
      </c>
      <c r="F200" s="308">
        <v>2205.6166666666668</v>
      </c>
      <c r="G200" s="308">
        <v>2183.2333333333336</v>
      </c>
      <c r="H200" s="308">
        <v>2279.6333333333332</v>
      </c>
      <c r="I200" s="308">
        <v>2302.0166666666664</v>
      </c>
      <c r="J200" s="308">
        <v>2327.833333333333</v>
      </c>
      <c r="K200" s="268">
        <v>2276.1999999999998</v>
      </c>
      <c r="L200" s="268">
        <v>2228</v>
      </c>
      <c r="M200" s="268">
        <v>60.181600000000003</v>
      </c>
    </row>
    <row r="201" spans="1:13">
      <c r="A201" s="301">
        <v>192</v>
      </c>
      <c r="B201" s="268" t="s">
        <v>188</v>
      </c>
      <c r="C201" s="268">
        <v>741</v>
      </c>
      <c r="D201" s="308">
        <v>749.26666666666677</v>
      </c>
      <c r="E201" s="308">
        <v>723.83333333333348</v>
      </c>
      <c r="F201" s="308">
        <v>706.66666666666674</v>
      </c>
      <c r="G201" s="308">
        <v>681.23333333333346</v>
      </c>
      <c r="H201" s="308">
        <v>766.43333333333351</v>
      </c>
      <c r="I201" s="308">
        <v>791.86666666666667</v>
      </c>
      <c r="J201" s="308">
        <v>809.03333333333353</v>
      </c>
      <c r="K201" s="268">
        <v>774.7</v>
      </c>
      <c r="L201" s="268">
        <v>732.1</v>
      </c>
      <c r="M201" s="268">
        <v>72.245850000000004</v>
      </c>
    </row>
    <row r="202" spans="1:13">
      <c r="A202" s="301">
        <v>193</v>
      </c>
      <c r="B202" s="268" t="s">
        <v>189</v>
      </c>
      <c r="C202" s="268">
        <v>1100.5</v>
      </c>
      <c r="D202" s="308">
        <v>1113.1666666666667</v>
      </c>
      <c r="E202" s="308">
        <v>1073.3333333333335</v>
      </c>
      <c r="F202" s="308">
        <v>1046.1666666666667</v>
      </c>
      <c r="G202" s="308">
        <v>1006.3333333333335</v>
      </c>
      <c r="H202" s="308">
        <v>1140.3333333333335</v>
      </c>
      <c r="I202" s="308">
        <v>1180.166666666667</v>
      </c>
      <c r="J202" s="308">
        <v>1207.3333333333335</v>
      </c>
      <c r="K202" s="268">
        <v>1153</v>
      </c>
      <c r="L202" s="268">
        <v>1086</v>
      </c>
      <c r="M202" s="268">
        <v>33.736490000000003</v>
      </c>
    </row>
    <row r="203" spans="1:13">
      <c r="A203" s="301">
        <v>194</v>
      </c>
      <c r="B203" s="268" t="s">
        <v>190</v>
      </c>
      <c r="C203" s="268">
        <v>2661.6</v>
      </c>
      <c r="D203" s="308">
        <v>2672.5833333333335</v>
      </c>
      <c r="E203" s="308">
        <v>2606.3166666666671</v>
      </c>
      <c r="F203" s="308">
        <v>2551.0333333333338</v>
      </c>
      <c r="G203" s="308">
        <v>2484.7666666666673</v>
      </c>
      <c r="H203" s="308">
        <v>2727.8666666666668</v>
      </c>
      <c r="I203" s="308">
        <v>2794.1333333333332</v>
      </c>
      <c r="J203" s="308">
        <v>2849.4166666666665</v>
      </c>
      <c r="K203" s="268">
        <v>2738.85</v>
      </c>
      <c r="L203" s="268">
        <v>2617.3000000000002</v>
      </c>
      <c r="M203" s="268">
        <v>8.0061999999999998</v>
      </c>
    </row>
    <row r="204" spans="1:13">
      <c r="A204" s="301">
        <v>195</v>
      </c>
      <c r="B204" s="268" t="s">
        <v>191</v>
      </c>
      <c r="C204" s="268">
        <v>332.9</v>
      </c>
      <c r="D204" s="308">
        <v>337.3</v>
      </c>
      <c r="E204" s="308">
        <v>326.70000000000005</v>
      </c>
      <c r="F204" s="308">
        <v>320.50000000000006</v>
      </c>
      <c r="G204" s="308">
        <v>309.90000000000009</v>
      </c>
      <c r="H204" s="308">
        <v>343.5</v>
      </c>
      <c r="I204" s="308">
        <v>354.1</v>
      </c>
      <c r="J204" s="308">
        <v>360.29999999999995</v>
      </c>
      <c r="K204" s="268">
        <v>347.9</v>
      </c>
      <c r="L204" s="268">
        <v>331.1</v>
      </c>
      <c r="M204" s="268">
        <v>9.9145500000000002</v>
      </c>
    </row>
    <row r="205" spans="1:13">
      <c r="A205" s="301">
        <v>196</v>
      </c>
      <c r="B205" s="268" t="s">
        <v>550</v>
      </c>
      <c r="C205" s="268">
        <v>639.20000000000005</v>
      </c>
      <c r="D205" s="308">
        <v>636.31666666666672</v>
      </c>
      <c r="E205" s="308">
        <v>613.33333333333348</v>
      </c>
      <c r="F205" s="308">
        <v>587.46666666666681</v>
      </c>
      <c r="G205" s="308">
        <v>564.48333333333358</v>
      </c>
      <c r="H205" s="308">
        <v>662.18333333333339</v>
      </c>
      <c r="I205" s="308">
        <v>685.16666666666674</v>
      </c>
      <c r="J205" s="308">
        <v>711.0333333333333</v>
      </c>
      <c r="K205" s="268">
        <v>659.3</v>
      </c>
      <c r="L205" s="268">
        <v>610.45000000000005</v>
      </c>
      <c r="M205" s="268">
        <v>6.3691700000000004</v>
      </c>
    </row>
    <row r="206" spans="1:13">
      <c r="A206" s="301">
        <v>197</v>
      </c>
      <c r="B206" s="268" t="s">
        <v>192</v>
      </c>
      <c r="C206" s="268">
        <v>432.85</v>
      </c>
      <c r="D206" s="308">
        <v>439.08333333333331</v>
      </c>
      <c r="E206" s="308">
        <v>423.26666666666665</v>
      </c>
      <c r="F206" s="308">
        <v>413.68333333333334</v>
      </c>
      <c r="G206" s="308">
        <v>397.86666666666667</v>
      </c>
      <c r="H206" s="308">
        <v>448.66666666666663</v>
      </c>
      <c r="I206" s="308">
        <v>464.48333333333335</v>
      </c>
      <c r="J206" s="308">
        <v>474.06666666666661</v>
      </c>
      <c r="K206" s="268">
        <v>454.9</v>
      </c>
      <c r="L206" s="268">
        <v>429.5</v>
      </c>
      <c r="M206" s="268">
        <v>30.732330000000001</v>
      </c>
    </row>
    <row r="207" spans="1:13">
      <c r="A207" s="301">
        <v>198</v>
      </c>
      <c r="B207" s="268" t="s">
        <v>193</v>
      </c>
      <c r="C207" s="268">
        <v>1010.65</v>
      </c>
      <c r="D207" s="308">
        <v>1023.6833333333334</v>
      </c>
      <c r="E207" s="308">
        <v>991.36666666666679</v>
      </c>
      <c r="F207" s="308">
        <v>972.08333333333337</v>
      </c>
      <c r="G207" s="308">
        <v>939.76666666666677</v>
      </c>
      <c r="H207" s="308">
        <v>1042.9666666666667</v>
      </c>
      <c r="I207" s="308">
        <v>1075.2833333333333</v>
      </c>
      <c r="J207" s="308">
        <v>1094.5666666666668</v>
      </c>
      <c r="K207" s="268">
        <v>1056</v>
      </c>
      <c r="L207" s="268">
        <v>1004.4</v>
      </c>
      <c r="M207" s="268">
        <v>5.6796499999999996</v>
      </c>
    </row>
    <row r="208" spans="1:13">
      <c r="A208" s="301">
        <v>199</v>
      </c>
      <c r="B208" s="268" t="s">
        <v>195</v>
      </c>
      <c r="C208" s="268">
        <v>3903.85</v>
      </c>
      <c r="D208" s="308">
        <v>3957.6666666666665</v>
      </c>
      <c r="E208" s="308">
        <v>3829.0333333333328</v>
      </c>
      <c r="F208" s="308">
        <v>3754.2166666666662</v>
      </c>
      <c r="G208" s="308">
        <v>3625.5833333333326</v>
      </c>
      <c r="H208" s="308">
        <v>4032.4833333333331</v>
      </c>
      <c r="I208" s="308">
        <v>4161.1166666666668</v>
      </c>
      <c r="J208" s="308">
        <v>4235.9333333333334</v>
      </c>
      <c r="K208" s="268">
        <v>4086.3</v>
      </c>
      <c r="L208" s="268">
        <v>3882.85</v>
      </c>
      <c r="M208" s="268">
        <v>6.8089599999999999</v>
      </c>
    </row>
    <row r="209" spans="1:13">
      <c r="A209" s="301">
        <v>200</v>
      </c>
      <c r="B209" s="268" t="s">
        <v>196</v>
      </c>
      <c r="C209" s="268">
        <v>30.2</v>
      </c>
      <c r="D209" s="308">
        <v>30.883333333333336</v>
      </c>
      <c r="E209" s="308">
        <v>29.31666666666667</v>
      </c>
      <c r="F209" s="308">
        <v>28.433333333333334</v>
      </c>
      <c r="G209" s="308">
        <v>26.866666666666667</v>
      </c>
      <c r="H209" s="308">
        <v>31.766666666666673</v>
      </c>
      <c r="I209" s="308">
        <v>33.333333333333343</v>
      </c>
      <c r="J209" s="308">
        <v>34.216666666666676</v>
      </c>
      <c r="K209" s="268">
        <v>32.450000000000003</v>
      </c>
      <c r="L209" s="268">
        <v>30</v>
      </c>
      <c r="M209" s="268">
        <v>92.540390000000002</v>
      </c>
    </row>
    <row r="210" spans="1:13">
      <c r="A210" s="301">
        <v>201</v>
      </c>
      <c r="B210" s="268" t="s">
        <v>197</v>
      </c>
      <c r="C210" s="268">
        <v>505.95</v>
      </c>
      <c r="D210" s="308">
        <v>513.94999999999993</v>
      </c>
      <c r="E210" s="308">
        <v>492.99999999999989</v>
      </c>
      <c r="F210" s="308">
        <v>480.04999999999995</v>
      </c>
      <c r="G210" s="308">
        <v>459.09999999999991</v>
      </c>
      <c r="H210" s="308">
        <v>526.89999999999986</v>
      </c>
      <c r="I210" s="308">
        <v>547.84999999999991</v>
      </c>
      <c r="J210" s="308">
        <v>560.79999999999984</v>
      </c>
      <c r="K210" s="268">
        <v>534.9</v>
      </c>
      <c r="L210" s="268">
        <v>501</v>
      </c>
      <c r="M210" s="268">
        <v>108.25185999999999</v>
      </c>
    </row>
    <row r="211" spans="1:13">
      <c r="A211" s="301">
        <v>202</v>
      </c>
      <c r="B211" s="268" t="s">
        <v>563</v>
      </c>
      <c r="C211" s="268">
        <v>736</v>
      </c>
      <c r="D211" s="308">
        <v>727.83333333333337</v>
      </c>
      <c r="E211" s="308">
        <v>698.76666666666677</v>
      </c>
      <c r="F211" s="308">
        <v>661.53333333333342</v>
      </c>
      <c r="G211" s="308">
        <v>632.46666666666681</v>
      </c>
      <c r="H211" s="308">
        <v>765.06666666666672</v>
      </c>
      <c r="I211" s="308">
        <v>794.13333333333333</v>
      </c>
      <c r="J211" s="308">
        <v>831.36666666666667</v>
      </c>
      <c r="K211" s="268">
        <v>756.9</v>
      </c>
      <c r="L211" s="268">
        <v>690.6</v>
      </c>
      <c r="M211" s="268">
        <v>2.1495500000000001</v>
      </c>
    </row>
    <row r="212" spans="1:13">
      <c r="A212" s="301">
        <v>203</v>
      </c>
      <c r="B212" s="268" t="s">
        <v>284</v>
      </c>
      <c r="C212" s="268">
        <v>167.3</v>
      </c>
      <c r="D212" s="308">
        <v>170.70000000000002</v>
      </c>
      <c r="E212" s="308">
        <v>161.60000000000002</v>
      </c>
      <c r="F212" s="308">
        <v>155.9</v>
      </c>
      <c r="G212" s="308">
        <v>146.80000000000001</v>
      </c>
      <c r="H212" s="308">
        <v>176.40000000000003</v>
      </c>
      <c r="I212" s="308">
        <v>185.5</v>
      </c>
      <c r="J212" s="308">
        <v>191.20000000000005</v>
      </c>
      <c r="K212" s="268">
        <v>179.8</v>
      </c>
      <c r="L212" s="268">
        <v>165</v>
      </c>
      <c r="M212" s="268">
        <v>10.612259999999999</v>
      </c>
    </row>
    <row r="213" spans="1:13">
      <c r="A213" s="301">
        <v>204</v>
      </c>
      <c r="B213" s="268" t="s">
        <v>199</v>
      </c>
      <c r="C213" s="268">
        <v>634.75</v>
      </c>
      <c r="D213" s="308">
        <v>644.65</v>
      </c>
      <c r="E213" s="308">
        <v>620.29999999999995</v>
      </c>
      <c r="F213" s="308">
        <v>605.85</v>
      </c>
      <c r="G213" s="308">
        <v>581.5</v>
      </c>
      <c r="H213" s="308">
        <v>659.09999999999991</v>
      </c>
      <c r="I213" s="308">
        <v>683.45</v>
      </c>
      <c r="J213" s="308">
        <v>697.89999999999986</v>
      </c>
      <c r="K213" s="268">
        <v>669</v>
      </c>
      <c r="L213" s="268">
        <v>630.20000000000005</v>
      </c>
      <c r="M213" s="268">
        <v>15.23639</v>
      </c>
    </row>
    <row r="214" spans="1:13">
      <c r="A214" s="301">
        <v>205</v>
      </c>
      <c r="B214" s="268" t="s">
        <v>569</v>
      </c>
      <c r="C214" s="268">
        <v>2121.35</v>
      </c>
      <c r="D214" s="308">
        <v>2144.3833333333332</v>
      </c>
      <c r="E214" s="308">
        <v>2074.8166666666666</v>
      </c>
      <c r="F214" s="308">
        <v>2028.2833333333333</v>
      </c>
      <c r="G214" s="308">
        <v>1958.7166666666667</v>
      </c>
      <c r="H214" s="308">
        <v>2190.9166666666665</v>
      </c>
      <c r="I214" s="308">
        <v>2260.4833333333331</v>
      </c>
      <c r="J214" s="308">
        <v>2307.0166666666664</v>
      </c>
      <c r="K214" s="268">
        <v>2213.9499999999998</v>
      </c>
      <c r="L214" s="268">
        <v>2097.85</v>
      </c>
      <c r="M214" s="268">
        <v>0.35003000000000001</v>
      </c>
    </row>
    <row r="215" spans="1:13">
      <c r="A215" s="301">
        <v>206</v>
      </c>
      <c r="B215" s="268" t="s">
        <v>200</v>
      </c>
      <c r="C215" s="308">
        <v>271.3</v>
      </c>
      <c r="D215" s="308">
        <v>273.76666666666665</v>
      </c>
      <c r="E215" s="308">
        <v>265.5333333333333</v>
      </c>
      <c r="F215" s="308">
        <v>259.76666666666665</v>
      </c>
      <c r="G215" s="308">
        <v>251.5333333333333</v>
      </c>
      <c r="H215" s="308">
        <v>279.5333333333333</v>
      </c>
      <c r="I215" s="308">
        <v>287.76666666666665</v>
      </c>
      <c r="J215" s="308">
        <v>293.5333333333333</v>
      </c>
      <c r="K215" s="308">
        <v>282</v>
      </c>
      <c r="L215" s="308">
        <v>268</v>
      </c>
      <c r="M215" s="308">
        <v>205.71549999999999</v>
      </c>
    </row>
    <row r="216" spans="1:13">
      <c r="A216" s="301">
        <v>207</v>
      </c>
      <c r="B216" s="268" t="s">
        <v>202</v>
      </c>
      <c r="C216" s="308">
        <v>203.55</v>
      </c>
      <c r="D216" s="308">
        <v>207.45000000000002</v>
      </c>
      <c r="E216" s="308">
        <v>197.15000000000003</v>
      </c>
      <c r="F216" s="308">
        <v>190.75000000000003</v>
      </c>
      <c r="G216" s="308">
        <v>180.45000000000005</v>
      </c>
      <c r="H216" s="308">
        <v>213.85000000000002</v>
      </c>
      <c r="I216" s="308">
        <v>224.15000000000003</v>
      </c>
      <c r="J216" s="308">
        <v>230.55</v>
      </c>
      <c r="K216" s="308">
        <v>217.75</v>
      </c>
      <c r="L216" s="308">
        <v>201.05</v>
      </c>
      <c r="M216" s="308">
        <v>407.65976000000001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12" sqref="G1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4"/>
      <c r="B1" s="574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1" t="s">
        <v>16</v>
      </c>
      <c r="B9" s="572" t="s">
        <v>18</v>
      </c>
      <c r="C9" s="570" t="s">
        <v>19</v>
      </c>
      <c r="D9" s="570" t="s">
        <v>20</v>
      </c>
      <c r="E9" s="570" t="s">
        <v>21</v>
      </c>
      <c r="F9" s="570"/>
      <c r="G9" s="570"/>
      <c r="H9" s="570" t="s">
        <v>22</v>
      </c>
      <c r="I9" s="570"/>
      <c r="J9" s="570"/>
      <c r="K9" s="274"/>
      <c r="L9" s="281"/>
      <c r="M9" s="282"/>
    </row>
    <row r="10" spans="1:15" ht="42.75" customHeight="1">
      <c r="A10" s="566"/>
      <c r="B10" s="568"/>
      <c r="C10" s="573" t="s">
        <v>23</v>
      </c>
      <c r="D10" s="573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20264.45</v>
      </c>
      <c r="D11" s="279">
        <v>20471.483333333334</v>
      </c>
      <c r="E11" s="279">
        <v>19942.966666666667</v>
      </c>
      <c r="F11" s="279">
        <v>19621.483333333334</v>
      </c>
      <c r="G11" s="279">
        <v>19092.966666666667</v>
      </c>
      <c r="H11" s="279">
        <v>20792.966666666667</v>
      </c>
      <c r="I11" s="279">
        <v>21321.483333333337</v>
      </c>
      <c r="J11" s="279">
        <v>21642.966666666667</v>
      </c>
      <c r="K11" s="277">
        <v>21000</v>
      </c>
      <c r="L11" s="277">
        <v>20150</v>
      </c>
      <c r="M11" s="277">
        <v>4.7289999999999999E-2</v>
      </c>
    </row>
    <row r="12" spans="1:15" ht="12" customHeight="1">
      <c r="A12" s="268">
        <v>2</v>
      </c>
      <c r="B12" s="277" t="s">
        <v>803</v>
      </c>
      <c r="C12" s="278">
        <v>1047.7</v>
      </c>
      <c r="D12" s="279">
        <v>1069.5333333333335</v>
      </c>
      <c r="E12" s="279">
        <v>1018.166666666667</v>
      </c>
      <c r="F12" s="279">
        <v>988.63333333333344</v>
      </c>
      <c r="G12" s="279">
        <v>937.26666666666688</v>
      </c>
      <c r="H12" s="279">
        <v>1099.0666666666671</v>
      </c>
      <c r="I12" s="279">
        <v>1150.4333333333334</v>
      </c>
      <c r="J12" s="279">
        <v>1179.9666666666672</v>
      </c>
      <c r="K12" s="277">
        <v>1120.9000000000001</v>
      </c>
      <c r="L12" s="277">
        <v>1040</v>
      </c>
      <c r="M12" s="277">
        <v>4.2865900000000003</v>
      </c>
    </row>
    <row r="13" spans="1:15" ht="12" customHeight="1">
      <c r="A13" s="268">
        <v>3</v>
      </c>
      <c r="B13" s="277" t="s">
        <v>294</v>
      </c>
      <c r="C13" s="278">
        <v>1402.9</v>
      </c>
      <c r="D13" s="279">
        <v>1419.9833333333333</v>
      </c>
      <c r="E13" s="279">
        <v>1340.9666666666667</v>
      </c>
      <c r="F13" s="279">
        <v>1279.0333333333333</v>
      </c>
      <c r="G13" s="279">
        <v>1200.0166666666667</v>
      </c>
      <c r="H13" s="279">
        <v>1481.9166666666667</v>
      </c>
      <c r="I13" s="279">
        <v>1560.9333333333336</v>
      </c>
      <c r="J13" s="279">
        <v>1622.8666666666668</v>
      </c>
      <c r="K13" s="277">
        <v>1499</v>
      </c>
      <c r="L13" s="277">
        <v>1358.05</v>
      </c>
      <c r="M13" s="277">
        <v>34.779910000000001</v>
      </c>
    </row>
    <row r="14" spans="1:15" ht="12" customHeight="1">
      <c r="A14" s="268">
        <v>4</v>
      </c>
      <c r="B14" s="277" t="s">
        <v>3120</v>
      </c>
      <c r="C14" s="278">
        <v>950.75</v>
      </c>
      <c r="D14" s="279">
        <v>967.06666666666661</v>
      </c>
      <c r="E14" s="279">
        <v>925.13333333333321</v>
      </c>
      <c r="F14" s="279">
        <v>899.51666666666665</v>
      </c>
      <c r="G14" s="279">
        <v>857.58333333333326</v>
      </c>
      <c r="H14" s="279">
        <v>992.68333333333317</v>
      </c>
      <c r="I14" s="279">
        <v>1034.6166666666666</v>
      </c>
      <c r="J14" s="279">
        <v>1060.2333333333331</v>
      </c>
      <c r="K14" s="277">
        <v>1009</v>
      </c>
      <c r="L14" s="277">
        <v>941.45</v>
      </c>
      <c r="M14" s="277">
        <v>2.9712900000000002</v>
      </c>
    </row>
    <row r="15" spans="1:15" ht="12" customHeight="1">
      <c r="A15" s="268">
        <v>5</v>
      </c>
      <c r="B15" s="277" t="s">
        <v>295</v>
      </c>
      <c r="C15" s="278">
        <v>16377.1</v>
      </c>
      <c r="D15" s="279">
        <v>16437.083333333332</v>
      </c>
      <c r="E15" s="279">
        <v>15940.016666666663</v>
      </c>
      <c r="F15" s="279">
        <v>15502.933333333331</v>
      </c>
      <c r="G15" s="279">
        <v>15005.866666666661</v>
      </c>
      <c r="H15" s="279">
        <v>16874.166666666664</v>
      </c>
      <c r="I15" s="279">
        <v>17371.233333333337</v>
      </c>
      <c r="J15" s="279">
        <v>17808.316666666666</v>
      </c>
      <c r="K15" s="277">
        <v>16934.150000000001</v>
      </c>
      <c r="L15" s="277">
        <v>16000</v>
      </c>
      <c r="M15" s="277">
        <v>0.13023999999999999</v>
      </c>
    </row>
    <row r="16" spans="1:15" ht="12" customHeight="1">
      <c r="A16" s="268">
        <v>6</v>
      </c>
      <c r="B16" s="277" t="s">
        <v>227</v>
      </c>
      <c r="C16" s="278">
        <v>61.25</v>
      </c>
      <c r="D16" s="279">
        <v>62.416666666666664</v>
      </c>
      <c r="E16" s="279">
        <v>59.333333333333329</v>
      </c>
      <c r="F16" s="279">
        <v>57.416666666666664</v>
      </c>
      <c r="G16" s="279">
        <v>54.333333333333329</v>
      </c>
      <c r="H16" s="279">
        <v>64.333333333333329</v>
      </c>
      <c r="I16" s="279">
        <v>67.416666666666657</v>
      </c>
      <c r="J16" s="279">
        <v>69.333333333333329</v>
      </c>
      <c r="K16" s="277">
        <v>65.5</v>
      </c>
      <c r="L16" s="277">
        <v>60.5</v>
      </c>
      <c r="M16" s="277">
        <v>40.197369999999999</v>
      </c>
    </row>
    <row r="17" spans="1:13" ht="12" customHeight="1">
      <c r="A17" s="268">
        <v>7</v>
      </c>
      <c r="B17" s="277" t="s">
        <v>228</v>
      </c>
      <c r="C17" s="278">
        <v>139.9</v>
      </c>
      <c r="D17" s="279">
        <v>141.78333333333333</v>
      </c>
      <c r="E17" s="279">
        <v>134.11666666666667</v>
      </c>
      <c r="F17" s="279">
        <v>128.33333333333334</v>
      </c>
      <c r="G17" s="279">
        <v>120.66666666666669</v>
      </c>
      <c r="H17" s="279">
        <v>147.56666666666666</v>
      </c>
      <c r="I17" s="279">
        <v>155.23333333333335</v>
      </c>
      <c r="J17" s="279">
        <v>161.01666666666665</v>
      </c>
      <c r="K17" s="277">
        <v>149.44999999999999</v>
      </c>
      <c r="L17" s="277">
        <v>136</v>
      </c>
      <c r="M17" s="277">
        <v>37.175539999999998</v>
      </c>
    </row>
    <row r="18" spans="1:13" ht="12" customHeight="1">
      <c r="A18" s="268">
        <v>8</v>
      </c>
      <c r="B18" s="277" t="s">
        <v>38</v>
      </c>
      <c r="C18" s="278">
        <v>1321.8</v>
      </c>
      <c r="D18" s="279">
        <v>1346.0166666666667</v>
      </c>
      <c r="E18" s="279">
        <v>1288.8333333333333</v>
      </c>
      <c r="F18" s="279">
        <v>1255.8666666666666</v>
      </c>
      <c r="G18" s="279">
        <v>1198.6833333333332</v>
      </c>
      <c r="H18" s="279">
        <v>1378.9833333333333</v>
      </c>
      <c r="I18" s="279">
        <v>1436.1666666666667</v>
      </c>
      <c r="J18" s="279">
        <v>1469.1333333333334</v>
      </c>
      <c r="K18" s="277">
        <v>1403.2</v>
      </c>
      <c r="L18" s="277">
        <v>1313.05</v>
      </c>
      <c r="M18" s="277">
        <v>11.57597</v>
      </c>
    </row>
    <row r="19" spans="1:13" ht="12" customHeight="1">
      <c r="A19" s="268">
        <v>9</v>
      </c>
      <c r="B19" s="277" t="s">
        <v>296</v>
      </c>
      <c r="C19" s="278">
        <v>169.75</v>
      </c>
      <c r="D19" s="279">
        <v>175.54999999999998</v>
      </c>
      <c r="E19" s="279">
        <v>162.29999999999995</v>
      </c>
      <c r="F19" s="279">
        <v>154.84999999999997</v>
      </c>
      <c r="G19" s="279">
        <v>141.59999999999994</v>
      </c>
      <c r="H19" s="279">
        <v>182.99999999999997</v>
      </c>
      <c r="I19" s="279">
        <v>196.25000000000003</v>
      </c>
      <c r="J19" s="279">
        <v>203.7</v>
      </c>
      <c r="K19" s="277">
        <v>188.8</v>
      </c>
      <c r="L19" s="277">
        <v>168.1</v>
      </c>
      <c r="M19" s="277">
        <v>32.686810000000001</v>
      </c>
    </row>
    <row r="20" spans="1:13" ht="12" customHeight="1">
      <c r="A20" s="268">
        <v>10</v>
      </c>
      <c r="B20" s="277" t="s">
        <v>297</v>
      </c>
      <c r="C20" s="278">
        <v>452.75</v>
      </c>
      <c r="D20" s="279">
        <v>458.34999999999997</v>
      </c>
      <c r="E20" s="279">
        <v>419.39999999999992</v>
      </c>
      <c r="F20" s="279">
        <v>386.04999999999995</v>
      </c>
      <c r="G20" s="279">
        <v>347.09999999999991</v>
      </c>
      <c r="H20" s="279">
        <v>491.69999999999993</v>
      </c>
      <c r="I20" s="279">
        <v>530.65</v>
      </c>
      <c r="J20" s="279">
        <v>564</v>
      </c>
      <c r="K20" s="277">
        <v>497.3</v>
      </c>
      <c r="L20" s="277">
        <v>425</v>
      </c>
      <c r="M20" s="277">
        <v>36.493110000000001</v>
      </c>
    </row>
    <row r="21" spans="1:13" ht="12" customHeight="1">
      <c r="A21" s="268">
        <v>11</v>
      </c>
      <c r="B21" s="277" t="s">
        <v>41</v>
      </c>
      <c r="C21" s="278">
        <v>355.75</v>
      </c>
      <c r="D21" s="279">
        <v>362.0333333333333</v>
      </c>
      <c r="E21" s="279">
        <v>345.71666666666658</v>
      </c>
      <c r="F21" s="279">
        <v>335.68333333333328</v>
      </c>
      <c r="G21" s="279">
        <v>319.36666666666656</v>
      </c>
      <c r="H21" s="279">
        <v>372.06666666666661</v>
      </c>
      <c r="I21" s="279">
        <v>388.38333333333333</v>
      </c>
      <c r="J21" s="279">
        <v>398.41666666666663</v>
      </c>
      <c r="K21" s="277">
        <v>378.35</v>
      </c>
      <c r="L21" s="277">
        <v>352</v>
      </c>
      <c r="M21" s="277">
        <v>193.79274000000001</v>
      </c>
    </row>
    <row r="22" spans="1:13" ht="12" customHeight="1">
      <c r="A22" s="268">
        <v>12</v>
      </c>
      <c r="B22" s="277" t="s">
        <v>43</v>
      </c>
      <c r="C22" s="278">
        <v>37.25</v>
      </c>
      <c r="D22" s="279">
        <v>38.366666666666667</v>
      </c>
      <c r="E22" s="279">
        <v>35.583333333333336</v>
      </c>
      <c r="F22" s="279">
        <v>33.916666666666671</v>
      </c>
      <c r="G22" s="279">
        <v>31.13333333333334</v>
      </c>
      <c r="H22" s="279">
        <v>40.033333333333331</v>
      </c>
      <c r="I22" s="279">
        <v>42.816666666666663</v>
      </c>
      <c r="J22" s="279">
        <v>44.483333333333327</v>
      </c>
      <c r="K22" s="277">
        <v>41.15</v>
      </c>
      <c r="L22" s="277">
        <v>36.700000000000003</v>
      </c>
      <c r="M22" s="277">
        <v>197.23766000000001</v>
      </c>
    </row>
    <row r="23" spans="1:13">
      <c r="A23" s="268">
        <v>13</v>
      </c>
      <c r="B23" s="277" t="s">
        <v>298</v>
      </c>
      <c r="C23" s="278">
        <v>253.3</v>
      </c>
      <c r="D23" s="279">
        <v>261.3</v>
      </c>
      <c r="E23" s="279">
        <v>241.75</v>
      </c>
      <c r="F23" s="279">
        <v>230.2</v>
      </c>
      <c r="G23" s="279">
        <v>210.64999999999998</v>
      </c>
      <c r="H23" s="279">
        <v>272.85000000000002</v>
      </c>
      <c r="I23" s="279">
        <v>292.40000000000009</v>
      </c>
      <c r="J23" s="279">
        <v>303.95000000000005</v>
      </c>
      <c r="K23" s="277">
        <v>280.85000000000002</v>
      </c>
      <c r="L23" s="277">
        <v>249.75</v>
      </c>
      <c r="M23" s="277">
        <v>9.4562299999999997</v>
      </c>
    </row>
    <row r="24" spans="1:13">
      <c r="A24" s="268">
        <v>14</v>
      </c>
      <c r="B24" s="277" t="s">
        <v>299</v>
      </c>
      <c r="C24" s="278">
        <v>199</v>
      </c>
      <c r="D24" s="279">
        <v>205.33333333333334</v>
      </c>
      <c r="E24" s="279">
        <v>189.66666666666669</v>
      </c>
      <c r="F24" s="279">
        <v>180.33333333333334</v>
      </c>
      <c r="G24" s="279">
        <v>164.66666666666669</v>
      </c>
      <c r="H24" s="279">
        <v>214.66666666666669</v>
      </c>
      <c r="I24" s="279">
        <v>230.33333333333337</v>
      </c>
      <c r="J24" s="279">
        <v>239.66666666666669</v>
      </c>
      <c r="K24" s="277">
        <v>221</v>
      </c>
      <c r="L24" s="277">
        <v>196</v>
      </c>
      <c r="M24" s="277">
        <v>7.6701600000000001</v>
      </c>
    </row>
    <row r="25" spans="1:13">
      <c r="A25" s="268">
        <v>15</v>
      </c>
      <c r="B25" s="277" t="s">
        <v>300</v>
      </c>
      <c r="C25" s="278">
        <v>212.5</v>
      </c>
      <c r="D25" s="279">
        <v>211.46666666666667</v>
      </c>
      <c r="E25" s="279">
        <v>198.93333333333334</v>
      </c>
      <c r="F25" s="279">
        <v>185.36666666666667</v>
      </c>
      <c r="G25" s="279">
        <v>172.83333333333334</v>
      </c>
      <c r="H25" s="279">
        <v>225.03333333333333</v>
      </c>
      <c r="I25" s="279">
        <v>237.56666666666669</v>
      </c>
      <c r="J25" s="279">
        <v>251.13333333333333</v>
      </c>
      <c r="K25" s="277">
        <v>224</v>
      </c>
      <c r="L25" s="277">
        <v>197.9</v>
      </c>
      <c r="M25" s="277">
        <v>6.4318</v>
      </c>
    </row>
    <row r="26" spans="1:13">
      <c r="A26" s="268">
        <v>16</v>
      </c>
      <c r="B26" s="277" t="s">
        <v>833</v>
      </c>
      <c r="C26" s="278">
        <v>2531.6999999999998</v>
      </c>
      <c r="D26" s="279">
        <v>2610.2166666666667</v>
      </c>
      <c r="E26" s="279">
        <v>2443.4333333333334</v>
      </c>
      <c r="F26" s="279">
        <v>2355.1666666666665</v>
      </c>
      <c r="G26" s="279">
        <v>2188.3833333333332</v>
      </c>
      <c r="H26" s="279">
        <v>2698.4833333333336</v>
      </c>
      <c r="I26" s="279">
        <v>2865.2666666666673</v>
      </c>
      <c r="J26" s="279">
        <v>2953.5333333333338</v>
      </c>
      <c r="K26" s="277">
        <v>2777</v>
      </c>
      <c r="L26" s="277">
        <v>2521.9499999999998</v>
      </c>
      <c r="M26" s="277">
        <v>2.5920100000000001</v>
      </c>
    </row>
    <row r="27" spans="1:13">
      <c r="A27" s="268">
        <v>17</v>
      </c>
      <c r="B27" s="277" t="s">
        <v>292</v>
      </c>
      <c r="C27" s="278">
        <v>1801.65</v>
      </c>
      <c r="D27" s="279">
        <v>1809.0333333333335</v>
      </c>
      <c r="E27" s="279">
        <v>1778.0666666666671</v>
      </c>
      <c r="F27" s="279">
        <v>1754.4833333333336</v>
      </c>
      <c r="G27" s="279">
        <v>1723.5166666666671</v>
      </c>
      <c r="H27" s="279">
        <v>1832.616666666667</v>
      </c>
      <c r="I27" s="279">
        <v>1863.5833333333337</v>
      </c>
      <c r="J27" s="279">
        <v>1887.166666666667</v>
      </c>
      <c r="K27" s="277">
        <v>1840</v>
      </c>
      <c r="L27" s="277">
        <v>1785.45</v>
      </c>
      <c r="M27" s="277">
        <v>0.61014999999999997</v>
      </c>
    </row>
    <row r="28" spans="1:13">
      <c r="A28" s="268">
        <v>18</v>
      </c>
      <c r="B28" s="277" t="s">
        <v>229</v>
      </c>
      <c r="C28" s="278">
        <v>1484.6</v>
      </c>
      <c r="D28" s="279">
        <v>1517.0166666666667</v>
      </c>
      <c r="E28" s="279">
        <v>1437.5833333333333</v>
      </c>
      <c r="F28" s="279">
        <v>1390.5666666666666</v>
      </c>
      <c r="G28" s="279">
        <v>1311.1333333333332</v>
      </c>
      <c r="H28" s="279">
        <v>1564.0333333333333</v>
      </c>
      <c r="I28" s="279">
        <v>1643.4666666666667</v>
      </c>
      <c r="J28" s="279">
        <v>1690.4833333333333</v>
      </c>
      <c r="K28" s="277">
        <v>1596.45</v>
      </c>
      <c r="L28" s="277">
        <v>1470</v>
      </c>
      <c r="M28" s="277">
        <v>3.32748</v>
      </c>
    </row>
    <row r="29" spans="1:13">
      <c r="A29" s="268">
        <v>19</v>
      </c>
      <c r="B29" s="277" t="s">
        <v>301</v>
      </c>
      <c r="C29" s="278">
        <v>2100.1</v>
      </c>
      <c r="D29" s="279">
        <v>2115.9166666666665</v>
      </c>
      <c r="E29" s="279">
        <v>2074.1333333333332</v>
      </c>
      <c r="F29" s="279">
        <v>2048.1666666666665</v>
      </c>
      <c r="G29" s="279">
        <v>2006.3833333333332</v>
      </c>
      <c r="H29" s="279">
        <v>2141.8833333333332</v>
      </c>
      <c r="I29" s="279">
        <v>2183.666666666667</v>
      </c>
      <c r="J29" s="279">
        <v>2209.6333333333332</v>
      </c>
      <c r="K29" s="277">
        <v>2157.6999999999998</v>
      </c>
      <c r="L29" s="277">
        <v>2089.9499999999998</v>
      </c>
      <c r="M29" s="277">
        <v>0.15206</v>
      </c>
    </row>
    <row r="30" spans="1:13">
      <c r="A30" s="268">
        <v>20</v>
      </c>
      <c r="B30" s="277" t="s">
        <v>230</v>
      </c>
      <c r="C30" s="278">
        <v>2722.7</v>
      </c>
      <c r="D30" s="279">
        <v>2772.5</v>
      </c>
      <c r="E30" s="279">
        <v>2655.75</v>
      </c>
      <c r="F30" s="279">
        <v>2588.8000000000002</v>
      </c>
      <c r="G30" s="279">
        <v>2472.0500000000002</v>
      </c>
      <c r="H30" s="279">
        <v>2839.45</v>
      </c>
      <c r="I30" s="279">
        <v>2956.2</v>
      </c>
      <c r="J30" s="279">
        <v>3023.1499999999996</v>
      </c>
      <c r="K30" s="277">
        <v>2889.25</v>
      </c>
      <c r="L30" s="277">
        <v>2705.55</v>
      </c>
      <c r="M30" s="277">
        <v>1.70879</v>
      </c>
    </row>
    <row r="31" spans="1:13">
      <c r="A31" s="268">
        <v>21</v>
      </c>
      <c r="B31" s="277" t="s">
        <v>871</v>
      </c>
      <c r="C31" s="278">
        <v>3103.95</v>
      </c>
      <c r="D31" s="279">
        <v>3154.5666666666671</v>
      </c>
      <c r="E31" s="279">
        <v>2960.3833333333341</v>
      </c>
      <c r="F31" s="279">
        <v>2816.8166666666671</v>
      </c>
      <c r="G31" s="279">
        <v>2622.6333333333341</v>
      </c>
      <c r="H31" s="279">
        <v>3298.1333333333341</v>
      </c>
      <c r="I31" s="279">
        <v>3492.3166666666675</v>
      </c>
      <c r="J31" s="279">
        <v>3635.8833333333341</v>
      </c>
      <c r="K31" s="277">
        <v>3348.75</v>
      </c>
      <c r="L31" s="277">
        <v>3011</v>
      </c>
      <c r="M31" s="277">
        <v>1.4154500000000001</v>
      </c>
    </row>
    <row r="32" spans="1:13">
      <c r="A32" s="268">
        <v>22</v>
      </c>
      <c r="B32" s="277" t="s">
        <v>303</v>
      </c>
      <c r="C32" s="278">
        <v>116.15</v>
      </c>
      <c r="D32" s="279">
        <v>118.13333333333333</v>
      </c>
      <c r="E32" s="279">
        <v>112.01666666666665</v>
      </c>
      <c r="F32" s="279">
        <v>107.88333333333333</v>
      </c>
      <c r="G32" s="279">
        <v>101.76666666666665</v>
      </c>
      <c r="H32" s="279">
        <v>122.26666666666665</v>
      </c>
      <c r="I32" s="279">
        <v>128.38333333333333</v>
      </c>
      <c r="J32" s="279">
        <v>132.51666666666665</v>
      </c>
      <c r="K32" s="277">
        <v>124.25</v>
      </c>
      <c r="L32" s="277">
        <v>114</v>
      </c>
      <c r="M32" s="277">
        <v>5.9072800000000001</v>
      </c>
    </row>
    <row r="33" spans="1:13">
      <c r="A33" s="268">
        <v>23</v>
      </c>
      <c r="B33" s="277" t="s">
        <v>45</v>
      </c>
      <c r="C33" s="278">
        <v>727.95</v>
      </c>
      <c r="D33" s="279">
        <v>728.58333333333337</v>
      </c>
      <c r="E33" s="279">
        <v>713.36666666666679</v>
      </c>
      <c r="F33" s="279">
        <v>698.78333333333342</v>
      </c>
      <c r="G33" s="279">
        <v>683.56666666666683</v>
      </c>
      <c r="H33" s="279">
        <v>743.16666666666674</v>
      </c>
      <c r="I33" s="279">
        <v>758.38333333333321</v>
      </c>
      <c r="J33" s="279">
        <v>772.9666666666667</v>
      </c>
      <c r="K33" s="277">
        <v>743.8</v>
      </c>
      <c r="L33" s="277">
        <v>714</v>
      </c>
      <c r="M33" s="277">
        <v>13.10913</v>
      </c>
    </row>
    <row r="34" spans="1:13">
      <c r="A34" s="268">
        <v>24</v>
      </c>
      <c r="B34" s="277" t="s">
        <v>304</v>
      </c>
      <c r="C34" s="278">
        <v>1733.5</v>
      </c>
      <c r="D34" s="279">
        <v>1764.1666666666667</v>
      </c>
      <c r="E34" s="279">
        <v>1680.3333333333335</v>
      </c>
      <c r="F34" s="279">
        <v>1627.1666666666667</v>
      </c>
      <c r="G34" s="279">
        <v>1543.3333333333335</v>
      </c>
      <c r="H34" s="279">
        <v>1817.3333333333335</v>
      </c>
      <c r="I34" s="279">
        <v>1901.166666666667</v>
      </c>
      <c r="J34" s="279">
        <v>1954.3333333333335</v>
      </c>
      <c r="K34" s="277">
        <v>1848</v>
      </c>
      <c r="L34" s="277">
        <v>1711</v>
      </c>
      <c r="M34" s="277">
        <v>1.0481199999999999</v>
      </c>
    </row>
    <row r="35" spans="1:13">
      <c r="A35" s="268">
        <v>25</v>
      </c>
      <c r="B35" s="277" t="s">
        <v>46</v>
      </c>
      <c r="C35" s="278">
        <v>210.55</v>
      </c>
      <c r="D35" s="279">
        <v>214.4</v>
      </c>
      <c r="E35" s="279">
        <v>204.70000000000002</v>
      </c>
      <c r="F35" s="279">
        <v>198.85000000000002</v>
      </c>
      <c r="G35" s="279">
        <v>189.15000000000003</v>
      </c>
      <c r="H35" s="279">
        <v>220.25</v>
      </c>
      <c r="I35" s="279">
        <v>229.95</v>
      </c>
      <c r="J35" s="279">
        <v>235.79999999999998</v>
      </c>
      <c r="K35" s="277">
        <v>224.1</v>
      </c>
      <c r="L35" s="277">
        <v>208.55</v>
      </c>
      <c r="M35" s="277">
        <v>42.306530000000002</v>
      </c>
    </row>
    <row r="36" spans="1:13">
      <c r="A36" s="268">
        <v>26</v>
      </c>
      <c r="B36" s="277" t="s">
        <v>293</v>
      </c>
      <c r="C36" s="278">
        <v>2403.1</v>
      </c>
      <c r="D36" s="279">
        <v>2407.7333333333336</v>
      </c>
      <c r="E36" s="279">
        <v>2345.4666666666672</v>
      </c>
      <c r="F36" s="279">
        <v>2287.8333333333335</v>
      </c>
      <c r="G36" s="279">
        <v>2225.5666666666671</v>
      </c>
      <c r="H36" s="279">
        <v>2465.3666666666672</v>
      </c>
      <c r="I36" s="279">
        <v>2527.6333333333337</v>
      </c>
      <c r="J36" s="279">
        <v>2585.2666666666673</v>
      </c>
      <c r="K36" s="277">
        <v>2470</v>
      </c>
      <c r="L36" s="277">
        <v>2350.1</v>
      </c>
      <c r="M36" s="277">
        <v>0.47415000000000002</v>
      </c>
    </row>
    <row r="37" spans="1:13">
      <c r="A37" s="268">
        <v>27</v>
      </c>
      <c r="B37" s="277" t="s">
        <v>302</v>
      </c>
      <c r="C37" s="278">
        <v>942.1</v>
      </c>
      <c r="D37" s="279">
        <v>957.1</v>
      </c>
      <c r="E37" s="279">
        <v>914.75</v>
      </c>
      <c r="F37" s="279">
        <v>887.4</v>
      </c>
      <c r="G37" s="279">
        <v>845.05</v>
      </c>
      <c r="H37" s="279">
        <v>984.45</v>
      </c>
      <c r="I37" s="279">
        <v>1026.8000000000002</v>
      </c>
      <c r="J37" s="279">
        <v>1054.1500000000001</v>
      </c>
      <c r="K37" s="277">
        <v>999.45</v>
      </c>
      <c r="L37" s="277">
        <v>929.75</v>
      </c>
      <c r="M37" s="277">
        <v>4.8773</v>
      </c>
    </row>
    <row r="38" spans="1:13">
      <c r="A38" s="268">
        <v>28</v>
      </c>
      <c r="B38" s="277" t="s">
        <v>47</v>
      </c>
      <c r="C38" s="278">
        <v>1634.55</v>
      </c>
      <c r="D38" s="279">
        <v>1644.5</v>
      </c>
      <c r="E38" s="279">
        <v>1612.05</v>
      </c>
      <c r="F38" s="279">
        <v>1589.55</v>
      </c>
      <c r="G38" s="279">
        <v>1557.1</v>
      </c>
      <c r="H38" s="279">
        <v>1667</v>
      </c>
      <c r="I38" s="279">
        <v>1699.4499999999998</v>
      </c>
      <c r="J38" s="279">
        <v>1721.95</v>
      </c>
      <c r="K38" s="277">
        <v>1676.95</v>
      </c>
      <c r="L38" s="277">
        <v>1622</v>
      </c>
      <c r="M38" s="277">
        <v>6.2690799999999998</v>
      </c>
    </row>
    <row r="39" spans="1:13">
      <c r="A39" s="268">
        <v>29</v>
      </c>
      <c r="B39" s="277" t="s">
        <v>48</v>
      </c>
      <c r="C39" s="278">
        <v>123.55</v>
      </c>
      <c r="D39" s="279">
        <v>126.88333333333333</v>
      </c>
      <c r="E39" s="279">
        <v>118.26666666666665</v>
      </c>
      <c r="F39" s="279">
        <v>112.98333333333332</v>
      </c>
      <c r="G39" s="279">
        <v>104.36666666666665</v>
      </c>
      <c r="H39" s="279">
        <v>132.16666666666666</v>
      </c>
      <c r="I39" s="279">
        <v>140.78333333333333</v>
      </c>
      <c r="J39" s="279">
        <v>146.06666666666666</v>
      </c>
      <c r="K39" s="277">
        <v>135.5</v>
      </c>
      <c r="L39" s="277">
        <v>121.6</v>
      </c>
      <c r="M39" s="277">
        <v>98.837919999999997</v>
      </c>
    </row>
    <row r="40" spans="1:13">
      <c r="A40" s="268">
        <v>30</v>
      </c>
      <c r="B40" s="277" t="s">
        <v>305</v>
      </c>
      <c r="C40" s="278">
        <v>147.75</v>
      </c>
      <c r="D40" s="279">
        <v>151.83333333333334</v>
      </c>
      <c r="E40" s="279">
        <v>143.66666666666669</v>
      </c>
      <c r="F40" s="279">
        <v>139.58333333333334</v>
      </c>
      <c r="G40" s="279">
        <v>131.41666666666669</v>
      </c>
      <c r="H40" s="279">
        <v>155.91666666666669</v>
      </c>
      <c r="I40" s="279">
        <v>164.08333333333337</v>
      </c>
      <c r="J40" s="279">
        <v>168.16666666666669</v>
      </c>
      <c r="K40" s="277">
        <v>160</v>
      </c>
      <c r="L40" s="277">
        <v>147.75</v>
      </c>
      <c r="M40" s="277">
        <v>2.05627</v>
      </c>
    </row>
    <row r="41" spans="1:13">
      <c r="A41" s="268">
        <v>31</v>
      </c>
      <c r="B41" s="277" t="s">
        <v>938</v>
      </c>
      <c r="C41" s="278">
        <v>207.85</v>
      </c>
      <c r="D41" s="279">
        <v>210.33333333333334</v>
      </c>
      <c r="E41" s="279">
        <v>197.51666666666668</v>
      </c>
      <c r="F41" s="279">
        <v>187.18333333333334</v>
      </c>
      <c r="G41" s="279">
        <v>174.36666666666667</v>
      </c>
      <c r="H41" s="279">
        <v>220.66666666666669</v>
      </c>
      <c r="I41" s="279">
        <v>233.48333333333335</v>
      </c>
      <c r="J41" s="279">
        <v>243.81666666666669</v>
      </c>
      <c r="K41" s="277">
        <v>223.15</v>
      </c>
      <c r="L41" s="277">
        <v>200</v>
      </c>
      <c r="M41" s="277">
        <v>0.84699999999999998</v>
      </c>
    </row>
    <row r="42" spans="1:13">
      <c r="A42" s="268">
        <v>32</v>
      </c>
      <c r="B42" s="277" t="s">
        <v>306</v>
      </c>
      <c r="C42" s="278">
        <v>68.150000000000006</v>
      </c>
      <c r="D42" s="279">
        <v>69.13333333333334</v>
      </c>
      <c r="E42" s="279">
        <v>64.26666666666668</v>
      </c>
      <c r="F42" s="279">
        <v>60.38333333333334</v>
      </c>
      <c r="G42" s="279">
        <v>55.51666666666668</v>
      </c>
      <c r="H42" s="279">
        <v>73.01666666666668</v>
      </c>
      <c r="I42" s="279">
        <v>77.883333333333326</v>
      </c>
      <c r="J42" s="279">
        <v>81.76666666666668</v>
      </c>
      <c r="K42" s="277">
        <v>74</v>
      </c>
      <c r="L42" s="277">
        <v>65.25</v>
      </c>
      <c r="M42" s="277">
        <v>29.61336</v>
      </c>
    </row>
    <row r="43" spans="1:13">
      <c r="A43" s="268">
        <v>33</v>
      </c>
      <c r="B43" s="277" t="s">
        <v>49</v>
      </c>
      <c r="C43" s="278">
        <v>67.650000000000006</v>
      </c>
      <c r="D43" s="279">
        <v>68.733333333333334</v>
      </c>
      <c r="E43" s="279">
        <v>65.916666666666671</v>
      </c>
      <c r="F43" s="279">
        <v>64.183333333333337</v>
      </c>
      <c r="G43" s="279">
        <v>61.366666666666674</v>
      </c>
      <c r="H43" s="279">
        <v>70.466666666666669</v>
      </c>
      <c r="I43" s="279">
        <v>73.283333333333331</v>
      </c>
      <c r="J43" s="279">
        <v>75.016666666666666</v>
      </c>
      <c r="K43" s="277">
        <v>71.55</v>
      </c>
      <c r="L43" s="277">
        <v>67</v>
      </c>
      <c r="M43" s="277">
        <v>452.22861999999998</v>
      </c>
    </row>
    <row r="44" spans="1:13">
      <c r="A44" s="268">
        <v>34</v>
      </c>
      <c r="B44" s="277" t="s">
        <v>51</v>
      </c>
      <c r="C44" s="278">
        <v>1899.1</v>
      </c>
      <c r="D44" s="279">
        <v>1921.4166666666667</v>
      </c>
      <c r="E44" s="279">
        <v>1858.9333333333334</v>
      </c>
      <c r="F44" s="279">
        <v>1818.7666666666667</v>
      </c>
      <c r="G44" s="279">
        <v>1756.2833333333333</v>
      </c>
      <c r="H44" s="279">
        <v>1961.5833333333335</v>
      </c>
      <c r="I44" s="279">
        <v>2024.0666666666666</v>
      </c>
      <c r="J44" s="279">
        <v>2064.2333333333336</v>
      </c>
      <c r="K44" s="277">
        <v>1983.9</v>
      </c>
      <c r="L44" s="277">
        <v>1881.25</v>
      </c>
      <c r="M44" s="277">
        <v>27.385459999999998</v>
      </c>
    </row>
    <row r="45" spans="1:13">
      <c r="A45" s="268">
        <v>35</v>
      </c>
      <c r="B45" s="277" t="s">
        <v>307</v>
      </c>
      <c r="C45" s="278">
        <v>130.35</v>
      </c>
      <c r="D45" s="279">
        <v>134.36666666666665</v>
      </c>
      <c r="E45" s="279">
        <v>124.7833333333333</v>
      </c>
      <c r="F45" s="279">
        <v>119.21666666666667</v>
      </c>
      <c r="G45" s="279">
        <v>109.63333333333333</v>
      </c>
      <c r="H45" s="279">
        <v>139.93333333333328</v>
      </c>
      <c r="I45" s="279">
        <v>149.51666666666659</v>
      </c>
      <c r="J45" s="279">
        <v>155.08333333333326</v>
      </c>
      <c r="K45" s="277">
        <v>143.94999999999999</v>
      </c>
      <c r="L45" s="277">
        <v>128.80000000000001</v>
      </c>
      <c r="M45" s="277">
        <v>4.4765100000000002</v>
      </c>
    </row>
    <row r="46" spans="1:13">
      <c r="A46" s="268">
        <v>36</v>
      </c>
      <c r="B46" s="277" t="s">
        <v>309</v>
      </c>
      <c r="C46" s="278">
        <v>1122.05</v>
      </c>
      <c r="D46" s="279">
        <v>1127.0666666666666</v>
      </c>
      <c r="E46" s="279">
        <v>1070.9833333333331</v>
      </c>
      <c r="F46" s="279">
        <v>1019.9166666666665</v>
      </c>
      <c r="G46" s="279">
        <v>963.83333333333303</v>
      </c>
      <c r="H46" s="279">
        <v>1178.1333333333332</v>
      </c>
      <c r="I46" s="279">
        <v>1234.2166666666667</v>
      </c>
      <c r="J46" s="279">
        <v>1285.2833333333333</v>
      </c>
      <c r="K46" s="277">
        <v>1183.1500000000001</v>
      </c>
      <c r="L46" s="277">
        <v>1076</v>
      </c>
      <c r="M46" s="277">
        <v>1.5822499999999999</v>
      </c>
    </row>
    <row r="47" spans="1:13">
      <c r="A47" s="268">
        <v>37</v>
      </c>
      <c r="B47" s="277" t="s">
        <v>308</v>
      </c>
      <c r="C47" s="278">
        <v>3549.75</v>
      </c>
      <c r="D47" s="279">
        <v>3571.5333333333333</v>
      </c>
      <c r="E47" s="279">
        <v>3423.0666666666666</v>
      </c>
      <c r="F47" s="279">
        <v>3296.3833333333332</v>
      </c>
      <c r="G47" s="279">
        <v>3147.9166666666665</v>
      </c>
      <c r="H47" s="279">
        <v>3698.2166666666667</v>
      </c>
      <c r="I47" s="279">
        <v>3846.6833333333329</v>
      </c>
      <c r="J47" s="279">
        <v>3973.3666666666668</v>
      </c>
      <c r="K47" s="277">
        <v>3720</v>
      </c>
      <c r="L47" s="277">
        <v>3444.85</v>
      </c>
      <c r="M47" s="277">
        <v>1.25573</v>
      </c>
    </row>
    <row r="48" spans="1:13">
      <c r="A48" s="268">
        <v>38</v>
      </c>
      <c r="B48" s="277" t="s">
        <v>310</v>
      </c>
      <c r="C48" s="278">
        <v>5780.45</v>
      </c>
      <c r="D48" s="279">
        <v>5909.8166666666666</v>
      </c>
      <c r="E48" s="279">
        <v>5420.6333333333332</v>
      </c>
      <c r="F48" s="279">
        <v>5060.8166666666666</v>
      </c>
      <c r="G48" s="279">
        <v>4571.6333333333332</v>
      </c>
      <c r="H48" s="279">
        <v>6269.6333333333332</v>
      </c>
      <c r="I48" s="279">
        <v>6758.8166666666657</v>
      </c>
      <c r="J48" s="279">
        <v>7118.6333333333332</v>
      </c>
      <c r="K48" s="277">
        <v>6399</v>
      </c>
      <c r="L48" s="277">
        <v>5550</v>
      </c>
      <c r="M48" s="277">
        <v>1.2481</v>
      </c>
    </row>
    <row r="49" spans="1:13">
      <c r="A49" s="268">
        <v>39</v>
      </c>
      <c r="B49" s="277" t="s">
        <v>226</v>
      </c>
      <c r="C49" s="278">
        <v>668</v>
      </c>
      <c r="D49" s="279">
        <v>690.25</v>
      </c>
      <c r="E49" s="279">
        <v>628.9</v>
      </c>
      <c r="F49" s="279">
        <v>589.79999999999995</v>
      </c>
      <c r="G49" s="279">
        <v>528.44999999999993</v>
      </c>
      <c r="H49" s="279">
        <v>729.35</v>
      </c>
      <c r="I49" s="279">
        <v>790.69999999999993</v>
      </c>
      <c r="J49" s="279">
        <v>829.80000000000007</v>
      </c>
      <c r="K49" s="277">
        <v>751.6</v>
      </c>
      <c r="L49" s="277">
        <v>651.15</v>
      </c>
      <c r="M49" s="277">
        <v>20.881679999999999</v>
      </c>
    </row>
    <row r="50" spans="1:13">
      <c r="A50" s="268">
        <v>40</v>
      </c>
      <c r="B50" s="277" t="s">
        <v>53</v>
      </c>
      <c r="C50" s="278">
        <v>808.9</v>
      </c>
      <c r="D50" s="279">
        <v>829.35</v>
      </c>
      <c r="E50" s="279">
        <v>780.30000000000007</v>
      </c>
      <c r="F50" s="279">
        <v>751.7</v>
      </c>
      <c r="G50" s="279">
        <v>702.65000000000009</v>
      </c>
      <c r="H50" s="279">
        <v>857.95</v>
      </c>
      <c r="I50" s="279">
        <v>907</v>
      </c>
      <c r="J50" s="279">
        <v>935.6</v>
      </c>
      <c r="K50" s="277">
        <v>878.4</v>
      </c>
      <c r="L50" s="277">
        <v>800.75</v>
      </c>
      <c r="M50" s="277">
        <v>55.877650000000003</v>
      </c>
    </row>
    <row r="51" spans="1:13">
      <c r="A51" s="268">
        <v>41</v>
      </c>
      <c r="B51" s="277" t="s">
        <v>311</v>
      </c>
      <c r="C51" s="278">
        <v>518.5</v>
      </c>
      <c r="D51" s="279">
        <v>533.91666666666663</v>
      </c>
      <c r="E51" s="279">
        <v>496.83333333333326</v>
      </c>
      <c r="F51" s="279">
        <v>475.16666666666663</v>
      </c>
      <c r="G51" s="279">
        <v>438.08333333333326</v>
      </c>
      <c r="H51" s="279">
        <v>555.58333333333326</v>
      </c>
      <c r="I51" s="279">
        <v>592.66666666666652</v>
      </c>
      <c r="J51" s="279">
        <v>614.33333333333326</v>
      </c>
      <c r="K51" s="277">
        <v>571</v>
      </c>
      <c r="L51" s="277">
        <v>512.25</v>
      </c>
      <c r="M51" s="277">
        <v>13.59674</v>
      </c>
    </row>
    <row r="52" spans="1:13">
      <c r="A52" s="268">
        <v>42</v>
      </c>
      <c r="B52" s="277" t="s">
        <v>55</v>
      </c>
      <c r="C52" s="278">
        <v>496.75</v>
      </c>
      <c r="D52" s="279">
        <v>505.63333333333327</v>
      </c>
      <c r="E52" s="279">
        <v>477.41666666666652</v>
      </c>
      <c r="F52" s="279">
        <v>458.08333333333326</v>
      </c>
      <c r="G52" s="279">
        <v>429.8666666666665</v>
      </c>
      <c r="H52" s="279">
        <v>524.96666666666647</v>
      </c>
      <c r="I52" s="279">
        <v>553.18333333333339</v>
      </c>
      <c r="J52" s="279">
        <v>572.51666666666654</v>
      </c>
      <c r="K52" s="277">
        <v>533.85</v>
      </c>
      <c r="L52" s="277">
        <v>486.3</v>
      </c>
      <c r="M52" s="277">
        <v>558.30574999999999</v>
      </c>
    </row>
    <row r="53" spans="1:13">
      <c r="A53" s="268">
        <v>43</v>
      </c>
      <c r="B53" s="277" t="s">
        <v>56</v>
      </c>
      <c r="C53" s="278">
        <v>2967</v>
      </c>
      <c r="D53" s="279">
        <v>2980.7000000000003</v>
      </c>
      <c r="E53" s="279">
        <v>2932.4000000000005</v>
      </c>
      <c r="F53" s="279">
        <v>2897.8</v>
      </c>
      <c r="G53" s="279">
        <v>2849.5000000000005</v>
      </c>
      <c r="H53" s="279">
        <v>3015.3000000000006</v>
      </c>
      <c r="I53" s="279">
        <v>3063.6000000000008</v>
      </c>
      <c r="J53" s="279">
        <v>3098.2000000000007</v>
      </c>
      <c r="K53" s="277">
        <v>3029</v>
      </c>
      <c r="L53" s="277">
        <v>2946.1</v>
      </c>
      <c r="M53" s="277">
        <v>27.870560000000001</v>
      </c>
    </row>
    <row r="54" spans="1:13">
      <c r="A54" s="268">
        <v>44</v>
      </c>
      <c r="B54" s="277" t="s">
        <v>315</v>
      </c>
      <c r="C54" s="278">
        <v>172</v>
      </c>
      <c r="D54" s="279">
        <v>173.76666666666665</v>
      </c>
      <c r="E54" s="279">
        <v>165.43333333333331</v>
      </c>
      <c r="F54" s="279">
        <v>158.86666666666665</v>
      </c>
      <c r="G54" s="279">
        <v>150.5333333333333</v>
      </c>
      <c r="H54" s="279">
        <v>180.33333333333331</v>
      </c>
      <c r="I54" s="279">
        <v>188.66666666666669</v>
      </c>
      <c r="J54" s="279">
        <v>195.23333333333332</v>
      </c>
      <c r="K54" s="277">
        <v>182.1</v>
      </c>
      <c r="L54" s="277">
        <v>167.2</v>
      </c>
      <c r="M54" s="277">
        <v>10.35098</v>
      </c>
    </row>
    <row r="55" spans="1:13">
      <c r="A55" s="268">
        <v>45</v>
      </c>
      <c r="B55" s="277" t="s">
        <v>316</v>
      </c>
      <c r="C55" s="278">
        <v>498</v>
      </c>
      <c r="D55" s="279">
        <v>506.63333333333338</v>
      </c>
      <c r="E55" s="279">
        <v>478.36666666666679</v>
      </c>
      <c r="F55" s="279">
        <v>458.73333333333341</v>
      </c>
      <c r="G55" s="279">
        <v>430.46666666666681</v>
      </c>
      <c r="H55" s="279">
        <v>526.26666666666677</v>
      </c>
      <c r="I55" s="279">
        <v>554.5333333333333</v>
      </c>
      <c r="J55" s="279">
        <v>574.16666666666674</v>
      </c>
      <c r="K55" s="277">
        <v>534.9</v>
      </c>
      <c r="L55" s="277">
        <v>487</v>
      </c>
      <c r="M55" s="277">
        <v>5.0271800000000004</v>
      </c>
    </row>
    <row r="56" spans="1:13">
      <c r="A56" s="268">
        <v>46</v>
      </c>
      <c r="B56" s="277" t="s">
        <v>58</v>
      </c>
      <c r="C56" s="278">
        <v>6190.35</v>
      </c>
      <c r="D56" s="279">
        <v>6331.7833333333328</v>
      </c>
      <c r="E56" s="279">
        <v>5993.5666666666657</v>
      </c>
      <c r="F56" s="279">
        <v>5796.7833333333328</v>
      </c>
      <c r="G56" s="279">
        <v>5458.5666666666657</v>
      </c>
      <c r="H56" s="279">
        <v>6528.5666666666657</v>
      </c>
      <c r="I56" s="279">
        <v>6866.7833333333328</v>
      </c>
      <c r="J56" s="279">
        <v>7063.5666666666657</v>
      </c>
      <c r="K56" s="277">
        <v>6670</v>
      </c>
      <c r="L56" s="277">
        <v>6135</v>
      </c>
      <c r="M56" s="277">
        <v>11.79922</v>
      </c>
    </row>
    <row r="57" spans="1:13">
      <c r="A57" s="268">
        <v>47</v>
      </c>
      <c r="B57" s="277" t="s">
        <v>232</v>
      </c>
      <c r="C57" s="278">
        <v>2678.8</v>
      </c>
      <c r="D57" s="279">
        <v>2718.0166666666669</v>
      </c>
      <c r="E57" s="279">
        <v>2620.8833333333337</v>
      </c>
      <c r="F57" s="279">
        <v>2562.9666666666667</v>
      </c>
      <c r="G57" s="279">
        <v>2465.8333333333335</v>
      </c>
      <c r="H57" s="279">
        <v>2775.9333333333338</v>
      </c>
      <c r="I57" s="279">
        <v>2873.0666666666671</v>
      </c>
      <c r="J57" s="279">
        <v>2930.983333333334</v>
      </c>
      <c r="K57" s="277">
        <v>2815.15</v>
      </c>
      <c r="L57" s="277">
        <v>2660.1</v>
      </c>
      <c r="M57" s="277">
        <v>0.45523000000000002</v>
      </c>
    </row>
    <row r="58" spans="1:13">
      <c r="A58" s="268">
        <v>48</v>
      </c>
      <c r="B58" s="277" t="s">
        <v>59</v>
      </c>
      <c r="C58" s="278">
        <v>3487.8</v>
      </c>
      <c r="D58" s="279">
        <v>3567.5499999999997</v>
      </c>
      <c r="E58" s="279">
        <v>3385.2499999999995</v>
      </c>
      <c r="F58" s="279">
        <v>3282.7</v>
      </c>
      <c r="G58" s="279">
        <v>3100.3999999999996</v>
      </c>
      <c r="H58" s="279">
        <v>3670.0999999999995</v>
      </c>
      <c r="I58" s="279">
        <v>3852.3999999999996</v>
      </c>
      <c r="J58" s="279">
        <v>3954.9499999999994</v>
      </c>
      <c r="K58" s="277">
        <v>3749.85</v>
      </c>
      <c r="L58" s="277">
        <v>3465</v>
      </c>
      <c r="M58" s="277">
        <v>85.297880000000006</v>
      </c>
    </row>
    <row r="59" spans="1:13">
      <c r="A59" s="268">
        <v>49</v>
      </c>
      <c r="B59" s="277" t="s">
        <v>60</v>
      </c>
      <c r="C59" s="278">
        <v>1321.9</v>
      </c>
      <c r="D59" s="279">
        <v>1340.2333333333333</v>
      </c>
      <c r="E59" s="279">
        <v>1295.4666666666667</v>
      </c>
      <c r="F59" s="279">
        <v>1269.0333333333333</v>
      </c>
      <c r="G59" s="279">
        <v>1224.2666666666667</v>
      </c>
      <c r="H59" s="279">
        <v>1366.6666666666667</v>
      </c>
      <c r="I59" s="279">
        <v>1411.4333333333336</v>
      </c>
      <c r="J59" s="279">
        <v>1437.8666666666668</v>
      </c>
      <c r="K59" s="277">
        <v>1385</v>
      </c>
      <c r="L59" s="277">
        <v>1313.8</v>
      </c>
      <c r="M59" s="277">
        <v>4.9783900000000001</v>
      </c>
    </row>
    <row r="60" spans="1:13" ht="12" customHeight="1">
      <c r="A60" s="268">
        <v>50</v>
      </c>
      <c r="B60" s="277" t="s">
        <v>317</v>
      </c>
      <c r="C60" s="278">
        <v>115.55</v>
      </c>
      <c r="D60" s="279">
        <v>117.18333333333334</v>
      </c>
      <c r="E60" s="279">
        <v>113.36666666666667</v>
      </c>
      <c r="F60" s="279">
        <v>111.18333333333334</v>
      </c>
      <c r="G60" s="279">
        <v>107.36666666666667</v>
      </c>
      <c r="H60" s="279">
        <v>119.36666666666667</v>
      </c>
      <c r="I60" s="279">
        <v>123.18333333333334</v>
      </c>
      <c r="J60" s="279">
        <v>125.36666666666667</v>
      </c>
      <c r="K60" s="277">
        <v>121</v>
      </c>
      <c r="L60" s="277">
        <v>115</v>
      </c>
      <c r="M60" s="277">
        <v>3.3853900000000001</v>
      </c>
    </row>
    <row r="61" spans="1:13">
      <c r="A61" s="268">
        <v>51</v>
      </c>
      <c r="B61" s="277" t="s">
        <v>318</v>
      </c>
      <c r="C61" s="278">
        <v>147.44999999999999</v>
      </c>
      <c r="D61" s="279">
        <v>150.13333333333333</v>
      </c>
      <c r="E61" s="279">
        <v>143.96666666666664</v>
      </c>
      <c r="F61" s="279">
        <v>140.48333333333332</v>
      </c>
      <c r="G61" s="279">
        <v>134.31666666666663</v>
      </c>
      <c r="H61" s="279">
        <v>153.61666666666665</v>
      </c>
      <c r="I61" s="279">
        <v>159.78333333333333</v>
      </c>
      <c r="J61" s="279">
        <v>163.26666666666665</v>
      </c>
      <c r="K61" s="277">
        <v>156.30000000000001</v>
      </c>
      <c r="L61" s="277">
        <v>146.65</v>
      </c>
      <c r="M61" s="277">
        <v>16.718990000000002</v>
      </c>
    </row>
    <row r="62" spans="1:13">
      <c r="A62" s="268">
        <v>52</v>
      </c>
      <c r="B62" s="277" t="s">
        <v>233</v>
      </c>
      <c r="C62" s="278">
        <v>305.8</v>
      </c>
      <c r="D62" s="279">
        <v>310.75000000000006</v>
      </c>
      <c r="E62" s="279">
        <v>293.15000000000009</v>
      </c>
      <c r="F62" s="279">
        <v>280.50000000000006</v>
      </c>
      <c r="G62" s="279">
        <v>262.90000000000009</v>
      </c>
      <c r="H62" s="279">
        <v>323.40000000000009</v>
      </c>
      <c r="I62" s="279">
        <v>341.00000000000011</v>
      </c>
      <c r="J62" s="279">
        <v>353.65000000000009</v>
      </c>
      <c r="K62" s="277">
        <v>328.35</v>
      </c>
      <c r="L62" s="277">
        <v>298.10000000000002</v>
      </c>
      <c r="M62" s="277">
        <v>372.29102999999998</v>
      </c>
    </row>
    <row r="63" spans="1:13">
      <c r="A63" s="268">
        <v>53</v>
      </c>
      <c r="B63" s="277" t="s">
        <v>61</v>
      </c>
      <c r="C63" s="278">
        <v>48.95</v>
      </c>
      <c r="D63" s="279">
        <v>50.316666666666663</v>
      </c>
      <c r="E63" s="279">
        <v>46.683333333333323</v>
      </c>
      <c r="F63" s="279">
        <v>44.416666666666657</v>
      </c>
      <c r="G63" s="279">
        <v>40.783333333333317</v>
      </c>
      <c r="H63" s="279">
        <v>52.583333333333329</v>
      </c>
      <c r="I63" s="279">
        <v>56.216666666666669</v>
      </c>
      <c r="J63" s="279">
        <v>58.483333333333334</v>
      </c>
      <c r="K63" s="277">
        <v>53.95</v>
      </c>
      <c r="L63" s="277">
        <v>48.05</v>
      </c>
      <c r="M63" s="277">
        <v>544.89679999999998</v>
      </c>
    </row>
    <row r="64" spans="1:13">
      <c r="A64" s="268">
        <v>54</v>
      </c>
      <c r="B64" s="277" t="s">
        <v>62</v>
      </c>
      <c r="C64" s="278">
        <v>54.35</v>
      </c>
      <c r="D64" s="279">
        <v>54.883333333333326</v>
      </c>
      <c r="E64" s="279">
        <v>50.766666666666652</v>
      </c>
      <c r="F64" s="279">
        <v>47.183333333333323</v>
      </c>
      <c r="G64" s="279">
        <v>43.066666666666649</v>
      </c>
      <c r="H64" s="279">
        <v>58.466666666666654</v>
      </c>
      <c r="I64" s="279">
        <v>62.583333333333329</v>
      </c>
      <c r="J64" s="279">
        <v>66.166666666666657</v>
      </c>
      <c r="K64" s="277">
        <v>59</v>
      </c>
      <c r="L64" s="277">
        <v>51.3</v>
      </c>
      <c r="M64" s="277">
        <v>325.56464</v>
      </c>
    </row>
    <row r="65" spans="1:13">
      <c r="A65" s="268">
        <v>55</v>
      </c>
      <c r="B65" s="277" t="s">
        <v>312</v>
      </c>
      <c r="C65" s="278">
        <v>1477.05</v>
      </c>
      <c r="D65" s="279">
        <v>1517.9666666666665</v>
      </c>
      <c r="E65" s="279">
        <v>1422.333333333333</v>
      </c>
      <c r="F65" s="279">
        <v>1367.6166666666666</v>
      </c>
      <c r="G65" s="279">
        <v>1271.9833333333331</v>
      </c>
      <c r="H65" s="279">
        <v>1572.6833333333329</v>
      </c>
      <c r="I65" s="279">
        <v>1668.3166666666666</v>
      </c>
      <c r="J65" s="279">
        <v>1723.0333333333328</v>
      </c>
      <c r="K65" s="277">
        <v>1613.6</v>
      </c>
      <c r="L65" s="277">
        <v>1463.25</v>
      </c>
      <c r="M65" s="277">
        <v>0.82577</v>
      </c>
    </row>
    <row r="66" spans="1:13">
      <c r="A66" s="268">
        <v>56</v>
      </c>
      <c r="B66" s="277" t="s">
        <v>63</v>
      </c>
      <c r="C66" s="278">
        <v>1299.05</v>
      </c>
      <c r="D66" s="279">
        <v>1315.25</v>
      </c>
      <c r="E66" s="279">
        <v>1275.8</v>
      </c>
      <c r="F66" s="279">
        <v>1252.55</v>
      </c>
      <c r="G66" s="279">
        <v>1213.0999999999999</v>
      </c>
      <c r="H66" s="279">
        <v>1338.5</v>
      </c>
      <c r="I66" s="279">
        <v>1377.9499999999998</v>
      </c>
      <c r="J66" s="279">
        <v>1401.2</v>
      </c>
      <c r="K66" s="277">
        <v>1354.7</v>
      </c>
      <c r="L66" s="277">
        <v>1292</v>
      </c>
      <c r="M66" s="277">
        <v>6.7713700000000001</v>
      </c>
    </row>
    <row r="67" spans="1:13">
      <c r="A67" s="268">
        <v>57</v>
      </c>
      <c r="B67" s="277" t="s">
        <v>320</v>
      </c>
      <c r="C67" s="278">
        <v>5815.05</v>
      </c>
      <c r="D67" s="279">
        <v>5896.9666666666672</v>
      </c>
      <c r="E67" s="279">
        <v>5719.0833333333339</v>
      </c>
      <c r="F67" s="279">
        <v>5623.1166666666668</v>
      </c>
      <c r="G67" s="279">
        <v>5445.2333333333336</v>
      </c>
      <c r="H67" s="279">
        <v>5992.9333333333343</v>
      </c>
      <c r="I67" s="279">
        <v>6170.8166666666675</v>
      </c>
      <c r="J67" s="279">
        <v>6266.7833333333347</v>
      </c>
      <c r="K67" s="277">
        <v>6074.85</v>
      </c>
      <c r="L67" s="277">
        <v>5801</v>
      </c>
      <c r="M67" s="277">
        <v>0.33805000000000002</v>
      </c>
    </row>
    <row r="68" spans="1:13">
      <c r="A68" s="268">
        <v>58</v>
      </c>
      <c r="B68" s="277" t="s">
        <v>234</v>
      </c>
      <c r="C68" s="278">
        <v>1348.45</v>
      </c>
      <c r="D68" s="279">
        <v>1385.0166666666667</v>
      </c>
      <c r="E68" s="279">
        <v>1274.6333333333332</v>
      </c>
      <c r="F68" s="279">
        <v>1200.8166666666666</v>
      </c>
      <c r="G68" s="279">
        <v>1090.4333333333332</v>
      </c>
      <c r="H68" s="279">
        <v>1458.8333333333333</v>
      </c>
      <c r="I68" s="279">
        <v>1569.2166666666669</v>
      </c>
      <c r="J68" s="279">
        <v>1643.0333333333333</v>
      </c>
      <c r="K68" s="277">
        <v>1495.4</v>
      </c>
      <c r="L68" s="277">
        <v>1311.2</v>
      </c>
      <c r="M68" s="277">
        <v>2.2378300000000002</v>
      </c>
    </row>
    <row r="69" spans="1:13">
      <c r="A69" s="268">
        <v>59</v>
      </c>
      <c r="B69" s="277" t="s">
        <v>321</v>
      </c>
      <c r="C69" s="278">
        <v>396</v>
      </c>
      <c r="D69" s="279">
        <v>403.65000000000003</v>
      </c>
      <c r="E69" s="279">
        <v>377.35000000000008</v>
      </c>
      <c r="F69" s="279">
        <v>358.70000000000005</v>
      </c>
      <c r="G69" s="279">
        <v>332.40000000000009</v>
      </c>
      <c r="H69" s="279">
        <v>422.30000000000007</v>
      </c>
      <c r="I69" s="279">
        <v>448.6</v>
      </c>
      <c r="J69" s="279">
        <v>467.25000000000006</v>
      </c>
      <c r="K69" s="277">
        <v>429.95</v>
      </c>
      <c r="L69" s="277">
        <v>385</v>
      </c>
      <c r="M69" s="277">
        <v>8.7723800000000001</v>
      </c>
    </row>
    <row r="70" spans="1:13">
      <c r="A70" s="268">
        <v>60</v>
      </c>
      <c r="B70" s="277" t="s">
        <v>65</v>
      </c>
      <c r="C70" s="278">
        <v>106.1</v>
      </c>
      <c r="D70" s="279">
        <v>108.06666666666666</v>
      </c>
      <c r="E70" s="279">
        <v>103.03333333333333</v>
      </c>
      <c r="F70" s="279">
        <v>99.966666666666669</v>
      </c>
      <c r="G70" s="279">
        <v>94.933333333333337</v>
      </c>
      <c r="H70" s="279">
        <v>111.13333333333333</v>
      </c>
      <c r="I70" s="279">
        <v>116.16666666666666</v>
      </c>
      <c r="J70" s="279">
        <v>119.23333333333332</v>
      </c>
      <c r="K70" s="277">
        <v>113.1</v>
      </c>
      <c r="L70" s="277">
        <v>105</v>
      </c>
      <c r="M70" s="277">
        <v>142.43572</v>
      </c>
    </row>
    <row r="71" spans="1:13">
      <c r="A71" s="268">
        <v>61</v>
      </c>
      <c r="B71" s="277" t="s">
        <v>313</v>
      </c>
      <c r="C71" s="278">
        <v>668</v>
      </c>
      <c r="D71" s="279">
        <v>683.86666666666667</v>
      </c>
      <c r="E71" s="279">
        <v>640.0333333333333</v>
      </c>
      <c r="F71" s="279">
        <v>612.06666666666661</v>
      </c>
      <c r="G71" s="279">
        <v>568.23333333333323</v>
      </c>
      <c r="H71" s="279">
        <v>711.83333333333337</v>
      </c>
      <c r="I71" s="279">
        <v>755.66666666666663</v>
      </c>
      <c r="J71" s="279">
        <v>783.63333333333344</v>
      </c>
      <c r="K71" s="277">
        <v>727.7</v>
      </c>
      <c r="L71" s="277">
        <v>655.9</v>
      </c>
      <c r="M71" s="277">
        <v>8.2933699999999995</v>
      </c>
    </row>
    <row r="72" spans="1:13">
      <c r="A72" s="268">
        <v>62</v>
      </c>
      <c r="B72" s="277" t="s">
        <v>66</v>
      </c>
      <c r="C72" s="278">
        <v>537.70000000000005</v>
      </c>
      <c r="D72" s="279">
        <v>545.98333333333335</v>
      </c>
      <c r="E72" s="279">
        <v>526.7166666666667</v>
      </c>
      <c r="F72" s="279">
        <v>515.73333333333335</v>
      </c>
      <c r="G72" s="279">
        <v>496.4666666666667</v>
      </c>
      <c r="H72" s="279">
        <v>556.9666666666667</v>
      </c>
      <c r="I72" s="279">
        <v>576.23333333333335</v>
      </c>
      <c r="J72" s="279">
        <v>587.2166666666667</v>
      </c>
      <c r="K72" s="277">
        <v>565.25</v>
      </c>
      <c r="L72" s="277">
        <v>535</v>
      </c>
      <c r="M72" s="277">
        <v>17.919989999999999</v>
      </c>
    </row>
    <row r="73" spans="1:13">
      <c r="A73" s="268">
        <v>63</v>
      </c>
      <c r="B73" s="277" t="s">
        <v>67</v>
      </c>
      <c r="C73" s="278">
        <v>491.2</v>
      </c>
      <c r="D73" s="279">
        <v>494.9666666666667</v>
      </c>
      <c r="E73" s="279">
        <v>480.18333333333339</v>
      </c>
      <c r="F73" s="279">
        <v>469.16666666666669</v>
      </c>
      <c r="G73" s="279">
        <v>454.38333333333338</v>
      </c>
      <c r="H73" s="279">
        <v>505.98333333333341</v>
      </c>
      <c r="I73" s="279">
        <v>520.76666666666665</v>
      </c>
      <c r="J73" s="279">
        <v>531.78333333333342</v>
      </c>
      <c r="K73" s="277">
        <v>509.75</v>
      </c>
      <c r="L73" s="277">
        <v>483.95</v>
      </c>
      <c r="M73" s="277">
        <v>32.030279999999998</v>
      </c>
    </row>
    <row r="74" spans="1:13">
      <c r="A74" s="268">
        <v>64</v>
      </c>
      <c r="B74" s="277" t="s">
        <v>1046</v>
      </c>
      <c r="C74" s="278">
        <v>9193.0499999999993</v>
      </c>
      <c r="D74" s="279">
        <v>9291</v>
      </c>
      <c r="E74" s="279">
        <v>8802.0499999999993</v>
      </c>
      <c r="F74" s="279">
        <v>8411.0499999999993</v>
      </c>
      <c r="G74" s="279">
        <v>7922.0999999999985</v>
      </c>
      <c r="H74" s="279">
        <v>9682</v>
      </c>
      <c r="I74" s="279">
        <v>10170.950000000001</v>
      </c>
      <c r="J74" s="279">
        <v>10561.95</v>
      </c>
      <c r="K74" s="277">
        <v>9779.9500000000007</v>
      </c>
      <c r="L74" s="277">
        <v>8900</v>
      </c>
      <c r="M74" s="277">
        <v>0.12361999999999999</v>
      </c>
    </row>
    <row r="75" spans="1:13">
      <c r="A75" s="268">
        <v>65</v>
      </c>
      <c r="B75" s="277" t="s">
        <v>69</v>
      </c>
      <c r="C75" s="278">
        <v>513.1</v>
      </c>
      <c r="D75" s="279">
        <v>514.65</v>
      </c>
      <c r="E75" s="279">
        <v>507</v>
      </c>
      <c r="F75" s="279">
        <v>500.90000000000003</v>
      </c>
      <c r="G75" s="279">
        <v>493.25000000000006</v>
      </c>
      <c r="H75" s="279">
        <v>520.75</v>
      </c>
      <c r="I75" s="279">
        <v>528.39999999999986</v>
      </c>
      <c r="J75" s="279">
        <v>534.49999999999989</v>
      </c>
      <c r="K75" s="277">
        <v>522.29999999999995</v>
      </c>
      <c r="L75" s="277">
        <v>508.55</v>
      </c>
      <c r="M75" s="277">
        <v>1868.5649900000001</v>
      </c>
    </row>
    <row r="76" spans="1:13" s="16" customFormat="1">
      <c r="A76" s="268">
        <v>66</v>
      </c>
      <c r="B76" s="277" t="s">
        <v>70</v>
      </c>
      <c r="C76" s="278">
        <v>38.549999999999997</v>
      </c>
      <c r="D76" s="279">
        <v>39.666666666666664</v>
      </c>
      <c r="E76" s="279">
        <v>36.883333333333326</v>
      </c>
      <c r="F76" s="279">
        <v>35.216666666666661</v>
      </c>
      <c r="G76" s="279">
        <v>32.433333333333323</v>
      </c>
      <c r="H76" s="279">
        <v>41.333333333333329</v>
      </c>
      <c r="I76" s="279">
        <v>44.116666666666674</v>
      </c>
      <c r="J76" s="279">
        <v>45.783333333333331</v>
      </c>
      <c r="K76" s="277">
        <v>42.45</v>
      </c>
      <c r="L76" s="277">
        <v>38</v>
      </c>
      <c r="M76" s="277">
        <v>1089.7711899999999</v>
      </c>
    </row>
    <row r="77" spans="1:13" s="16" customFormat="1">
      <c r="A77" s="268">
        <v>67</v>
      </c>
      <c r="B77" s="277" t="s">
        <v>71</v>
      </c>
      <c r="C77" s="278">
        <v>376.15</v>
      </c>
      <c r="D77" s="279">
        <v>382.09999999999997</v>
      </c>
      <c r="E77" s="279">
        <v>366.29999999999995</v>
      </c>
      <c r="F77" s="279">
        <v>356.45</v>
      </c>
      <c r="G77" s="279">
        <v>340.65</v>
      </c>
      <c r="H77" s="279">
        <v>391.94999999999993</v>
      </c>
      <c r="I77" s="279">
        <v>407.75</v>
      </c>
      <c r="J77" s="279">
        <v>417.59999999999991</v>
      </c>
      <c r="K77" s="277">
        <v>397.9</v>
      </c>
      <c r="L77" s="277">
        <v>372.25</v>
      </c>
      <c r="M77" s="277">
        <v>70.350409999999997</v>
      </c>
    </row>
    <row r="78" spans="1:13" s="16" customFormat="1">
      <c r="A78" s="268">
        <v>68</v>
      </c>
      <c r="B78" s="277" t="s">
        <v>322</v>
      </c>
      <c r="C78" s="278">
        <v>616.20000000000005</v>
      </c>
      <c r="D78" s="279">
        <v>622.5333333333333</v>
      </c>
      <c r="E78" s="279">
        <v>595.06666666666661</v>
      </c>
      <c r="F78" s="279">
        <v>573.93333333333328</v>
      </c>
      <c r="G78" s="279">
        <v>546.46666666666658</v>
      </c>
      <c r="H78" s="279">
        <v>643.66666666666663</v>
      </c>
      <c r="I78" s="279">
        <v>671.13333333333333</v>
      </c>
      <c r="J78" s="279">
        <v>692.26666666666665</v>
      </c>
      <c r="K78" s="277">
        <v>650</v>
      </c>
      <c r="L78" s="277">
        <v>601.4</v>
      </c>
      <c r="M78" s="277">
        <v>3.76383</v>
      </c>
    </row>
    <row r="79" spans="1:13" s="16" customFormat="1">
      <c r="A79" s="268">
        <v>69</v>
      </c>
      <c r="B79" s="277" t="s">
        <v>324</v>
      </c>
      <c r="C79" s="278">
        <v>143.4</v>
      </c>
      <c r="D79" s="279">
        <v>144.73333333333335</v>
      </c>
      <c r="E79" s="279">
        <v>130.66666666666669</v>
      </c>
      <c r="F79" s="279">
        <v>117.93333333333334</v>
      </c>
      <c r="G79" s="279">
        <v>103.86666666666667</v>
      </c>
      <c r="H79" s="279">
        <v>157.4666666666667</v>
      </c>
      <c r="I79" s="279">
        <v>171.53333333333336</v>
      </c>
      <c r="J79" s="279">
        <v>184.26666666666671</v>
      </c>
      <c r="K79" s="277">
        <v>158.80000000000001</v>
      </c>
      <c r="L79" s="277">
        <v>132</v>
      </c>
      <c r="M79" s="277">
        <v>8.9593500000000006</v>
      </c>
    </row>
    <row r="80" spans="1:13" s="16" customFormat="1">
      <c r="A80" s="268">
        <v>70</v>
      </c>
      <c r="B80" s="277" t="s">
        <v>325</v>
      </c>
      <c r="C80" s="278">
        <v>2188.6999999999998</v>
      </c>
      <c r="D80" s="279">
        <v>2204.4333333333334</v>
      </c>
      <c r="E80" s="279">
        <v>2080.9666666666667</v>
      </c>
      <c r="F80" s="279">
        <v>1973.2333333333331</v>
      </c>
      <c r="G80" s="279">
        <v>1849.7666666666664</v>
      </c>
      <c r="H80" s="279">
        <v>2312.166666666667</v>
      </c>
      <c r="I80" s="279">
        <v>2435.6333333333341</v>
      </c>
      <c r="J80" s="279">
        <v>2543.3666666666672</v>
      </c>
      <c r="K80" s="277">
        <v>2327.9</v>
      </c>
      <c r="L80" s="277">
        <v>2096.6999999999998</v>
      </c>
      <c r="M80" s="277">
        <v>1.3208599999999999</v>
      </c>
    </row>
    <row r="81" spans="1:13" s="16" customFormat="1">
      <c r="A81" s="268">
        <v>71</v>
      </c>
      <c r="B81" s="277" t="s">
        <v>326</v>
      </c>
      <c r="C81" s="278">
        <v>635.79999999999995</v>
      </c>
      <c r="D81" s="279">
        <v>651.65</v>
      </c>
      <c r="E81" s="279">
        <v>593.54999999999995</v>
      </c>
      <c r="F81" s="279">
        <v>551.29999999999995</v>
      </c>
      <c r="G81" s="279">
        <v>493.19999999999993</v>
      </c>
      <c r="H81" s="279">
        <v>693.9</v>
      </c>
      <c r="I81" s="279">
        <v>752.00000000000011</v>
      </c>
      <c r="J81" s="279">
        <v>794.25</v>
      </c>
      <c r="K81" s="277">
        <v>709.75</v>
      </c>
      <c r="L81" s="277">
        <v>609.4</v>
      </c>
      <c r="M81" s="277">
        <v>2.3434200000000001</v>
      </c>
    </row>
    <row r="82" spans="1:13" s="16" customFormat="1">
      <c r="A82" s="268">
        <v>72</v>
      </c>
      <c r="B82" s="277" t="s">
        <v>327</v>
      </c>
      <c r="C82" s="278">
        <v>68.599999999999994</v>
      </c>
      <c r="D82" s="279">
        <v>70.133333333333326</v>
      </c>
      <c r="E82" s="279">
        <v>66.466666666666654</v>
      </c>
      <c r="F82" s="279">
        <v>64.333333333333329</v>
      </c>
      <c r="G82" s="279">
        <v>60.666666666666657</v>
      </c>
      <c r="H82" s="279">
        <v>72.266666666666652</v>
      </c>
      <c r="I82" s="279">
        <v>75.933333333333337</v>
      </c>
      <c r="J82" s="279">
        <v>78.066666666666649</v>
      </c>
      <c r="K82" s="277">
        <v>73.8</v>
      </c>
      <c r="L82" s="277">
        <v>68</v>
      </c>
      <c r="M82" s="277">
        <v>27.12912</v>
      </c>
    </row>
    <row r="83" spans="1:13" s="16" customFormat="1">
      <c r="A83" s="268">
        <v>73</v>
      </c>
      <c r="B83" s="277" t="s">
        <v>72</v>
      </c>
      <c r="C83" s="278">
        <v>12814</v>
      </c>
      <c r="D83" s="279">
        <v>13247.699999999999</v>
      </c>
      <c r="E83" s="279">
        <v>12281.349999999999</v>
      </c>
      <c r="F83" s="279">
        <v>11748.699999999999</v>
      </c>
      <c r="G83" s="279">
        <v>10782.349999999999</v>
      </c>
      <c r="H83" s="279">
        <v>13780.349999999999</v>
      </c>
      <c r="I83" s="279">
        <v>14746.7</v>
      </c>
      <c r="J83" s="279">
        <v>15279.349999999999</v>
      </c>
      <c r="K83" s="277">
        <v>14214.05</v>
      </c>
      <c r="L83" s="277">
        <v>12715.05</v>
      </c>
      <c r="M83" s="277">
        <v>1.33778</v>
      </c>
    </row>
    <row r="84" spans="1:13" s="16" customFormat="1">
      <c r="A84" s="268">
        <v>74</v>
      </c>
      <c r="B84" s="277" t="s">
        <v>74</v>
      </c>
      <c r="C84" s="278">
        <v>407.8</v>
      </c>
      <c r="D84" s="279">
        <v>412.4666666666667</v>
      </c>
      <c r="E84" s="279">
        <v>398.53333333333342</v>
      </c>
      <c r="F84" s="279">
        <v>389.26666666666671</v>
      </c>
      <c r="G84" s="279">
        <v>375.33333333333343</v>
      </c>
      <c r="H84" s="279">
        <v>421.73333333333341</v>
      </c>
      <c r="I84" s="279">
        <v>435.66666666666669</v>
      </c>
      <c r="J84" s="279">
        <v>444.93333333333339</v>
      </c>
      <c r="K84" s="277">
        <v>426.4</v>
      </c>
      <c r="L84" s="277">
        <v>403.2</v>
      </c>
      <c r="M84" s="277">
        <v>189.98962</v>
      </c>
    </row>
    <row r="85" spans="1:13" s="16" customFormat="1">
      <c r="A85" s="268">
        <v>75</v>
      </c>
      <c r="B85" s="277" t="s">
        <v>328</v>
      </c>
      <c r="C85" s="278">
        <v>174.65</v>
      </c>
      <c r="D85" s="279">
        <v>177.01666666666665</v>
      </c>
      <c r="E85" s="279">
        <v>169.1333333333333</v>
      </c>
      <c r="F85" s="279">
        <v>163.61666666666665</v>
      </c>
      <c r="G85" s="279">
        <v>155.73333333333329</v>
      </c>
      <c r="H85" s="279">
        <v>182.5333333333333</v>
      </c>
      <c r="I85" s="279">
        <v>190.41666666666663</v>
      </c>
      <c r="J85" s="279">
        <v>195.93333333333331</v>
      </c>
      <c r="K85" s="277">
        <v>184.9</v>
      </c>
      <c r="L85" s="277">
        <v>171.5</v>
      </c>
      <c r="M85" s="277">
        <v>3.31</v>
      </c>
    </row>
    <row r="86" spans="1:13" s="16" customFormat="1">
      <c r="A86" s="268">
        <v>76</v>
      </c>
      <c r="B86" s="277" t="s">
        <v>75</v>
      </c>
      <c r="C86" s="278">
        <v>3726.05</v>
      </c>
      <c r="D86" s="279">
        <v>3740.35</v>
      </c>
      <c r="E86" s="279">
        <v>3669.7</v>
      </c>
      <c r="F86" s="279">
        <v>3613.35</v>
      </c>
      <c r="G86" s="279">
        <v>3542.7</v>
      </c>
      <c r="H86" s="279">
        <v>3796.7</v>
      </c>
      <c r="I86" s="279">
        <v>3867.3500000000004</v>
      </c>
      <c r="J86" s="279">
        <v>3923.7</v>
      </c>
      <c r="K86" s="277">
        <v>3811</v>
      </c>
      <c r="L86" s="277">
        <v>3684</v>
      </c>
      <c r="M86" s="277">
        <v>6.0022599999999997</v>
      </c>
    </row>
    <row r="87" spans="1:13" s="16" customFormat="1">
      <c r="A87" s="268">
        <v>77</v>
      </c>
      <c r="B87" s="277" t="s">
        <v>314</v>
      </c>
      <c r="C87" s="278">
        <v>498.25</v>
      </c>
      <c r="D87" s="279">
        <v>506.2</v>
      </c>
      <c r="E87" s="279">
        <v>483.69999999999993</v>
      </c>
      <c r="F87" s="279">
        <v>469.14999999999992</v>
      </c>
      <c r="G87" s="279">
        <v>446.64999999999986</v>
      </c>
      <c r="H87" s="279">
        <v>520.75</v>
      </c>
      <c r="I87" s="279">
        <v>543.25000000000011</v>
      </c>
      <c r="J87" s="279">
        <v>557.80000000000007</v>
      </c>
      <c r="K87" s="277">
        <v>528.70000000000005</v>
      </c>
      <c r="L87" s="277">
        <v>491.65</v>
      </c>
      <c r="M87" s="277">
        <v>4.5655099999999997</v>
      </c>
    </row>
    <row r="88" spans="1:13" s="16" customFormat="1">
      <c r="A88" s="268">
        <v>78</v>
      </c>
      <c r="B88" s="277" t="s">
        <v>323</v>
      </c>
      <c r="C88" s="278">
        <v>160.55000000000001</v>
      </c>
      <c r="D88" s="279">
        <v>163.35000000000002</v>
      </c>
      <c r="E88" s="279">
        <v>151.30000000000004</v>
      </c>
      <c r="F88" s="279">
        <v>142.05000000000001</v>
      </c>
      <c r="G88" s="279">
        <v>130.00000000000003</v>
      </c>
      <c r="H88" s="279">
        <v>172.60000000000005</v>
      </c>
      <c r="I88" s="279">
        <v>184.65</v>
      </c>
      <c r="J88" s="279">
        <v>193.90000000000006</v>
      </c>
      <c r="K88" s="277">
        <v>175.4</v>
      </c>
      <c r="L88" s="277">
        <v>154.1</v>
      </c>
      <c r="M88" s="277">
        <v>24.728940000000001</v>
      </c>
    </row>
    <row r="89" spans="1:13" s="16" customFormat="1">
      <c r="A89" s="268">
        <v>79</v>
      </c>
      <c r="B89" s="277" t="s">
        <v>76</v>
      </c>
      <c r="C89" s="278">
        <v>371.25</v>
      </c>
      <c r="D89" s="279">
        <v>377.34999999999997</v>
      </c>
      <c r="E89" s="279">
        <v>362.14999999999992</v>
      </c>
      <c r="F89" s="279">
        <v>353.04999999999995</v>
      </c>
      <c r="G89" s="279">
        <v>337.84999999999991</v>
      </c>
      <c r="H89" s="279">
        <v>386.44999999999993</v>
      </c>
      <c r="I89" s="279">
        <v>401.65</v>
      </c>
      <c r="J89" s="279">
        <v>410.74999999999994</v>
      </c>
      <c r="K89" s="277">
        <v>392.55</v>
      </c>
      <c r="L89" s="277">
        <v>368.25</v>
      </c>
      <c r="M89" s="277">
        <v>30.239730000000002</v>
      </c>
    </row>
    <row r="90" spans="1:13" s="16" customFormat="1">
      <c r="A90" s="268">
        <v>80</v>
      </c>
      <c r="B90" s="277" t="s">
        <v>77</v>
      </c>
      <c r="C90" s="278">
        <v>107.5</v>
      </c>
      <c r="D90" s="279">
        <v>111.08333333333333</v>
      </c>
      <c r="E90" s="279">
        <v>102.71666666666665</v>
      </c>
      <c r="F90" s="279">
        <v>97.933333333333323</v>
      </c>
      <c r="G90" s="279">
        <v>89.566666666666649</v>
      </c>
      <c r="H90" s="279">
        <v>115.86666666666666</v>
      </c>
      <c r="I90" s="279">
        <v>124.23333333333333</v>
      </c>
      <c r="J90" s="279">
        <v>129.01666666666665</v>
      </c>
      <c r="K90" s="277">
        <v>119.45</v>
      </c>
      <c r="L90" s="277">
        <v>106.3</v>
      </c>
      <c r="M90" s="277">
        <v>303.77935000000002</v>
      </c>
    </row>
    <row r="91" spans="1:13" s="16" customFormat="1">
      <c r="A91" s="268">
        <v>81</v>
      </c>
      <c r="B91" s="277" t="s">
        <v>332</v>
      </c>
      <c r="C91" s="278">
        <v>371.2</v>
      </c>
      <c r="D91" s="279">
        <v>376</v>
      </c>
      <c r="E91" s="279">
        <v>356.55</v>
      </c>
      <c r="F91" s="279">
        <v>341.90000000000003</v>
      </c>
      <c r="G91" s="279">
        <v>322.45000000000005</v>
      </c>
      <c r="H91" s="279">
        <v>390.65</v>
      </c>
      <c r="I91" s="279">
        <v>410.1</v>
      </c>
      <c r="J91" s="279">
        <v>424.74999999999994</v>
      </c>
      <c r="K91" s="277">
        <v>395.45</v>
      </c>
      <c r="L91" s="277">
        <v>361.35</v>
      </c>
      <c r="M91" s="277">
        <v>7.2436199999999999</v>
      </c>
    </row>
    <row r="92" spans="1:13" s="16" customFormat="1">
      <c r="A92" s="268">
        <v>82</v>
      </c>
      <c r="B92" s="277" t="s">
        <v>333</v>
      </c>
      <c r="C92" s="278">
        <v>510.45</v>
      </c>
      <c r="D92" s="279">
        <v>518.5333333333333</v>
      </c>
      <c r="E92" s="279">
        <v>485.06666666666661</v>
      </c>
      <c r="F92" s="279">
        <v>459.68333333333328</v>
      </c>
      <c r="G92" s="279">
        <v>426.21666666666658</v>
      </c>
      <c r="H92" s="279">
        <v>543.91666666666663</v>
      </c>
      <c r="I92" s="279">
        <v>577.38333333333333</v>
      </c>
      <c r="J92" s="279">
        <v>602.76666666666665</v>
      </c>
      <c r="K92" s="277">
        <v>552</v>
      </c>
      <c r="L92" s="277">
        <v>493.15</v>
      </c>
      <c r="M92" s="277">
        <v>4.4330699999999998</v>
      </c>
    </row>
    <row r="93" spans="1:13" s="16" customFormat="1">
      <c r="A93" s="268">
        <v>83</v>
      </c>
      <c r="B93" s="277" t="s">
        <v>335</v>
      </c>
      <c r="C93" s="278">
        <v>269.55</v>
      </c>
      <c r="D93" s="279">
        <v>267.7</v>
      </c>
      <c r="E93" s="279">
        <v>259.39999999999998</v>
      </c>
      <c r="F93" s="279">
        <v>249.25</v>
      </c>
      <c r="G93" s="279">
        <v>240.95</v>
      </c>
      <c r="H93" s="279">
        <v>277.84999999999997</v>
      </c>
      <c r="I93" s="279">
        <v>286.15000000000003</v>
      </c>
      <c r="J93" s="279">
        <v>296.29999999999995</v>
      </c>
      <c r="K93" s="277">
        <v>276</v>
      </c>
      <c r="L93" s="277">
        <v>257.55</v>
      </c>
      <c r="M93" s="277">
        <v>2.2348699999999999</v>
      </c>
    </row>
    <row r="94" spans="1:13" s="16" customFormat="1">
      <c r="A94" s="268">
        <v>84</v>
      </c>
      <c r="B94" s="277" t="s">
        <v>329</v>
      </c>
      <c r="C94" s="278">
        <v>397.35</v>
      </c>
      <c r="D94" s="279">
        <v>401.5</v>
      </c>
      <c r="E94" s="279">
        <v>388.05</v>
      </c>
      <c r="F94" s="279">
        <v>378.75</v>
      </c>
      <c r="G94" s="279">
        <v>365.3</v>
      </c>
      <c r="H94" s="279">
        <v>410.8</v>
      </c>
      <c r="I94" s="279">
        <v>424.25000000000006</v>
      </c>
      <c r="J94" s="279">
        <v>433.55</v>
      </c>
      <c r="K94" s="277">
        <v>414.95</v>
      </c>
      <c r="L94" s="277">
        <v>392.2</v>
      </c>
      <c r="M94" s="277">
        <v>1.1620299999999999</v>
      </c>
    </row>
    <row r="95" spans="1:13" s="16" customFormat="1">
      <c r="A95" s="268">
        <v>85</v>
      </c>
      <c r="B95" s="277" t="s">
        <v>78</v>
      </c>
      <c r="C95" s="278">
        <v>119.9</v>
      </c>
      <c r="D95" s="279">
        <v>121.10000000000001</v>
      </c>
      <c r="E95" s="279">
        <v>118.20000000000002</v>
      </c>
      <c r="F95" s="279">
        <v>116.50000000000001</v>
      </c>
      <c r="G95" s="279">
        <v>113.60000000000002</v>
      </c>
      <c r="H95" s="279">
        <v>122.80000000000001</v>
      </c>
      <c r="I95" s="279">
        <v>125.70000000000002</v>
      </c>
      <c r="J95" s="279">
        <v>127.4</v>
      </c>
      <c r="K95" s="277">
        <v>124</v>
      </c>
      <c r="L95" s="277">
        <v>119.4</v>
      </c>
      <c r="M95" s="277">
        <v>8.5280400000000007</v>
      </c>
    </row>
    <row r="96" spans="1:13" s="16" customFormat="1">
      <c r="A96" s="268">
        <v>86</v>
      </c>
      <c r="B96" s="277" t="s">
        <v>330</v>
      </c>
      <c r="C96" s="278">
        <v>246.5</v>
      </c>
      <c r="D96" s="279">
        <v>252.93333333333331</v>
      </c>
      <c r="E96" s="279">
        <v>235.86666666666662</v>
      </c>
      <c r="F96" s="279">
        <v>225.23333333333332</v>
      </c>
      <c r="G96" s="279">
        <v>208.16666666666663</v>
      </c>
      <c r="H96" s="279">
        <v>263.56666666666661</v>
      </c>
      <c r="I96" s="279">
        <v>280.63333333333327</v>
      </c>
      <c r="J96" s="279">
        <v>291.26666666666659</v>
      </c>
      <c r="K96" s="277">
        <v>270</v>
      </c>
      <c r="L96" s="277">
        <v>242.3</v>
      </c>
      <c r="M96" s="277">
        <v>3.2799900000000002</v>
      </c>
    </row>
    <row r="97" spans="1:13" s="16" customFormat="1">
      <c r="A97" s="268">
        <v>87</v>
      </c>
      <c r="B97" s="277" t="s">
        <v>338</v>
      </c>
      <c r="C97" s="278">
        <v>406.65</v>
      </c>
      <c r="D97" s="279">
        <v>410.68333333333339</v>
      </c>
      <c r="E97" s="279">
        <v>392.06666666666678</v>
      </c>
      <c r="F97" s="279">
        <v>377.48333333333341</v>
      </c>
      <c r="G97" s="279">
        <v>358.86666666666679</v>
      </c>
      <c r="H97" s="279">
        <v>425.26666666666677</v>
      </c>
      <c r="I97" s="279">
        <v>443.88333333333333</v>
      </c>
      <c r="J97" s="279">
        <v>458.46666666666675</v>
      </c>
      <c r="K97" s="277">
        <v>429.3</v>
      </c>
      <c r="L97" s="277">
        <v>396.1</v>
      </c>
      <c r="M97" s="277">
        <v>17.762889999999999</v>
      </c>
    </row>
    <row r="98" spans="1:13" s="16" customFormat="1">
      <c r="A98" s="268">
        <v>88</v>
      </c>
      <c r="B98" s="277" t="s">
        <v>336</v>
      </c>
      <c r="C98" s="278">
        <v>878.2</v>
      </c>
      <c r="D98" s="279">
        <v>898.26666666666677</v>
      </c>
      <c r="E98" s="279">
        <v>850.08333333333348</v>
      </c>
      <c r="F98" s="279">
        <v>821.9666666666667</v>
      </c>
      <c r="G98" s="279">
        <v>773.78333333333342</v>
      </c>
      <c r="H98" s="279">
        <v>926.38333333333355</v>
      </c>
      <c r="I98" s="279">
        <v>974.56666666666672</v>
      </c>
      <c r="J98" s="279">
        <v>1002.6833333333336</v>
      </c>
      <c r="K98" s="277">
        <v>946.45</v>
      </c>
      <c r="L98" s="277">
        <v>870.15</v>
      </c>
      <c r="M98" s="277">
        <v>4.0493699999999997</v>
      </c>
    </row>
    <row r="99" spans="1:13" s="16" customFormat="1">
      <c r="A99" s="268">
        <v>89</v>
      </c>
      <c r="B99" s="277" t="s">
        <v>337</v>
      </c>
      <c r="C99" s="278">
        <v>17.7</v>
      </c>
      <c r="D99" s="279">
        <v>18</v>
      </c>
      <c r="E99" s="279">
        <v>17.3</v>
      </c>
      <c r="F99" s="279">
        <v>16.900000000000002</v>
      </c>
      <c r="G99" s="279">
        <v>16.200000000000003</v>
      </c>
      <c r="H99" s="279">
        <v>18.399999999999999</v>
      </c>
      <c r="I99" s="279">
        <v>19.100000000000001</v>
      </c>
      <c r="J99" s="279">
        <v>19.499999999999996</v>
      </c>
      <c r="K99" s="277">
        <v>18.7</v>
      </c>
      <c r="L99" s="277">
        <v>17.600000000000001</v>
      </c>
      <c r="M99" s="277">
        <v>45.944830000000003</v>
      </c>
    </row>
    <row r="100" spans="1:13" s="16" customFormat="1">
      <c r="A100" s="268">
        <v>90</v>
      </c>
      <c r="B100" s="277" t="s">
        <v>339</v>
      </c>
      <c r="C100" s="278">
        <v>149.15</v>
      </c>
      <c r="D100" s="279">
        <v>151.60000000000002</v>
      </c>
      <c r="E100" s="279">
        <v>143.15000000000003</v>
      </c>
      <c r="F100" s="279">
        <v>137.15</v>
      </c>
      <c r="G100" s="279">
        <v>128.70000000000002</v>
      </c>
      <c r="H100" s="279">
        <v>157.60000000000005</v>
      </c>
      <c r="I100" s="279">
        <v>166.05000000000004</v>
      </c>
      <c r="J100" s="279">
        <v>172.05000000000007</v>
      </c>
      <c r="K100" s="277">
        <v>160.05000000000001</v>
      </c>
      <c r="L100" s="277">
        <v>145.6</v>
      </c>
      <c r="M100" s="277">
        <v>4.5561999999999996</v>
      </c>
    </row>
    <row r="101" spans="1:13">
      <c r="A101" s="268">
        <v>91</v>
      </c>
      <c r="B101" s="277" t="s">
        <v>80</v>
      </c>
      <c r="C101" s="278">
        <v>333.4</v>
      </c>
      <c r="D101" s="279">
        <v>342.51666666666665</v>
      </c>
      <c r="E101" s="279">
        <v>320.0333333333333</v>
      </c>
      <c r="F101" s="279">
        <v>306.66666666666663</v>
      </c>
      <c r="G101" s="279">
        <v>284.18333333333328</v>
      </c>
      <c r="H101" s="279">
        <v>355.88333333333333</v>
      </c>
      <c r="I101" s="279">
        <v>378.36666666666667</v>
      </c>
      <c r="J101" s="279">
        <v>391.73333333333335</v>
      </c>
      <c r="K101" s="277">
        <v>365</v>
      </c>
      <c r="L101" s="277">
        <v>329.15</v>
      </c>
      <c r="M101" s="277">
        <v>22.973759999999999</v>
      </c>
    </row>
    <row r="102" spans="1:13">
      <c r="A102" s="268">
        <v>92</v>
      </c>
      <c r="B102" s="277" t="s">
        <v>340</v>
      </c>
      <c r="C102" s="278">
        <v>2459.35</v>
      </c>
      <c r="D102" s="279">
        <v>2483.3333333333335</v>
      </c>
      <c r="E102" s="279">
        <v>2399.0666666666671</v>
      </c>
      <c r="F102" s="279">
        <v>2338.7833333333338</v>
      </c>
      <c r="G102" s="279">
        <v>2254.5166666666673</v>
      </c>
      <c r="H102" s="279">
        <v>2543.6166666666668</v>
      </c>
      <c r="I102" s="279">
        <v>2627.8833333333332</v>
      </c>
      <c r="J102" s="279">
        <v>2688.1666666666665</v>
      </c>
      <c r="K102" s="277">
        <v>2567.6</v>
      </c>
      <c r="L102" s="277">
        <v>2423.0500000000002</v>
      </c>
      <c r="M102" s="277">
        <v>8.5300000000000001E-2</v>
      </c>
    </row>
    <row r="103" spans="1:13">
      <c r="A103" s="268">
        <v>93</v>
      </c>
      <c r="B103" s="277" t="s">
        <v>81</v>
      </c>
      <c r="C103" s="278">
        <v>600.45000000000005</v>
      </c>
      <c r="D103" s="279">
        <v>609.4</v>
      </c>
      <c r="E103" s="279">
        <v>583.04999999999995</v>
      </c>
      <c r="F103" s="279">
        <v>565.65</v>
      </c>
      <c r="G103" s="279">
        <v>539.29999999999995</v>
      </c>
      <c r="H103" s="279">
        <v>626.79999999999995</v>
      </c>
      <c r="I103" s="279">
        <v>653.15000000000009</v>
      </c>
      <c r="J103" s="279">
        <v>670.55</v>
      </c>
      <c r="K103" s="277">
        <v>635.75</v>
      </c>
      <c r="L103" s="277">
        <v>592</v>
      </c>
      <c r="M103" s="277">
        <v>2.9973900000000002</v>
      </c>
    </row>
    <row r="104" spans="1:13">
      <c r="A104" s="268">
        <v>94</v>
      </c>
      <c r="B104" s="277" t="s">
        <v>334</v>
      </c>
      <c r="C104" s="278">
        <v>218.65</v>
      </c>
      <c r="D104" s="279">
        <v>220.75</v>
      </c>
      <c r="E104" s="279">
        <v>214</v>
      </c>
      <c r="F104" s="279">
        <v>209.35</v>
      </c>
      <c r="G104" s="279">
        <v>202.6</v>
      </c>
      <c r="H104" s="279">
        <v>225.4</v>
      </c>
      <c r="I104" s="279">
        <v>232.15</v>
      </c>
      <c r="J104" s="279">
        <v>236.8</v>
      </c>
      <c r="K104" s="277">
        <v>227.5</v>
      </c>
      <c r="L104" s="277">
        <v>216.1</v>
      </c>
      <c r="M104" s="277">
        <v>1.02389</v>
      </c>
    </row>
    <row r="105" spans="1:13">
      <c r="A105" s="268">
        <v>95</v>
      </c>
      <c r="B105" s="277" t="s">
        <v>342</v>
      </c>
      <c r="C105" s="278">
        <v>148.4</v>
      </c>
      <c r="D105" s="279">
        <v>150.38333333333335</v>
      </c>
      <c r="E105" s="279">
        <v>145.06666666666672</v>
      </c>
      <c r="F105" s="279">
        <v>141.73333333333338</v>
      </c>
      <c r="G105" s="279">
        <v>136.41666666666674</v>
      </c>
      <c r="H105" s="279">
        <v>153.7166666666667</v>
      </c>
      <c r="I105" s="279">
        <v>159.03333333333336</v>
      </c>
      <c r="J105" s="279">
        <v>162.36666666666667</v>
      </c>
      <c r="K105" s="277">
        <v>155.69999999999999</v>
      </c>
      <c r="L105" s="277">
        <v>147.05000000000001</v>
      </c>
      <c r="M105" s="277">
        <v>15.21407</v>
      </c>
    </row>
    <row r="106" spans="1:13">
      <c r="A106" s="268">
        <v>96</v>
      </c>
      <c r="B106" s="277" t="s">
        <v>343</v>
      </c>
      <c r="C106" s="278">
        <v>80.349999999999994</v>
      </c>
      <c r="D106" s="279">
        <v>83.366666666666674</v>
      </c>
      <c r="E106" s="279">
        <v>76.783333333333346</v>
      </c>
      <c r="F106" s="279">
        <v>73.216666666666669</v>
      </c>
      <c r="G106" s="279">
        <v>66.63333333333334</v>
      </c>
      <c r="H106" s="279">
        <v>86.933333333333351</v>
      </c>
      <c r="I106" s="279">
        <v>93.516666666666666</v>
      </c>
      <c r="J106" s="279">
        <v>97.083333333333357</v>
      </c>
      <c r="K106" s="277">
        <v>89.95</v>
      </c>
      <c r="L106" s="277">
        <v>79.8</v>
      </c>
      <c r="M106" s="277">
        <v>18.87087</v>
      </c>
    </row>
    <row r="107" spans="1:13">
      <c r="A107" s="268">
        <v>97</v>
      </c>
      <c r="B107" s="277" t="s">
        <v>82</v>
      </c>
      <c r="C107" s="278">
        <v>232.2</v>
      </c>
      <c r="D107" s="279">
        <v>239.51666666666665</v>
      </c>
      <c r="E107" s="279">
        <v>223.43333333333331</v>
      </c>
      <c r="F107" s="279">
        <v>214.66666666666666</v>
      </c>
      <c r="G107" s="279">
        <v>198.58333333333331</v>
      </c>
      <c r="H107" s="279">
        <v>248.2833333333333</v>
      </c>
      <c r="I107" s="279">
        <v>264.36666666666667</v>
      </c>
      <c r="J107" s="279">
        <v>273.13333333333333</v>
      </c>
      <c r="K107" s="277">
        <v>255.6</v>
      </c>
      <c r="L107" s="277">
        <v>230.75</v>
      </c>
      <c r="M107" s="277">
        <v>90.802850000000007</v>
      </c>
    </row>
    <row r="108" spans="1:13">
      <c r="A108" s="268">
        <v>98</v>
      </c>
      <c r="B108" s="285" t="s">
        <v>344</v>
      </c>
      <c r="C108" s="278">
        <v>436.65</v>
      </c>
      <c r="D108" s="279">
        <v>432.98333333333335</v>
      </c>
      <c r="E108" s="279">
        <v>406.2166666666667</v>
      </c>
      <c r="F108" s="279">
        <v>375.78333333333336</v>
      </c>
      <c r="G108" s="279">
        <v>349.01666666666671</v>
      </c>
      <c r="H108" s="279">
        <v>463.41666666666669</v>
      </c>
      <c r="I108" s="279">
        <v>490.18333333333334</v>
      </c>
      <c r="J108" s="279">
        <v>520.61666666666667</v>
      </c>
      <c r="K108" s="277">
        <v>459.75</v>
      </c>
      <c r="L108" s="277">
        <v>402.55</v>
      </c>
      <c r="M108" s="277">
        <v>1.19957</v>
      </c>
    </row>
    <row r="109" spans="1:13">
      <c r="A109" s="268">
        <v>99</v>
      </c>
      <c r="B109" s="277" t="s">
        <v>83</v>
      </c>
      <c r="C109" s="278">
        <v>713.55</v>
      </c>
      <c r="D109" s="279">
        <v>724.81666666666661</v>
      </c>
      <c r="E109" s="279">
        <v>693.93333333333317</v>
      </c>
      <c r="F109" s="279">
        <v>674.31666666666661</v>
      </c>
      <c r="G109" s="279">
        <v>643.43333333333317</v>
      </c>
      <c r="H109" s="279">
        <v>744.43333333333317</v>
      </c>
      <c r="I109" s="279">
        <v>775.31666666666661</v>
      </c>
      <c r="J109" s="279">
        <v>794.93333333333317</v>
      </c>
      <c r="K109" s="277">
        <v>755.7</v>
      </c>
      <c r="L109" s="277">
        <v>705.2</v>
      </c>
      <c r="M109" s="277">
        <v>76.491420000000005</v>
      </c>
    </row>
    <row r="110" spans="1:13">
      <c r="A110" s="268">
        <v>100</v>
      </c>
      <c r="B110" s="277" t="s">
        <v>84</v>
      </c>
      <c r="C110" s="278">
        <v>134.35</v>
      </c>
      <c r="D110" s="279">
        <v>136.79999999999998</v>
      </c>
      <c r="E110" s="279">
        <v>131.44999999999996</v>
      </c>
      <c r="F110" s="279">
        <v>128.54999999999998</v>
      </c>
      <c r="G110" s="279">
        <v>123.19999999999996</v>
      </c>
      <c r="H110" s="279">
        <v>139.69999999999996</v>
      </c>
      <c r="I110" s="279">
        <v>145.04999999999998</v>
      </c>
      <c r="J110" s="279">
        <v>147.94999999999996</v>
      </c>
      <c r="K110" s="277">
        <v>142.15</v>
      </c>
      <c r="L110" s="277">
        <v>133.9</v>
      </c>
      <c r="M110" s="277">
        <v>186.73287999999999</v>
      </c>
    </row>
    <row r="111" spans="1:13">
      <c r="A111" s="268">
        <v>101</v>
      </c>
      <c r="B111" s="277" t="s">
        <v>345</v>
      </c>
      <c r="C111" s="278">
        <v>332.55</v>
      </c>
      <c r="D111" s="279">
        <v>340.51666666666665</v>
      </c>
      <c r="E111" s="279">
        <v>322.0333333333333</v>
      </c>
      <c r="F111" s="279">
        <v>311.51666666666665</v>
      </c>
      <c r="G111" s="279">
        <v>293.0333333333333</v>
      </c>
      <c r="H111" s="279">
        <v>351.0333333333333</v>
      </c>
      <c r="I111" s="279">
        <v>369.51666666666665</v>
      </c>
      <c r="J111" s="279">
        <v>380.0333333333333</v>
      </c>
      <c r="K111" s="277">
        <v>359</v>
      </c>
      <c r="L111" s="277">
        <v>330</v>
      </c>
      <c r="M111" s="277">
        <v>4.9494999999999996</v>
      </c>
    </row>
    <row r="112" spans="1:13">
      <c r="A112" s="268">
        <v>102</v>
      </c>
      <c r="B112" s="277" t="s">
        <v>3756</v>
      </c>
      <c r="C112" s="278">
        <v>1924</v>
      </c>
      <c r="D112" s="279">
        <v>1956.3666666666668</v>
      </c>
      <c r="E112" s="279">
        <v>1877.7333333333336</v>
      </c>
      <c r="F112" s="279">
        <v>1831.4666666666667</v>
      </c>
      <c r="G112" s="279">
        <v>1752.8333333333335</v>
      </c>
      <c r="H112" s="279">
        <v>2002.6333333333337</v>
      </c>
      <c r="I112" s="279">
        <v>2081.2666666666669</v>
      </c>
      <c r="J112" s="279">
        <v>2127.5333333333338</v>
      </c>
      <c r="K112" s="277">
        <v>2035</v>
      </c>
      <c r="L112" s="277">
        <v>1910.1</v>
      </c>
      <c r="M112" s="277">
        <v>1.9066399999999999</v>
      </c>
    </row>
    <row r="113" spans="1:13">
      <c r="A113" s="268">
        <v>103</v>
      </c>
      <c r="B113" s="277" t="s">
        <v>85</v>
      </c>
      <c r="C113" s="278">
        <v>1363.25</v>
      </c>
      <c r="D113" s="279">
        <v>1372.0833333333333</v>
      </c>
      <c r="E113" s="279">
        <v>1344.1666666666665</v>
      </c>
      <c r="F113" s="279">
        <v>1325.0833333333333</v>
      </c>
      <c r="G113" s="279">
        <v>1297.1666666666665</v>
      </c>
      <c r="H113" s="279">
        <v>1391.1666666666665</v>
      </c>
      <c r="I113" s="279">
        <v>1419.083333333333</v>
      </c>
      <c r="J113" s="279">
        <v>1438.1666666666665</v>
      </c>
      <c r="K113" s="277">
        <v>1400</v>
      </c>
      <c r="L113" s="277">
        <v>1353</v>
      </c>
      <c r="M113" s="277">
        <v>10.02242</v>
      </c>
    </row>
    <row r="114" spans="1:13">
      <c r="A114" s="268">
        <v>104</v>
      </c>
      <c r="B114" s="277" t="s">
        <v>86</v>
      </c>
      <c r="C114" s="278">
        <v>393</v>
      </c>
      <c r="D114" s="279">
        <v>401.68333333333339</v>
      </c>
      <c r="E114" s="279">
        <v>381.4166666666668</v>
      </c>
      <c r="F114" s="279">
        <v>369.83333333333343</v>
      </c>
      <c r="G114" s="279">
        <v>349.56666666666683</v>
      </c>
      <c r="H114" s="279">
        <v>413.26666666666677</v>
      </c>
      <c r="I114" s="279">
        <v>433.53333333333342</v>
      </c>
      <c r="J114" s="279">
        <v>445.11666666666673</v>
      </c>
      <c r="K114" s="277">
        <v>421.95</v>
      </c>
      <c r="L114" s="277">
        <v>390.1</v>
      </c>
      <c r="M114" s="277">
        <v>56.082279999999997</v>
      </c>
    </row>
    <row r="115" spans="1:13">
      <c r="A115" s="268">
        <v>105</v>
      </c>
      <c r="B115" s="277" t="s">
        <v>236</v>
      </c>
      <c r="C115" s="278">
        <v>760.05</v>
      </c>
      <c r="D115" s="279">
        <v>771.35</v>
      </c>
      <c r="E115" s="279">
        <v>724.7</v>
      </c>
      <c r="F115" s="279">
        <v>689.35</v>
      </c>
      <c r="G115" s="279">
        <v>642.70000000000005</v>
      </c>
      <c r="H115" s="279">
        <v>806.7</v>
      </c>
      <c r="I115" s="279">
        <v>853.34999999999991</v>
      </c>
      <c r="J115" s="279">
        <v>888.7</v>
      </c>
      <c r="K115" s="277">
        <v>818</v>
      </c>
      <c r="L115" s="277">
        <v>736</v>
      </c>
      <c r="M115" s="277">
        <v>5.9941700000000004</v>
      </c>
    </row>
    <row r="116" spans="1:13">
      <c r="A116" s="268">
        <v>106</v>
      </c>
      <c r="B116" s="277" t="s">
        <v>346</v>
      </c>
      <c r="C116" s="278">
        <v>717.75</v>
      </c>
      <c r="D116" s="279">
        <v>709.25</v>
      </c>
      <c r="E116" s="279">
        <v>678.5</v>
      </c>
      <c r="F116" s="279">
        <v>639.25</v>
      </c>
      <c r="G116" s="279">
        <v>608.5</v>
      </c>
      <c r="H116" s="279">
        <v>748.5</v>
      </c>
      <c r="I116" s="279">
        <v>779.25</v>
      </c>
      <c r="J116" s="279">
        <v>818.5</v>
      </c>
      <c r="K116" s="277">
        <v>740</v>
      </c>
      <c r="L116" s="277">
        <v>670</v>
      </c>
      <c r="M116" s="277">
        <v>3.06745</v>
      </c>
    </row>
    <row r="117" spans="1:13">
      <c r="A117" s="268">
        <v>107</v>
      </c>
      <c r="B117" s="277" t="s">
        <v>331</v>
      </c>
      <c r="C117" s="278">
        <v>1750.65</v>
      </c>
      <c r="D117" s="279">
        <v>1777.1000000000001</v>
      </c>
      <c r="E117" s="279">
        <v>1679.2000000000003</v>
      </c>
      <c r="F117" s="279">
        <v>1607.7500000000002</v>
      </c>
      <c r="G117" s="279">
        <v>1509.8500000000004</v>
      </c>
      <c r="H117" s="279">
        <v>1848.5500000000002</v>
      </c>
      <c r="I117" s="279">
        <v>1946.4500000000003</v>
      </c>
      <c r="J117" s="279">
        <v>2017.9</v>
      </c>
      <c r="K117" s="277">
        <v>1875</v>
      </c>
      <c r="L117" s="277">
        <v>1705.65</v>
      </c>
      <c r="M117" s="277">
        <v>0.42834</v>
      </c>
    </row>
    <row r="118" spans="1:13">
      <c r="A118" s="268">
        <v>108</v>
      </c>
      <c r="B118" s="277" t="s">
        <v>237</v>
      </c>
      <c r="C118" s="278">
        <v>271.8</v>
      </c>
      <c r="D118" s="279">
        <v>269.38333333333333</v>
      </c>
      <c r="E118" s="279">
        <v>260.76666666666665</v>
      </c>
      <c r="F118" s="279">
        <v>249.73333333333335</v>
      </c>
      <c r="G118" s="279">
        <v>241.11666666666667</v>
      </c>
      <c r="H118" s="279">
        <v>280.41666666666663</v>
      </c>
      <c r="I118" s="279">
        <v>289.0333333333333</v>
      </c>
      <c r="J118" s="279">
        <v>300.06666666666661</v>
      </c>
      <c r="K118" s="277">
        <v>278</v>
      </c>
      <c r="L118" s="277">
        <v>258.35000000000002</v>
      </c>
      <c r="M118" s="277">
        <v>9.9037500000000005</v>
      </c>
    </row>
    <row r="119" spans="1:13">
      <c r="A119" s="268">
        <v>109</v>
      </c>
      <c r="B119" s="277" t="s">
        <v>2996</v>
      </c>
      <c r="C119" s="278">
        <v>213.85</v>
      </c>
      <c r="D119" s="279">
        <v>221.11666666666667</v>
      </c>
      <c r="E119" s="279">
        <v>204.73333333333335</v>
      </c>
      <c r="F119" s="279">
        <v>195.61666666666667</v>
      </c>
      <c r="G119" s="279">
        <v>179.23333333333335</v>
      </c>
      <c r="H119" s="279">
        <v>230.23333333333335</v>
      </c>
      <c r="I119" s="279">
        <v>246.61666666666667</v>
      </c>
      <c r="J119" s="279">
        <v>255.73333333333335</v>
      </c>
      <c r="K119" s="277">
        <v>237.5</v>
      </c>
      <c r="L119" s="277">
        <v>212</v>
      </c>
      <c r="M119" s="277">
        <v>4.36456</v>
      </c>
    </row>
    <row r="120" spans="1:13">
      <c r="A120" s="268">
        <v>110</v>
      </c>
      <c r="B120" s="277" t="s">
        <v>235</v>
      </c>
      <c r="C120" s="278">
        <v>135</v>
      </c>
      <c r="D120" s="279">
        <v>141.63333333333333</v>
      </c>
      <c r="E120" s="279">
        <v>127.36666666666665</v>
      </c>
      <c r="F120" s="279">
        <v>119.73333333333332</v>
      </c>
      <c r="G120" s="279">
        <v>105.46666666666664</v>
      </c>
      <c r="H120" s="279">
        <v>149.26666666666665</v>
      </c>
      <c r="I120" s="279">
        <v>163.5333333333333</v>
      </c>
      <c r="J120" s="279">
        <v>171.16666666666666</v>
      </c>
      <c r="K120" s="277">
        <v>155.9</v>
      </c>
      <c r="L120" s="277">
        <v>134</v>
      </c>
      <c r="M120" s="277">
        <v>94.958629999999999</v>
      </c>
    </row>
    <row r="121" spans="1:13">
      <c r="A121" s="268">
        <v>111</v>
      </c>
      <c r="B121" s="277" t="s">
        <v>87</v>
      </c>
      <c r="C121" s="278">
        <v>462.25</v>
      </c>
      <c r="D121" s="279">
        <v>464.09999999999997</v>
      </c>
      <c r="E121" s="279">
        <v>453.64999999999992</v>
      </c>
      <c r="F121" s="279">
        <v>445.04999999999995</v>
      </c>
      <c r="G121" s="279">
        <v>434.59999999999991</v>
      </c>
      <c r="H121" s="279">
        <v>472.69999999999993</v>
      </c>
      <c r="I121" s="279">
        <v>483.15</v>
      </c>
      <c r="J121" s="279">
        <v>491.74999999999994</v>
      </c>
      <c r="K121" s="277">
        <v>474.55</v>
      </c>
      <c r="L121" s="277">
        <v>455.5</v>
      </c>
      <c r="M121" s="277">
        <v>22.866140000000001</v>
      </c>
    </row>
    <row r="122" spans="1:13">
      <c r="A122" s="268">
        <v>112</v>
      </c>
      <c r="B122" s="277" t="s">
        <v>347</v>
      </c>
      <c r="C122" s="278">
        <v>388.3</v>
      </c>
      <c r="D122" s="279">
        <v>394.43333333333334</v>
      </c>
      <c r="E122" s="279">
        <v>373.16666666666669</v>
      </c>
      <c r="F122" s="279">
        <v>358.03333333333336</v>
      </c>
      <c r="G122" s="279">
        <v>336.76666666666671</v>
      </c>
      <c r="H122" s="279">
        <v>409.56666666666666</v>
      </c>
      <c r="I122" s="279">
        <v>430.83333333333331</v>
      </c>
      <c r="J122" s="279">
        <v>445.96666666666664</v>
      </c>
      <c r="K122" s="277">
        <v>415.7</v>
      </c>
      <c r="L122" s="277">
        <v>379.3</v>
      </c>
      <c r="M122" s="277">
        <v>7.5947199999999997</v>
      </c>
    </row>
    <row r="123" spans="1:13">
      <c r="A123" s="268">
        <v>113</v>
      </c>
      <c r="B123" s="277" t="s">
        <v>88</v>
      </c>
      <c r="C123" s="278">
        <v>474.6</v>
      </c>
      <c r="D123" s="279">
        <v>480.3</v>
      </c>
      <c r="E123" s="279">
        <v>465.20000000000005</v>
      </c>
      <c r="F123" s="279">
        <v>455.8</v>
      </c>
      <c r="G123" s="279">
        <v>440.70000000000005</v>
      </c>
      <c r="H123" s="279">
        <v>489.70000000000005</v>
      </c>
      <c r="I123" s="279">
        <v>504.80000000000007</v>
      </c>
      <c r="J123" s="279">
        <v>514.20000000000005</v>
      </c>
      <c r="K123" s="277">
        <v>495.4</v>
      </c>
      <c r="L123" s="277">
        <v>470.9</v>
      </c>
      <c r="M123" s="277">
        <v>47.858240000000002</v>
      </c>
    </row>
    <row r="124" spans="1:13">
      <c r="A124" s="268">
        <v>114</v>
      </c>
      <c r="B124" s="277" t="s">
        <v>238</v>
      </c>
      <c r="C124" s="278">
        <v>749.75</v>
      </c>
      <c r="D124" s="279">
        <v>746.4666666666667</v>
      </c>
      <c r="E124" s="279">
        <v>735.98333333333335</v>
      </c>
      <c r="F124" s="279">
        <v>722.2166666666667</v>
      </c>
      <c r="G124" s="279">
        <v>711.73333333333335</v>
      </c>
      <c r="H124" s="279">
        <v>760.23333333333335</v>
      </c>
      <c r="I124" s="279">
        <v>770.7166666666667</v>
      </c>
      <c r="J124" s="279">
        <v>784.48333333333335</v>
      </c>
      <c r="K124" s="277">
        <v>756.95</v>
      </c>
      <c r="L124" s="277">
        <v>732.7</v>
      </c>
      <c r="M124" s="277">
        <v>1.9378200000000001</v>
      </c>
    </row>
    <row r="125" spans="1:13">
      <c r="A125" s="268">
        <v>115</v>
      </c>
      <c r="B125" s="277" t="s">
        <v>348</v>
      </c>
      <c r="C125" s="278">
        <v>78.8</v>
      </c>
      <c r="D125" s="279">
        <v>78.916666666666671</v>
      </c>
      <c r="E125" s="279">
        <v>75.433333333333337</v>
      </c>
      <c r="F125" s="279">
        <v>72.066666666666663</v>
      </c>
      <c r="G125" s="279">
        <v>68.583333333333329</v>
      </c>
      <c r="H125" s="279">
        <v>82.283333333333346</v>
      </c>
      <c r="I125" s="279">
        <v>85.766666666666666</v>
      </c>
      <c r="J125" s="279">
        <v>89.133333333333354</v>
      </c>
      <c r="K125" s="277">
        <v>82.4</v>
      </c>
      <c r="L125" s="277">
        <v>75.55</v>
      </c>
      <c r="M125" s="277">
        <v>4.07897</v>
      </c>
    </row>
    <row r="126" spans="1:13">
      <c r="A126" s="268">
        <v>116</v>
      </c>
      <c r="B126" s="277" t="s">
        <v>355</v>
      </c>
      <c r="C126" s="278">
        <v>369.45</v>
      </c>
      <c r="D126" s="279">
        <v>377.16666666666669</v>
      </c>
      <c r="E126" s="279">
        <v>357.53333333333336</v>
      </c>
      <c r="F126" s="279">
        <v>345.61666666666667</v>
      </c>
      <c r="G126" s="279">
        <v>325.98333333333335</v>
      </c>
      <c r="H126" s="279">
        <v>389.08333333333337</v>
      </c>
      <c r="I126" s="279">
        <v>408.7166666666667</v>
      </c>
      <c r="J126" s="279">
        <v>420.63333333333338</v>
      </c>
      <c r="K126" s="277">
        <v>396.8</v>
      </c>
      <c r="L126" s="277">
        <v>365.25</v>
      </c>
      <c r="M126" s="277">
        <v>1.7935099999999999</v>
      </c>
    </row>
    <row r="127" spans="1:13">
      <c r="A127" s="268">
        <v>117</v>
      </c>
      <c r="B127" s="277" t="s">
        <v>356</v>
      </c>
      <c r="C127" s="278">
        <v>176.2</v>
      </c>
      <c r="D127" s="279">
        <v>179.98333333333335</v>
      </c>
      <c r="E127" s="279">
        <v>172.41666666666669</v>
      </c>
      <c r="F127" s="279">
        <v>168.63333333333333</v>
      </c>
      <c r="G127" s="279">
        <v>161.06666666666666</v>
      </c>
      <c r="H127" s="279">
        <v>183.76666666666671</v>
      </c>
      <c r="I127" s="279">
        <v>191.33333333333337</v>
      </c>
      <c r="J127" s="279">
        <v>195.11666666666673</v>
      </c>
      <c r="K127" s="277">
        <v>187.55</v>
      </c>
      <c r="L127" s="277">
        <v>176.2</v>
      </c>
      <c r="M127" s="277">
        <v>2.5361400000000001</v>
      </c>
    </row>
    <row r="128" spans="1:13">
      <c r="A128" s="268">
        <v>118</v>
      </c>
      <c r="B128" s="277" t="s">
        <v>349</v>
      </c>
      <c r="C128" s="278">
        <v>89.05</v>
      </c>
      <c r="D128" s="279">
        <v>91.366666666666674</v>
      </c>
      <c r="E128" s="279">
        <v>85.333333333333343</v>
      </c>
      <c r="F128" s="279">
        <v>81.616666666666674</v>
      </c>
      <c r="G128" s="279">
        <v>75.583333333333343</v>
      </c>
      <c r="H128" s="279">
        <v>95.083333333333343</v>
      </c>
      <c r="I128" s="279">
        <v>101.11666666666667</v>
      </c>
      <c r="J128" s="279">
        <v>104.83333333333334</v>
      </c>
      <c r="K128" s="277">
        <v>97.4</v>
      </c>
      <c r="L128" s="277">
        <v>87.65</v>
      </c>
      <c r="M128" s="277">
        <v>65.863200000000006</v>
      </c>
    </row>
    <row r="129" spans="1:13">
      <c r="A129" s="268">
        <v>119</v>
      </c>
      <c r="B129" s="277" t="s">
        <v>350</v>
      </c>
      <c r="C129" s="278">
        <v>361.05</v>
      </c>
      <c r="D129" s="279">
        <v>368.58333333333331</v>
      </c>
      <c r="E129" s="279">
        <v>350.46666666666664</v>
      </c>
      <c r="F129" s="279">
        <v>339.88333333333333</v>
      </c>
      <c r="G129" s="279">
        <v>321.76666666666665</v>
      </c>
      <c r="H129" s="279">
        <v>379.16666666666663</v>
      </c>
      <c r="I129" s="279">
        <v>397.2833333333333</v>
      </c>
      <c r="J129" s="279">
        <v>407.86666666666662</v>
      </c>
      <c r="K129" s="277">
        <v>386.7</v>
      </c>
      <c r="L129" s="277">
        <v>358</v>
      </c>
      <c r="M129" s="277">
        <v>0.79056000000000004</v>
      </c>
    </row>
    <row r="130" spans="1:13">
      <c r="A130" s="268">
        <v>120</v>
      </c>
      <c r="B130" s="277" t="s">
        <v>351</v>
      </c>
      <c r="C130" s="278">
        <v>683.45</v>
      </c>
      <c r="D130" s="279">
        <v>699.76666666666677</v>
      </c>
      <c r="E130" s="279">
        <v>646.68333333333351</v>
      </c>
      <c r="F130" s="279">
        <v>609.91666666666674</v>
      </c>
      <c r="G130" s="279">
        <v>556.83333333333348</v>
      </c>
      <c r="H130" s="279">
        <v>736.53333333333353</v>
      </c>
      <c r="I130" s="279">
        <v>789.61666666666679</v>
      </c>
      <c r="J130" s="279">
        <v>826.38333333333355</v>
      </c>
      <c r="K130" s="277">
        <v>752.85</v>
      </c>
      <c r="L130" s="277">
        <v>663</v>
      </c>
      <c r="M130" s="277">
        <v>27.794540000000001</v>
      </c>
    </row>
    <row r="131" spans="1:13">
      <c r="A131" s="268">
        <v>121</v>
      </c>
      <c r="B131" s="277" t="s">
        <v>352</v>
      </c>
      <c r="C131" s="278">
        <v>110.45</v>
      </c>
      <c r="D131" s="279">
        <v>112.14999999999999</v>
      </c>
      <c r="E131" s="279">
        <v>106.29999999999998</v>
      </c>
      <c r="F131" s="279">
        <v>102.14999999999999</v>
      </c>
      <c r="G131" s="279">
        <v>96.299999999999983</v>
      </c>
      <c r="H131" s="279">
        <v>116.29999999999998</v>
      </c>
      <c r="I131" s="279">
        <v>122.14999999999998</v>
      </c>
      <c r="J131" s="279">
        <v>126.29999999999998</v>
      </c>
      <c r="K131" s="277">
        <v>118</v>
      </c>
      <c r="L131" s="277">
        <v>108</v>
      </c>
      <c r="M131" s="277">
        <v>22.262840000000001</v>
      </c>
    </row>
    <row r="132" spans="1:13">
      <c r="A132" s="268">
        <v>122</v>
      </c>
      <c r="B132" s="277" t="s">
        <v>1221</v>
      </c>
      <c r="C132" s="278">
        <v>781.1</v>
      </c>
      <c r="D132" s="279">
        <v>790.66666666666663</v>
      </c>
      <c r="E132" s="279">
        <v>742.73333333333323</v>
      </c>
      <c r="F132" s="279">
        <v>704.36666666666656</v>
      </c>
      <c r="G132" s="279">
        <v>656.43333333333317</v>
      </c>
      <c r="H132" s="279">
        <v>829.0333333333333</v>
      </c>
      <c r="I132" s="279">
        <v>876.9666666666667</v>
      </c>
      <c r="J132" s="279">
        <v>915.33333333333337</v>
      </c>
      <c r="K132" s="277">
        <v>838.6</v>
      </c>
      <c r="L132" s="277">
        <v>752.3</v>
      </c>
      <c r="M132" s="277">
        <v>1.6823399999999999</v>
      </c>
    </row>
    <row r="133" spans="1:13">
      <c r="A133" s="268">
        <v>123</v>
      </c>
      <c r="B133" s="277" t="s">
        <v>90</v>
      </c>
      <c r="C133" s="278">
        <v>11.1</v>
      </c>
      <c r="D133" s="279">
        <v>11.366666666666667</v>
      </c>
      <c r="E133" s="279">
        <v>10.833333333333334</v>
      </c>
      <c r="F133" s="279">
        <v>10.566666666666666</v>
      </c>
      <c r="G133" s="279">
        <v>10.033333333333333</v>
      </c>
      <c r="H133" s="279">
        <v>11.633333333333335</v>
      </c>
      <c r="I133" s="279">
        <v>12.166666666666666</v>
      </c>
      <c r="J133" s="279">
        <v>12.433333333333335</v>
      </c>
      <c r="K133" s="277">
        <v>11.9</v>
      </c>
      <c r="L133" s="277">
        <v>11.1</v>
      </c>
      <c r="M133" s="277">
        <v>53.614739999999998</v>
      </c>
    </row>
    <row r="134" spans="1:13">
      <c r="A134" s="268">
        <v>124</v>
      </c>
      <c r="B134" s="277" t="s">
        <v>91</v>
      </c>
      <c r="C134" s="278">
        <v>3122.8</v>
      </c>
      <c r="D134" s="279">
        <v>3170.5333333333333</v>
      </c>
      <c r="E134" s="279">
        <v>3047.1166666666668</v>
      </c>
      <c r="F134" s="279">
        <v>2971.4333333333334</v>
      </c>
      <c r="G134" s="279">
        <v>2848.0166666666669</v>
      </c>
      <c r="H134" s="279">
        <v>3246.2166666666667</v>
      </c>
      <c r="I134" s="279">
        <v>3369.6333333333337</v>
      </c>
      <c r="J134" s="279">
        <v>3445.3166666666666</v>
      </c>
      <c r="K134" s="277">
        <v>3293.95</v>
      </c>
      <c r="L134" s="277">
        <v>3094.85</v>
      </c>
      <c r="M134" s="277">
        <v>14.72481</v>
      </c>
    </row>
    <row r="135" spans="1:13">
      <c r="A135" s="268">
        <v>125</v>
      </c>
      <c r="B135" s="277" t="s">
        <v>357</v>
      </c>
      <c r="C135" s="278">
        <v>8094.95</v>
      </c>
      <c r="D135" s="279">
        <v>8129.1333333333323</v>
      </c>
      <c r="E135" s="279">
        <v>7880.366666666665</v>
      </c>
      <c r="F135" s="279">
        <v>7665.7833333333328</v>
      </c>
      <c r="G135" s="279">
        <v>7417.0166666666655</v>
      </c>
      <c r="H135" s="279">
        <v>8343.7166666666635</v>
      </c>
      <c r="I135" s="279">
        <v>8592.4833333333336</v>
      </c>
      <c r="J135" s="279">
        <v>8807.0666666666639</v>
      </c>
      <c r="K135" s="277">
        <v>8377.9</v>
      </c>
      <c r="L135" s="277">
        <v>7914.55</v>
      </c>
      <c r="M135" s="277">
        <v>0.61853000000000002</v>
      </c>
    </row>
    <row r="136" spans="1:13">
      <c r="A136" s="268">
        <v>126</v>
      </c>
      <c r="B136" s="277" t="s">
        <v>93</v>
      </c>
      <c r="C136" s="278">
        <v>158.35</v>
      </c>
      <c r="D136" s="279">
        <v>163.96666666666667</v>
      </c>
      <c r="E136" s="279">
        <v>151.33333333333334</v>
      </c>
      <c r="F136" s="279">
        <v>144.31666666666666</v>
      </c>
      <c r="G136" s="279">
        <v>131.68333333333334</v>
      </c>
      <c r="H136" s="279">
        <v>170.98333333333335</v>
      </c>
      <c r="I136" s="279">
        <v>183.61666666666667</v>
      </c>
      <c r="J136" s="279">
        <v>190.63333333333335</v>
      </c>
      <c r="K136" s="277">
        <v>176.6</v>
      </c>
      <c r="L136" s="277">
        <v>156.94999999999999</v>
      </c>
      <c r="M136" s="277">
        <v>206.05993000000001</v>
      </c>
    </row>
    <row r="137" spans="1:13">
      <c r="A137" s="268">
        <v>127</v>
      </c>
      <c r="B137" s="277" t="s">
        <v>231</v>
      </c>
      <c r="C137" s="278">
        <v>2251.25</v>
      </c>
      <c r="D137" s="279">
        <v>2248.3833333333332</v>
      </c>
      <c r="E137" s="279">
        <v>2197.8666666666663</v>
      </c>
      <c r="F137" s="279">
        <v>2144.4833333333331</v>
      </c>
      <c r="G137" s="279">
        <v>2093.9666666666662</v>
      </c>
      <c r="H137" s="279">
        <v>2301.7666666666664</v>
      </c>
      <c r="I137" s="279">
        <v>2352.2833333333328</v>
      </c>
      <c r="J137" s="279">
        <v>2405.6666666666665</v>
      </c>
      <c r="K137" s="277">
        <v>2298.9</v>
      </c>
      <c r="L137" s="277">
        <v>2195</v>
      </c>
      <c r="M137" s="277">
        <v>10.31288</v>
      </c>
    </row>
    <row r="138" spans="1:13">
      <c r="A138" s="268">
        <v>128</v>
      </c>
      <c r="B138" s="277" t="s">
        <v>94</v>
      </c>
      <c r="C138" s="278">
        <v>4264.7</v>
      </c>
      <c r="D138" s="279">
        <v>4302.1166666666668</v>
      </c>
      <c r="E138" s="279">
        <v>4179.2333333333336</v>
      </c>
      <c r="F138" s="279">
        <v>4093.7666666666664</v>
      </c>
      <c r="G138" s="279">
        <v>3970.8833333333332</v>
      </c>
      <c r="H138" s="279">
        <v>4387.5833333333339</v>
      </c>
      <c r="I138" s="279">
        <v>4510.4666666666672</v>
      </c>
      <c r="J138" s="279">
        <v>4595.9333333333343</v>
      </c>
      <c r="K138" s="277">
        <v>4425</v>
      </c>
      <c r="L138" s="277">
        <v>4216.6499999999996</v>
      </c>
      <c r="M138" s="277">
        <v>11.88829</v>
      </c>
    </row>
    <row r="139" spans="1:13">
      <c r="A139" s="268">
        <v>129</v>
      </c>
      <c r="B139" s="277" t="s">
        <v>1264</v>
      </c>
      <c r="C139" s="278">
        <v>704.15</v>
      </c>
      <c r="D139" s="279">
        <v>726.4</v>
      </c>
      <c r="E139" s="279">
        <v>674.94999999999993</v>
      </c>
      <c r="F139" s="279">
        <v>645.75</v>
      </c>
      <c r="G139" s="279">
        <v>594.29999999999995</v>
      </c>
      <c r="H139" s="279">
        <v>755.59999999999991</v>
      </c>
      <c r="I139" s="279">
        <v>807.05</v>
      </c>
      <c r="J139" s="279">
        <v>836.24999999999989</v>
      </c>
      <c r="K139" s="277">
        <v>777.85</v>
      </c>
      <c r="L139" s="277">
        <v>697.2</v>
      </c>
      <c r="M139" s="277">
        <v>1.58185</v>
      </c>
    </row>
    <row r="140" spans="1:13">
      <c r="A140" s="268">
        <v>130</v>
      </c>
      <c r="B140" s="277" t="s">
        <v>239</v>
      </c>
      <c r="C140" s="278">
        <v>80.05</v>
      </c>
      <c r="D140" s="279">
        <v>81.666666666666671</v>
      </c>
      <c r="E140" s="279">
        <v>78.433333333333337</v>
      </c>
      <c r="F140" s="279">
        <v>76.816666666666663</v>
      </c>
      <c r="G140" s="279">
        <v>73.583333333333329</v>
      </c>
      <c r="H140" s="279">
        <v>83.283333333333346</v>
      </c>
      <c r="I140" s="279">
        <v>86.516666666666666</v>
      </c>
      <c r="J140" s="279">
        <v>88.133333333333354</v>
      </c>
      <c r="K140" s="277">
        <v>84.9</v>
      </c>
      <c r="L140" s="277">
        <v>80.05</v>
      </c>
      <c r="M140" s="277">
        <v>21.408329999999999</v>
      </c>
    </row>
    <row r="141" spans="1:13">
      <c r="A141" s="268">
        <v>131</v>
      </c>
      <c r="B141" s="277" t="s">
        <v>95</v>
      </c>
      <c r="C141" s="278">
        <v>2092</v>
      </c>
      <c r="D141" s="279">
        <v>2131.25</v>
      </c>
      <c r="E141" s="279">
        <v>2033.5</v>
      </c>
      <c r="F141" s="279">
        <v>1975</v>
      </c>
      <c r="G141" s="279">
        <v>1877.25</v>
      </c>
      <c r="H141" s="279">
        <v>2189.75</v>
      </c>
      <c r="I141" s="279">
        <v>2287.5</v>
      </c>
      <c r="J141" s="279">
        <v>2346</v>
      </c>
      <c r="K141" s="277">
        <v>2229</v>
      </c>
      <c r="L141" s="277">
        <v>2072.75</v>
      </c>
      <c r="M141" s="277">
        <v>30.875389999999999</v>
      </c>
    </row>
    <row r="142" spans="1:13">
      <c r="A142" s="268">
        <v>132</v>
      </c>
      <c r="B142" s="277" t="s">
        <v>359</v>
      </c>
      <c r="C142" s="278">
        <v>286.64999999999998</v>
      </c>
      <c r="D142" s="279">
        <v>285.65000000000003</v>
      </c>
      <c r="E142" s="279">
        <v>274.30000000000007</v>
      </c>
      <c r="F142" s="279">
        <v>261.95000000000005</v>
      </c>
      <c r="G142" s="279">
        <v>250.60000000000008</v>
      </c>
      <c r="H142" s="279">
        <v>298.00000000000006</v>
      </c>
      <c r="I142" s="279">
        <v>309.35000000000008</v>
      </c>
      <c r="J142" s="279">
        <v>321.70000000000005</v>
      </c>
      <c r="K142" s="277">
        <v>297</v>
      </c>
      <c r="L142" s="277">
        <v>273.3</v>
      </c>
      <c r="M142" s="277">
        <v>4.7961499999999999</v>
      </c>
    </row>
    <row r="143" spans="1:13">
      <c r="A143" s="268">
        <v>133</v>
      </c>
      <c r="B143" s="277" t="s">
        <v>360</v>
      </c>
      <c r="C143" s="278">
        <v>87.7</v>
      </c>
      <c r="D143" s="279">
        <v>89.933333333333337</v>
      </c>
      <c r="E143" s="279">
        <v>83.76666666666668</v>
      </c>
      <c r="F143" s="279">
        <v>79.833333333333343</v>
      </c>
      <c r="G143" s="279">
        <v>73.666666666666686</v>
      </c>
      <c r="H143" s="279">
        <v>93.866666666666674</v>
      </c>
      <c r="I143" s="279">
        <v>100.03333333333333</v>
      </c>
      <c r="J143" s="279">
        <v>103.96666666666667</v>
      </c>
      <c r="K143" s="277">
        <v>96.1</v>
      </c>
      <c r="L143" s="277">
        <v>86</v>
      </c>
      <c r="M143" s="277">
        <v>27.667000000000002</v>
      </c>
    </row>
    <row r="144" spans="1:13">
      <c r="A144" s="268">
        <v>134</v>
      </c>
      <c r="B144" s="277" t="s">
        <v>361</v>
      </c>
      <c r="C144" s="278">
        <v>220.6</v>
      </c>
      <c r="D144" s="279">
        <v>222.83333333333334</v>
      </c>
      <c r="E144" s="279">
        <v>213.76666666666668</v>
      </c>
      <c r="F144" s="279">
        <v>206.93333333333334</v>
      </c>
      <c r="G144" s="279">
        <v>197.86666666666667</v>
      </c>
      <c r="H144" s="279">
        <v>229.66666666666669</v>
      </c>
      <c r="I144" s="279">
        <v>238.73333333333335</v>
      </c>
      <c r="J144" s="279">
        <v>245.56666666666669</v>
      </c>
      <c r="K144" s="277">
        <v>231.9</v>
      </c>
      <c r="L144" s="277">
        <v>216</v>
      </c>
      <c r="M144" s="277">
        <v>2.5714000000000001</v>
      </c>
    </row>
    <row r="145" spans="1:13">
      <c r="A145" s="268">
        <v>135</v>
      </c>
      <c r="B145" s="277" t="s">
        <v>240</v>
      </c>
      <c r="C145" s="278">
        <v>356.95</v>
      </c>
      <c r="D145" s="279">
        <v>351.59999999999997</v>
      </c>
      <c r="E145" s="279">
        <v>343.49999999999994</v>
      </c>
      <c r="F145" s="279">
        <v>330.04999999999995</v>
      </c>
      <c r="G145" s="279">
        <v>321.94999999999993</v>
      </c>
      <c r="H145" s="279">
        <v>365.04999999999995</v>
      </c>
      <c r="I145" s="279">
        <v>373.15</v>
      </c>
      <c r="J145" s="279">
        <v>386.59999999999997</v>
      </c>
      <c r="K145" s="277">
        <v>359.7</v>
      </c>
      <c r="L145" s="277">
        <v>338.15</v>
      </c>
      <c r="M145" s="277">
        <v>5.3306699999999996</v>
      </c>
    </row>
    <row r="146" spans="1:13">
      <c r="A146" s="268">
        <v>136</v>
      </c>
      <c r="B146" s="277" t="s">
        <v>241</v>
      </c>
      <c r="C146" s="278">
        <v>1099.2</v>
      </c>
      <c r="D146" s="279">
        <v>1108</v>
      </c>
      <c r="E146" s="279">
        <v>1079.2</v>
      </c>
      <c r="F146" s="279">
        <v>1059.2</v>
      </c>
      <c r="G146" s="279">
        <v>1030.4000000000001</v>
      </c>
      <c r="H146" s="279">
        <v>1128</v>
      </c>
      <c r="I146" s="279">
        <v>1156.8000000000002</v>
      </c>
      <c r="J146" s="279">
        <v>1176.8</v>
      </c>
      <c r="K146" s="277">
        <v>1136.8</v>
      </c>
      <c r="L146" s="277">
        <v>1088</v>
      </c>
      <c r="M146" s="277">
        <v>1.3207899999999999</v>
      </c>
    </row>
    <row r="147" spans="1:13">
      <c r="A147" s="268">
        <v>137</v>
      </c>
      <c r="B147" s="277" t="s">
        <v>242</v>
      </c>
      <c r="C147" s="278">
        <v>66.849999999999994</v>
      </c>
      <c r="D147" s="279">
        <v>68.233333333333334</v>
      </c>
      <c r="E147" s="279">
        <v>65.116666666666674</v>
      </c>
      <c r="F147" s="279">
        <v>63.38333333333334</v>
      </c>
      <c r="G147" s="279">
        <v>60.26666666666668</v>
      </c>
      <c r="H147" s="279">
        <v>69.966666666666669</v>
      </c>
      <c r="I147" s="279">
        <v>73.083333333333314</v>
      </c>
      <c r="J147" s="279">
        <v>74.816666666666663</v>
      </c>
      <c r="K147" s="277">
        <v>71.349999999999994</v>
      </c>
      <c r="L147" s="277">
        <v>66.5</v>
      </c>
      <c r="M147" s="277">
        <v>43.456049999999998</v>
      </c>
    </row>
    <row r="148" spans="1:13">
      <c r="A148" s="268">
        <v>138</v>
      </c>
      <c r="B148" s="277" t="s">
        <v>96</v>
      </c>
      <c r="C148" s="278">
        <v>54.55</v>
      </c>
      <c r="D148" s="279">
        <v>55.483333333333327</v>
      </c>
      <c r="E148" s="279">
        <v>50.066666666666656</v>
      </c>
      <c r="F148" s="279">
        <v>45.583333333333329</v>
      </c>
      <c r="G148" s="279">
        <v>40.166666666666657</v>
      </c>
      <c r="H148" s="279">
        <v>59.966666666666654</v>
      </c>
      <c r="I148" s="279">
        <v>65.383333333333326</v>
      </c>
      <c r="J148" s="279">
        <v>69.866666666666646</v>
      </c>
      <c r="K148" s="277">
        <v>60.9</v>
      </c>
      <c r="L148" s="277">
        <v>51</v>
      </c>
      <c r="M148" s="277">
        <v>174.53467000000001</v>
      </c>
    </row>
    <row r="149" spans="1:13">
      <c r="A149" s="268">
        <v>139</v>
      </c>
      <c r="B149" s="277" t="s">
        <v>362</v>
      </c>
      <c r="C149" s="278">
        <v>481.6</v>
      </c>
      <c r="D149" s="279">
        <v>492.2</v>
      </c>
      <c r="E149" s="279">
        <v>469.4</v>
      </c>
      <c r="F149" s="279">
        <v>457.2</v>
      </c>
      <c r="G149" s="279">
        <v>434.4</v>
      </c>
      <c r="H149" s="279">
        <v>504.4</v>
      </c>
      <c r="I149" s="279">
        <v>527.20000000000005</v>
      </c>
      <c r="J149" s="279">
        <v>539.4</v>
      </c>
      <c r="K149" s="277">
        <v>515</v>
      </c>
      <c r="L149" s="277">
        <v>480</v>
      </c>
      <c r="M149" s="277">
        <v>1.17784</v>
      </c>
    </row>
    <row r="150" spans="1:13">
      <c r="A150" s="268">
        <v>140</v>
      </c>
      <c r="B150" s="277" t="s">
        <v>1298</v>
      </c>
      <c r="C150" s="278">
        <v>1401.75</v>
      </c>
      <c r="D150" s="279">
        <v>1419.2666666666667</v>
      </c>
      <c r="E150" s="279">
        <v>1362.5333333333333</v>
      </c>
      <c r="F150" s="279">
        <v>1323.3166666666666</v>
      </c>
      <c r="G150" s="279">
        <v>1266.5833333333333</v>
      </c>
      <c r="H150" s="279">
        <v>1458.4833333333333</v>
      </c>
      <c r="I150" s="279">
        <v>1515.2166666666665</v>
      </c>
      <c r="J150" s="279">
        <v>1554.4333333333334</v>
      </c>
      <c r="K150" s="277">
        <v>1476</v>
      </c>
      <c r="L150" s="277">
        <v>1380.05</v>
      </c>
      <c r="M150" s="277">
        <v>6.1670000000000003E-2</v>
      </c>
    </row>
    <row r="151" spans="1:13">
      <c r="A151" s="268">
        <v>141</v>
      </c>
      <c r="B151" s="277" t="s">
        <v>97</v>
      </c>
      <c r="C151" s="278">
        <v>1087.5999999999999</v>
      </c>
      <c r="D151" s="279">
        <v>1106.8500000000001</v>
      </c>
      <c r="E151" s="279">
        <v>1060.8000000000002</v>
      </c>
      <c r="F151" s="279">
        <v>1034</v>
      </c>
      <c r="G151" s="279">
        <v>987.95</v>
      </c>
      <c r="H151" s="279">
        <v>1133.6500000000003</v>
      </c>
      <c r="I151" s="279">
        <v>1179.7</v>
      </c>
      <c r="J151" s="279">
        <v>1206.5000000000005</v>
      </c>
      <c r="K151" s="277">
        <v>1152.9000000000001</v>
      </c>
      <c r="L151" s="277">
        <v>1080.05</v>
      </c>
      <c r="M151" s="277">
        <v>20.034579999999998</v>
      </c>
    </row>
    <row r="152" spans="1:13">
      <c r="A152" s="268">
        <v>142</v>
      </c>
      <c r="B152" s="277" t="s">
        <v>363</v>
      </c>
      <c r="C152" s="278">
        <v>270.8</v>
      </c>
      <c r="D152" s="279">
        <v>277.75</v>
      </c>
      <c r="E152" s="279">
        <v>258.05</v>
      </c>
      <c r="F152" s="279">
        <v>245.3</v>
      </c>
      <c r="G152" s="279">
        <v>225.60000000000002</v>
      </c>
      <c r="H152" s="279">
        <v>290.5</v>
      </c>
      <c r="I152" s="279">
        <v>310.20000000000005</v>
      </c>
      <c r="J152" s="279">
        <v>322.95</v>
      </c>
      <c r="K152" s="277">
        <v>297.45</v>
      </c>
      <c r="L152" s="277">
        <v>265</v>
      </c>
      <c r="M152" s="277">
        <v>2.4478399999999998</v>
      </c>
    </row>
    <row r="153" spans="1:13">
      <c r="A153" s="268">
        <v>143</v>
      </c>
      <c r="B153" s="277" t="s">
        <v>98</v>
      </c>
      <c r="C153" s="278">
        <v>164.05</v>
      </c>
      <c r="D153" s="279">
        <v>166.73333333333335</v>
      </c>
      <c r="E153" s="279">
        <v>159.31666666666669</v>
      </c>
      <c r="F153" s="279">
        <v>154.58333333333334</v>
      </c>
      <c r="G153" s="279">
        <v>147.16666666666669</v>
      </c>
      <c r="H153" s="279">
        <v>171.4666666666667</v>
      </c>
      <c r="I153" s="279">
        <v>178.88333333333333</v>
      </c>
      <c r="J153" s="279">
        <v>183.6166666666667</v>
      </c>
      <c r="K153" s="277">
        <v>174.15</v>
      </c>
      <c r="L153" s="277">
        <v>162</v>
      </c>
      <c r="M153" s="277">
        <v>49.588929999999998</v>
      </c>
    </row>
    <row r="154" spans="1:13">
      <c r="A154" s="268">
        <v>144</v>
      </c>
      <c r="B154" s="277" t="s">
        <v>243</v>
      </c>
      <c r="C154" s="278">
        <v>12</v>
      </c>
      <c r="D154" s="279">
        <v>12</v>
      </c>
      <c r="E154" s="279">
        <v>12</v>
      </c>
      <c r="F154" s="279">
        <v>12</v>
      </c>
      <c r="G154" s="279">
        <v>12</v>
      </c>
      <c r="H154" s="279">
        <v>12</v>
      </c>
      <c r="I154" s="279">
        <v>12</v>
      </c>
      <c r="J154" s="279">
        <v>12</v>
      </c>
      <c r="K154" s="277">
        <v>12</v>
      </c>
      <c r="L154" s="277">
        <v>12</v>
      </c>
      <c r="M154" s="277">
        <v>19.709779999999999</v>
      </c>
    </row>
    <row r="155" spans="1:13">
      <c r="A155" s="268">
        <v>145</v>
      </c>
      <c r="B155" s="277" t="s">
        <v>364</v>
      </c>
      <c r="C155" s="278">
        <v>311.14999999999998</v>
      </c>
      <c r="D155" s="279">
        <v>316.23333333333335</v>
      </c>
      <c r="E155" s="279">
        <v>300.16666666666669</v>
      </c>
      <c r="F155" s="279">
        <v>289.18333333333334</v>
      </c>
      <c r="G155" s="279">
        <v>273.11666666666667</v>
      </c>
      <c r="H155" s="279">
        <v>327.2166666666667</v>
      </c>
      <c r="I155" s="279">
        <v>343.2833333333333</v>
      </c>
      <c r="J155" s="279">
        <v>354.26666666666671</v>
      </c>
      <c r="K155" s="277">
        <v>332.3</v>
      </c>
      <c r="L155" s="277">
        <v>305.25</v>
      </c>
      <c r="M155" s="277">
        <v>2.70871</v>
      </c>
    </row>
    <row r="156" spans="1:13">
      <c r="A156" s="268">
        <v>146</v>
      </c>
      <c r="B156" s="277" t="s">
        <v>99</v>
      </c>
      <c r="C156" s="278">
        <v>55.3</v>
      </c>
      <c r="D156" s="279">
        <v>57.6</v>
      </c>
      <c r="E156" s="279">
        <v>52.45</v>
      </c>
      <c r="F156" s="279">
        <v>49.6</v>
      </c>
      <c r="G156" s="279">
        <v>44.45</v>
      </c>
      <c r="H156" s="279">
        <v>60.45</v>
      </c>
      <c r="I156" s="279">
        <v>65.599999999999994</v>
      </c>
      <c r="J156" s="279">
        <v>68.45</v>
      </c>
      <c r="K156" s="277">
        <v>62.75</v>
      </c>
      <c r="L156" s="277">
        <v>54.75</v>
      </c>
      <c r="M156" s="277">
        <v>899.55265999999995</v>
      </c>
    </row>
    <row r="157" spans="1:13">
      <c r="A157" s="268">
        <v>147</v>
      </c>
      <c r="B157" s="277" t="s">
        <v>367</v>
      </c>
      <c r="C157" s="278">
        <v>277.2</v>
      </c>
      <c r="D157" s="279">
        <v>285.66666666666669</v>
      </c>
      <c r="E157" s="279">
        <v>266.53333333333336</v>
      </c>
      <c r="F157" s="279">
        <v>255.86666666666667</v>
      </c>
      <c r="G157" s="279">
        <v>236.73333333333335</v>
      </c>
      <c r="H157" s="279">
        <v>296.33333333333337</v>
      </c>
      <c r="I157" s="279">
        <v>315.4666666666667</v>
      </c>
      <c r="J157" s="279">
        <v>326.13333333333338</v>
      </c>
      <c r="K157" s="277">
        <v>304.8</v>
      </c>
      <c r="L157" s="277">
        <v>275</v>
      </c>
      <c r="M157" s="277">
        <v>3.2804700000000002</v>
      </c>
    </row>
    <row r="158" spans="1:13">
      <c r="A158" s="268">
        <v>148</v>
      </c>
      <c r="B158" s="277" t="s">
        <v>366</v>
      </c>
      <c r="C158" s="278">
        <v>2478.8000000000002</v>
      </c>
      <c r="D158" s="279">
        <v>2548.7166666666667</v>
      </c>
      <c r="E158" s="279">
        <v>2372.4333333333334</v>
      </c>
      <c r="F158" s="279">
        <v>2266.0666666666666</v>
      </c>
      <c r="G158" s="279">
        <v>2089.7833333333333</v>
      </c>
      <c r="H158" s="279">
        <v>2655.0833333333335</v>
      </c>
      <c r="I158" s="279">
        <v>2831.3666666666672</v>
      </c>
      <c r="J158" s="279">
        <v>2937.7333333333336</v>
      </c>
      <c r="K158" s="277">
        <v>2725</v>
      </c>
      <c r="L158" s="277">
        <v>2442.35</v>
      </c>
      <c r="M158" s="277">
        <v>0.86341999999999997</v>
      </c>
    </row>
    <row r="159" spans="1:13">
      <c r="A159" s="268">
        <v>149</v>
      </c>
      <c r="B159" s="277" t="s">
        <v>368</v>
      </c>
      <c r="C159" s="278">
        <v>505.35</v>
      </c>
      <c r="D159" s="279">
        <v>509.7833333333333</v>
      </c>
      <c r="E159" s="279">
        <v>499.56666666666661</v>
      </c>
      <c r="F159" s="279">
        <v>493.7833333333333</v>
      </c>
      <c r="G159" s="279">
        <v>483.56666666666661</v>
      </c>
      <c r="H159" s="279">
        <v>515.56666666666661</v>
      </c>
      <c r="I159" s="279">
        <v>525.7833333333333</v>
      </c>
      <c r="J159" s="279">
        <v>531.56666666666661</v>
      </c>
      <c r="K159" s="277">
        <v>520</v>
      </c>
      <c r="L159" s="277">
        <v>504</v>
      </c>
      <c r="M159" s="277">
        <v>1.0494000000000001</v>
      </c>
    </row>
    <row r="160" spans="1:13">
      <c r="A160" s="268">
        <v>150</v>
      </c>
      <c r="B160" s="277" t="s">
        <v>2941</v>
      </c>
      <c r="C160" s="278">
        <v>511.2</v>
      </c>
      <c r="D160" s="279">
        <v>523.69999999999993</v>
      </c>
      <c r="E160" s="279">
        <v>492.59999999999991</v>
      </c>
      <c r="F160" s="279">
        <v>474</v>
      </c>
      <c r="G160" s="279">
        <v>442.9</v>
      </c>
      <c r="H160" s="279">
        <v>542.29999999999984</v>
      </c>
      <c r="I160" s="279">
        <v>573.4</v>
      </c>
      <c r="J160" s="279">
        <v>591.99999999999977</v>
      </c>
      <c r="K160" s="277">
        <v>554.79999999999995</v>
      </c>
      <c r="L160" s="277">
        <v>505.1</v>
      </c>
      <c r="M160" s="277">
        <v>1.75353</v>
      </c>
    </row>
    <row r="161" spans="1:13">
      <c r="A161" s="268">
        <v>151</v>
      </c>
      <c r="B161" s="277" t="s">
        <v>370</v>
      </c>
      <c r="C161" s="278">
        <v>132.80000000000001</v>
      </c>
      <c r="D161" s="279">
        <v>131.98333333333335</v>
      </c>
      <c r="E161" s="279">
        <v>130.06666666666669</v>
      </c>
      <c r="F161" s="279">
        <v>127.33333333333334</v>
      </c>
      <c r="G161" s="279">
        <v>125.41666666666669</v>
      </c>
      <c r="H161" s="279">
        <v>134.7166666666667</v>
      </c>
      <c r="I161" s="279">
        <v>136.63333333333333</v>
      </c>
      <c r="J161" s="279">
        <v>139.3666666666667</v>
      </c>
      <c r="K161" s="277">
        <v>133.9</v>
      </c>
      <c r="L161" s="277">
        <v>129.25</v>
      </c>
      <c r="M161" s="277">
        <v>22.14705</v>
      </c>
    </row>
    <row r="162" spans="1:13">
      <c r="A162" s="268">
        <v>152</v>
      </c>
      <c r="B162" s="277" t="s">
        <v>244</v>
      </c>
      <c r="C162" s="278">
        <v>162.35</v>
      </c>
      <c r="D162" s="279">
        <v>158.9</v>
      </c>
      <c r="E162" s="279">
        <v>155.45000000000002</v>
      </c>
      <c r="F162" s="279">
        <v>148.55000000000001</v>
      </c>
      <c r="G162" s="279">
        <v>145.10000000000002</v>
      </c>
      <c r="H162" s="279">
        <v>165.8</v>
      </c>
      <c r="I162" s="279">
        <v>169.25</v>
      </c>
      <c r="J162" s="279">
        <v>176.15</v>
      </c>
      <c r="K162" s="277">
        <v>162.35</v>
      </c>
      <c r="L162" s="277">
        <v>152</v>
      </c>
      <c r="M162" s="277">
        <v>1052.78521</v>
      </c>
    </row>
    <row r="163" spans="1:13">
      <c r="A163" s="268">
        <v>153</v>
      </c>
      <c r="B163" s="277" t="s">
        <v>369</v>
      </c>
      <c r="C163" s="278">
        <v>61.8</v>
      </c>
      <c r="D163" s="279">
        <v>62.300000000000004</v>
      </c>
      <c r="E163" s="279">
        <v>58.100000000000009</v>
      </c>
      <c r="F163" s="279">
        <v>54.400000000000006</v>
      </c>
      <c r="G163" s="279">
        <v>50.20000000000001</v>
      </c>
      <c r="H163" s="279">
        <v>66</v>
      </c>
      <c r="I163" s="279">
        <v>70.200000000000017</v>
      </c>
      <c r="J163" s="279">
        <v>73.900000000000006</v>
      </c>
      <c r="K163" s="277">
        <v>66.5</v>
      </c>
      <c r="L163" s="277">
        <v>58.6</v>
      </c>
      <c r="M163" s="277">
        <v>56.463050000000003</v>
      </c>
    </row>
    <row r="164" spans="1:13">
      <c r="A164" s="268">
        <v>154</v>
      </c>
      <c r="B164" s="277" t="s">
        <v>100</v>
      </c>
      <c r="C164" s="278">
        <v>95.65</v>
      </c>
      <c r="D164" s="279">
        <v>97.416666666666671</v>
      </c>
      <c r="E164" s="279">
        <v>93.333333333333343</v>
      </c>
      <c r="F164" s="279">
        <v>91.016666666666666</v>
      </c>
      <c r="G164" s="279">
        <v>86.933333333333337</v>
      </c>
      <c r="H164" s="279">
        <v>99.733333333333348</v>
      </c>
      <c r="I164" s="279">
        <v>103.81666666666669</v>
      </c>
      <c r="J164" s="279">
        <v>106.13333333333335</v>
      </c>
      <c r="K164" s="277">
        <v>101.5</v>
      </c>
      <c r="L164" s="277">
        <v>95.1</v>
      </c>
      <c r="M164" s="277">
        <v>220.03034</v>
      </c>
    </row>
    <row r="165" spans="1:13">
      <c r="A165" s="268">
        <v>155</v>
      </c>
      <c r="B165" s="277" t="s">
        <v>375</v>
      </c>
      <c r="C165" s="278">
        <v>1745.3</v>
      </c>
      <c r="D165" s="279">
        <v>1760.05</v>
      </c>
      <c r="E165" s="279">
        <v>1675.1999999999998</v>
      </c>
      <c r="F165" s="279">
        <v>1605.1</v>
      </c>
      <c r="G165" s="279">
        <v>1520.2499999999998</v>
      </c>
      <c r="H165" s="279">
        <v>1830.1499999999999</v>
      </c>
      <c r="I165" s="279">
        <v>1914.9999999999998</v>
      </c>
      <c r="J165" s="279">
        <v>1985.1</v>
      </c>
      <c r="K165" s="277">
        <v>1844.9</v>
      </c>
      <c r="L165" s="277">
        <v>1689.95</v>
      </c>
      <c r="M165" s="277">
        <v>0.56982999999999995</v>
      </c>
    </row>
    <row r="166" spans="1:13">
      <c r="A166" s="268">
        <v>156</v>
      </c>
      <c r="B166" s="277" t="s">
        <v>376</v>
      </c>
      <c r="C166" s="278">
        <v>1803.55</v>
      </c>
      <c r="D166" s="279">
        <v>1831.2833333333335</v>
      </c>
      <c r="E166" s="279">
        <v>1737.5666666666671</v>
      </c>
      <c r="F166" s="279">
        <v>1671.5833333333335</v>
      </c>
      <c r="G166" s="279">
        <v>1577.866666666667</v>
      </c>
      <c r="H166" s="279">
        <v>1897.2666666666671</v>
      </c>
      <c r="I166" s="279">
        <v>1990.9833333333338</v>
      </c>
      <c r="J166" s="279">
        <v>2056.9666666666672</v>
      </c>
      <c r="K166" s="277">
        <v>1925</v>
      </c>
      <c r="L166" s="277">
        <v>1765.3</v>
      </c>
      <c r="M166" s="277">
        <v>0.49038999999999999</v>
      </c>
    </row>
    <row r="167" spans="1:13">
      <c r="A167" s="268">
        <v>157</v>
      </c>
      <c r="B167" s="277" t="s">
        <v>372</v>
      </c>
      <c r="C167" s="278">
        <v>475.75</v>
      </c>
      <c r="D167" s="279">
        <v>478.06666666666666</v>
      </c>
      <c r="E167" s="279">
        <v>456.73333333333335</v>
      </c>
      <c r="F167" s="279">
        <v>437.7166666666667</v>
      </c>
      <c r="G167" s="279">
        <v>416.38333333333338</v>
      </c>
      <c r="H167" s="279">
        <v>497.08333333333331</v>
      </c>
      <c r="I167" s="279">
        <v>518.41666666666674</v>
      </c>
      <c r="J167" s="279">
        <v>537.43333333333328</v>
      </c>
      <c r="K167" s="277">
        <v>499.4</v>
      </c>
      <c r="L167" s="277">
        <v>459.05</v>
      </c>
      <c r="M167" s="277">
        <v>0.40609000000000001</v>
      </c>
    </row>
    <row r="168" spans="1:13">
      <c r="A168" s="268">
        <v>158</v>
      </c>
      <c r="B168" s="277" t="s">
        <v>382</v>
      </c>
      <c r="C168" s="278">
        <v>254.35</v>
      </c>
      <c r="D168" s="279">
        <v>260.83333333333331</v>
      </c>
      <c r="E168" s="279">
        <v>245.51666666666665</v>
      </c>
      <c r="F168" s="279">
        <v>236.68333333333334</v>
      </c>
      <c r="G168" s="279">
        <v>221.36666666666667</v>
      </c>
      <c r="H168" s="279">
        <v>269.66666666666663</v>
      </c>
      <c r="I168" s="279">
        <v>284.98333333333335</v>
      </c>
      <c r="J168" s="279">
        <v>293.81666666666661</v>
      </c>
      <c r="K168" s="277">
        <v>276.14999999999998</v>
      </c>
      <c r="L168" s="277">
        <v>252</v>
      </c>
      <c r="M168" s="277">
        <v>1.66062</v>
      </c>
    </row>
    <row r="169" spans="1:13">
      <c r="A169" s="268">
        <v>159</v>
      </c>
      <c r="B169" s="277" t="s">
        <v>373</v>
      </c>
      <c r="C169" s="278">
        <v>104.2</v>
      </c>
      <c r="D169" s="279">
        <v>107.13333333333333</v>
      </c>
      <c r="E169" s="279">
        <v>101.26666666666665</v>
      </c>
      <c r="F169" s="279">
        <v>98.333333333333329</v>
      </c>
      <c r="G169" s="279">
        <v>92.466666666666654</v>
      </c>
      <c r="H169" s="279">
        <v>110.06666666666665</v>
      </c>
      <c r="I169" s="279">
        <v>115.93333333333332</v>
      </c>
      <c r="J169" s="279">
        <v>118.86666666666665</v>
      </c>
      <c r="K169" s="277">
        <v>113</v>
      </c>
      <c r="L169" s="277">
        <v>104.2</v>
      </c>
      <c r="M169" s="277">
        <v>0.71357000000000004</v>
      </c>
    </row>
    <row r="170" spans="1:13">
      <c r="A170" s="268">
        <v>160</v>
      </c>
      <c r="B170" s="277" t="s">
        <v>374</v>
      </c>
      <c r="C170" s="278">
        <v>160.15</v>
      </c>
      <c r="D170" s="279">
        <v>161.28333333333333</v>
      </c>
      <c r="E170" s="279">
        <v>156.96666666666667</v>
      </c>
      <c r="F170" s="279">
        <v>153.78333333333333</v>
      </c>
      <c r="G170" s="279">
        <v>149.46666666666667</v>
      </c>
      <c r="H170" s="279">
        <v>164.46666666666667</v>
      </c>
      <c r="I170" s="279">
        <v>168.78333333333333</v>
      </c>
      <c r="J170" s="279">
        <v>171.96666666666667</v>
      </c>
      <c r="K170" s="277">
        <v>165.6</v>
      </c>
      <c r="L170" s="277">
        <v>158.1</v>
      </c>
      <c r="M170" s="277">
        <v>2.6148799999999999</v>
      </c>
    </row>
    <row r="171" spans="1:13">
      <c r="A171" s="268">
        <v>161</v>
      </c>
      <c r="B171" s="277" t="s">
        <v>245</v>
      </c>
      <c r="C171" s="278">
        <v>146.65</v>
      </c>
      <c r="D171" s="279">
        <v>149.23333333333335</v>
      </c>
      <c r="E171" s="279">
        <v>142.51666666666671</v>
      </c>
      <c r="F171" s="279">
        <v>138.38333333333335</v>
      </c>
      <c r="G171" s="279">
        <v>131.66666666666671</v>
      </c>
      <c r="H171" s="279">
        <v>153.3666666666667</v>
      </c>
      <c r="I171" s="279">
        <v>160.08333333333334</v>
      </c>
      <c r="J171" s="279">
        <v>164.2166666666667</v>
      </c>
      <c r="K171" s="277">
        <v>155.94999999999999</v>
      </c>
      <c r="L171" s="277">
        <v>145.1</v>
      </c>
      <c r="M171" s="277">
        <v>5.6801700000000004</v>
      </c>
    </row>
    <row r="172" spans="1:13">
      <c r="A172" s="268">
        <v>162</v>
      </c>
      <c r="B172" s="277" t="s">
        <v>378</v>
      </c>
      <c r="C172" s="278">
        <v>5429</v>
      </c>
      <c r="D172" s="279">
        <v>5487.083333333333</v>
      </c>
      <c r="E172" s="279">
        <v>5234.1666666666661</v>
      </c>
      <c r="F172" s="279">
        <v>5039.333333333333</v>
      </c>
      <c r="G172" s="279">
        <v>4786.4166666666661</v>
      </c>
      <c r="H172" s="279">
        <v>5681.9166666666661</v>
      </c>
      <c r="I172" s="279">
        <v>5934.8333333333321</v>
      </c>
      <c r="J172" s="279">
        <v>6129.6666666666661</v>
      </c>
      <c r="K172" s="277">
        <v>5740</v>
      </c>
      <c r="L172" s="277">
        <v>5292.25</v>
      </c>
      <c r="M172" s="277">
        <v>0.22722000000000001</v>
      </c>
    </row>
    <row r="173" spans="1:13">
      <c r="A173" s="268">
        <v>163</v>
      </c>
      <c r="B173" s="277" t="s">
        <v>379</v>
      </c>
      <c r="C173" s="278">
        <v>1566.3</v>
      </c>
      <c r="D173" s="279">
        <v>1566.4666666666665</v>
      </c>
      <c r="E173" s="279">
        <v>1512.9333333333329</v>
      </c>
      <c r="F173" s="279">
        <v>1459.5666666666664</v>
      </c>
      <c r="G173" s="279">
        <v>1406.0333333333328</v>
      </c>
      <c r="H173" s="279">
        <v>1619.833333333333</v>
      </c>
      <c r="I173" s="279">
        <v>1673.3666666666663</v>
      </c>
      <c r="J173" s="279">
        <v>1726.7333333333331</v>
      </c>
      <c r="K173" s="277">
        <v>1620</v>
      </c>
      <c r="L173" s="277">
        <v>1513.1</v>
      </c>
      <c r="M173" s="277">
        <v>0.71921000000000002</v>
      </c>
    </row>
    <row r="174" spans="1:13">
      <c r="A174" s="268">
        <v>164</v>
      </c>
      <c r="B174" s="277" t="s">
        <v>101</v>
      </c>
      <c r="C174" s="278">
        <v>469.6</v>
      </c>
      <c r="D174" s="279">
        <v>477.25</v>
      </c>
      <c r="E174" s="279">
        <v>453.05</v>
      </c>
      <c r="F174" s="279">
        <v>436.5</v>
      </c>
      <c r="G174" s="279">
        <v>412.3</v>
      </c>
      <c r="H174" s="279">
        <v>493.8</v>
      </c>
      <c r="I174" s="279">
        <v>518</v>
      </c>
      <c r="J174" s="279">
        <v>534.54999999999995</v>
      </c>
      <c r="K174" s="277">
        <v>501.45</v>
      </c>
      <c r="L174" s="277">
        <v>460.7</v>
      </c>
      <c r="M174" s="277">
        <v>47.875700000000002</v>
      </c>
    </row>
    <row r="175" spans="1:13">
      <c r="A175" s="268">
        <v>165</v>
      </c>
      <c r="B175" s="277" t="s">
        <v>387</v>
      </c>
      <c r="C175" s="278">
        <v>46.25</v>
      </c>
      <c r="D175" s="279">
        <v>47.216666666666669</v>
      </c>
      <c r="E175" s="279">
        <v>44.033333333333339</v>
      </c>
      <c r="F175" s="279">
        <v>41.81666666666667</v>
      </c>
      <c r="G175" s="279">
        <v>38.63333333333334</v>
      </c>
      <c r="H175" s="279">
        <v>49.433333333333337</v>
      </c>
      <c r="I175" s="279">
        <v>52.616666666666674</v>
      </c>
      <c r="J175" s="279">
        <v>54.833333333333336</v>
      </c>
      <c r="K175" s="277">
        <v>50.4</v>
      </c>
      <c r="L175" s="277">
        <v>45</v>
      </c>
      <c r="M175" s="277">
        <v>22.01146</v>
      </c>
    </row>
    <row r="176" spans="1:13">
      <c r="A176" s="268">
        <v>166</v>
      </c>
      <c r="B176" s="277" t="s">
        <v>1397</v>
      </c>
      <c r="C176" s="278">
        <v>5592.55</v>
      </c>
      <c r="D176" s="279">
        <v>5665.6500000000005</v>
      </c>
      <c r="E176" s="279">
        <v>5461.7000000000007</v>
      </c>
      <c r="F176" s="279">
        <v>5330.85</v>
      </c>
      <c r="G176" s="279">
        <v>5126.9000000000005</v>
      </c>
      <c r="H176" s="279">
        <v>5796.5000000000009</v>
      </c>
      <c r="I176" s="279">
        <v>6000.45</v>
      </c>
      <c r="J176" s="279">
        <v>6131.3000000000011</v>
      </c>
      <c r="K176" s="277">
        <v>5869.6</v>
      </c>
      <c r="L176" s="277">
        <v>5534.8</v>
      </c>
      <c r="M176" s="277">
        <v>0.51580999999999999</v>
      </c>
    </row>
    <row r="177" spans="1:13">
      <c r="A177" s="268">
        <v>167</v>
      </c>
      <c r="B177" s="277" t="s">
        <v>103</v>
      </c>
      <c r="C177" s="278">
        <v>23.55</v>
      </c>
      <c r="D177" s="279">
        <v>24.266666666666666</v>
      </c>
      <c r="E177" s="279">
        <v>22.533333333333331</v>
      </c>
      <c r="F177" s="279">
        <v>21.516666666666666</v>
      </c>
      <c r="G177" s="279">
        <v>19.783333333333331</v>
      </c>
      <c r="H177" s="279">
        <v>25.283333333333331</v>
      </c>
      <c r="I177" s="279">
        <v>27.016666666666666</v>
      </c>
      <c r="J177" s="279">
        <v>28.033333333333331</v>
      </c>
      <c r="K177" s="277">
        <v>26</v>
      </c>
      <c r="L177" s="277">
        <v>23.25</v>
      </c>
      <c r="M177" s="277">
        <v>378.75130000000001</v>
      </c>
    </row>
    <row r="178" spans="1:13">
      <c r="A178" s="268">
        <v>168</v>
      </c>
      <c r="B178" s="277" t="s">
        <v>388</v>
      </c>
      <c r="C178" s="278">
        <v>202.7</v>
      </c>
      <c r="D178" s="279">
        <v>206.20000000000002</v>
      </c>
      <c r="E178" s="279">
        <v>190.90000000000003</v>
      </c>
      <c r="F178" s="279">
        <v>179.10000000000002</v>
      </c>
      <c r="G178" s="279">
        <v>163.80000000000004</v>
      </c>
      <c r="H178" s="279">
        <v>218.00000000000003</v>
      </c>
      <c r="I178" s="279">
        <v>233.30000000000004</v>
      </c>
      <c r="J178" s="279">
        <v>245.10000000000002</v>
      </c>
      <c r="K178" s="277">
        <v>221.5</v>
      </c>
      <c r="L178" s="277">
        <v>194.4</v>
      </c>
      <c r="M178" s="277">
        <v>9.1820299999999992</v>
      </c>
    </row>
    <row r="179" spans="1:13">
      <c r="A179" s="268">
        <v>169</v>
      </c>
      <c r="B179" s="277" t="s">
        <v>380</v>
      </c>
      <c r="C179" s="278">
        <v>964</v>
      </c>
      <c r="D179" s="279">
        <v>997.23333333333323</v>
      </c>
      <c r="E179" s="279">
        <v>923.06666666666638</v>
      </c>
      <c r="F179" s="279">
        <v>882.1333333333331</v>
      </c>
      <c r="G179" s="279">
        <v>807.96666666666624</v>
      </c>
      <c r="H179" s="279">
        <v>1038.1666666666665</v>
      </c>
      <c r="I179" s="279">
        <v>1112.3333333333333</v>
      </c>
      <c r="J179" s="279">
        <v>1153.2666666666667</v>
      </c>
      <c r="K179" s="277">
        <v>1071.4000000000001</v>
      </c>
      <c r="L179" s="277">
        <v>956.3</v>
      </c>
      <c r="M179" s="277">
        <v>1.3074600000000001</v>
      </c>
    </row>
    <row r="180" spans="1:13">
      <c r="A180" s="268">
        <v>170</v>
      </c>
      <c r="B180" s="277" t="s">
        <v>246</v>
      </c>
      <c r="C180" s="278">
        <v>487.75</v>
      </c>
      <c r="D180" s="279">
        <v>487.59999999999997</v>
      </c>
      <c r="E180" s="279">
        <v>480.69999999999993</v>
      </c>
      <c r="F180" s="279">
        <v>473.65</v>
      </c>
      <c r="G180" s="279">
        <v>466.74999999999994</v>
      </c>
      <c r="H180" s="279">
        <v>494.64999999999992</v>
      </c>
      <c r="I180" s="279">
        <v>501.5499999999999</v>
      </c>
      <c r="J180" s="279">
        <v>508.59999999999991</v>
      </c>
      <c r="K180" s="277">
        <v>494.5</v>
      </c>
      <c r="L180" s="277">
        <v>480.55</v>
      </c>
      <c r="M180" s="277">
        <v>2.16527</v>
      </c>
    </row>
    <row r="181" spans="1:13">
      <c r="A181" s="268">
        <v>171</v>
      </c>
      <c r="B181" s="277" t="s">
        <v>104</v>
      </c>
      <c r="C181" s="278">
        <v>651.29999999999995</v>
      </c>
      <c r="D181" s="279">
        <v>658.4</v>
      </c>
      <c r="E181" s="279">
        <v>639.9</v>
      </c>
      <c r="F181" s="279">
        <v>628.5</v>
      </c>
      <c r="G181" s="279">
        <v>610</v>
      </c>
      <c r="H181" s="279">
        <v>669.8</v>
      </c>
      <c r="I181" s="279">
        <v>688.3</v>
      </c>
      <c r="J181" s="279">
        <v>699.69999999999993</v>
      </c>
      <c r="K181" s="277">
        <v>676.9</v>
      </c>
      <c r="L181" s="277">
        <v>647</v>
      </c>
      <c r="M181" s="277">
        <v>16.01098</v>
      </c>
    </row>
    <row r="182" spans="1:13">
      <c r="A182" s="268">
        <v>172</v>
      </c>
      <c r="B182" s="277" t="s">
        <v>247</v>
      </c>
      <c r="C182" s="278">
        <v>439.45</v>
      </c>
      <c r="D182" s="279">
        <v>444.05</v>
      </c>
      <c r="E182" s="279">
        <v>432.40000000000003</v>
      </c>
      <c r="F182" s="279">
        <v>425.35</v>
      </c>
      <c r="G182" s="279">
        <v>413.70000000000005</v>
      </c>
      <c r="H182" s="279">
        <v>451.1</v>
      </c>
      <c r="I182" s="279">
        <v>462.75</v>
      </c>
      <c r="J182" s="279">
        <v>469.8</v>
      </c>
      <c r="K182" s="277">
        <v>455.7</v>
      </c>
      <c r="L182" s="277">
        <v>437</v>
      </c>
      <c r="M182" s="277">
        <v>2.59423</v>
      </c>
    </row>
    <row r="183" spans="1:13">
      <c r="A183" s="268">
        <v>173</v>
      </c>
      <c r="B183" s="277" t="s">
        <v>248</v>
      </c>
      <c r="C183" s="278">
        <v>913.25</v>
      </c>
      <c r="D183" s="279">
        <v>925.91666666666663</v>
      </c>
      <c r="E183" s="279">
        <v>887.38333333333321</v>
      </c>
      <c r="F183" s="279">
        <v>861.51666666666654</v>
      </c>
      <c r="G183" s="279">
        <v>822.98333333333312</v>
      </c>
      <c r="H183" s="279">
        <v>951.7833333333333</v>
      </c>
      <c r="I183" s="279">
        <v>990.31666666666683</v>
      </c>
      <c r="J183" s="279">
        <v>1016.1833333333334</v>
      </c>
      <c r="K183" s="277">
        <v>964.45</v>
      </c>
      <c r="L183" s="277">
        <v>900.05</v>
      </c>
      <c r="M183" s="277">
        <v>38.74888</v>
      </c>
    </row>
    <row r="184" spans="1:13">
      <c r="A184" s="268">
        <v>174</v>
      </c>
      <c r="B184" s="277" t="s">
        <v>389</v>
      </c>
      <c r="C184" s="278">
        <v>79.95</v>
      </c>
      <c r="D184" s="279">
        <v>81.266666666666666</v>
      </c>
      <c r="E184" s="279">
        <v>77.733333333333334</v>
      </c>
      <c r="F184" s="279">
        <v>75.516666666666666</v>
      </c>
      <c r="G184" s="279">
        <v>71.983333333333334</v>
      </c>
      <c r="H184" s="279">
        <v>83.483333333333334</v>
      </c>
      <c r="I184" s="279">
        <v>87.016666666666666</v>
      </c>
      <c r="J184" s="279">
        <v>89.233333333333334</v>
      </c>
      <c r="K184" s="277">
        <v>84.8</v>
      </c>
      <c r="L184" s="277">
        <v>79.05</v>
      </c>
      <c r="M184" s="277">
        <v>3.98346</v>
      </c>
    </row>
    <row r="185" spans="1:13">
      <c r="A185" s="268">
        <v>175</v>
      </c>
      <c r="B185" s="277" t="s">
        <v>381</v>
      </c>
      <c r="C185" s="278">
        <v>313.75</v>
      </c>
      <c r="D185" s="279">
        <v>304.88333333333333</v>
      </c>
      <c r="E185" s="279">
        <v>291.01666666666665</v>
      </c>
      <c r="F185" s="279">
        <v>268.2833333333333</v>
      </c>
      <c r="G185" s="279">
        <v>254.41666666666663</v>
      </c>
      <c r="H185" s="279">
        <v>327.61666666666667</v>
      </c>
      <c r="I185" s="279">
        <v>341.48333333333335</v>
      </c>
      <c r="J185" s="279">
        <v>364.2166666666667</v>
      </c>
      <c r="K185" s="277">
        <v>318.75</v>
      </c>
      <c r="L185" s="277">
        <v>282.14999999999998</v>
      </c>
      <c r="M185" s="277">
        <v>50.3001</v>
      </c>
    </row>
    <row r="186" spans="1:13">
      <c r="A186" s="268">
        <v>176</v>
      </c>
      <c r="B186" s="277" t="s">
        <v>249</v>
      </c>
      <c r="C186" s="278">
        <v>189.55</v>
      </c>
      <c r="D186" s="279">
        <v>194.85</v>
      </c>
      <c r="E186" s="279">
        <v>179.7</v>
      </c>
      <c r="F186" s="279">
        <v>169.85</v>
      </c>
      <c r="G186" s="279">
        <v>154.69999999999999</v>
      </c>
      <c r="H186" s="279">
        <v>204.7</v>
      </c>
      <c r="I186" s="279">
        <v>219.85000000000002</v>
      </c>
      <c r="J186" s="279">
        <v>229.7</v>
      </c>
      <c r="K186" s="277">
        <v>210</v>
      </c>
      <c r="L186" s="277">
        <v>185</v>
      </c>
      <c r="M186" s="277">
        <v>17.769010000000002</v>
      </c>
    </row>
    <row r="187" spans="1:13">
      <c r="A187" s="268">
        <v>177</v>
      </c>
      <c r="B187" s="277" t="s">
        <v>105</v>
      </c>
      <c r="C187" s="278">
        <v>674.85</v>
      </c>
      <c r="D187" s="279">
        <v>685.43333333333339</v>
      </c>
      <c r="E187" s="279">
        <v>660.06666666666683</v>
      </c>
      <c r="F187" s="279">
        <v>645.28333333333342</v>
      </c>
      <c r="G187" s="279">
        <v>619.91666666666686</v>
      </c>
      <c r="H187" s="279">
        <v>700.21666666666681</v>
      </c>
      <c r="I187" s="279">
        <v>725.58333333333337</v>
      </c>
      <c r="J187" s="279">
        <v>740.36666666666679</v>
      </c>
      <c r="K187" s="277">
        <v>710.8</v>
      </c>
      <c r="L187" s="277">
        <v>670.65</v>
      </c>
      <c r="M187" s="277">
        <v>44.566090000000003</v>
      </c>
    </row>
    <row r="188" spans="1:13">
      <c r="A188" s="268">
        <v>178</v>
      </c>
      <c r="B188" s="277" t="s">
        <v>383</v>
      </c>
      <c r="C188" s="278">
        <v>79.849999999999994</v>
      </c>
      <c r="D188" s="279">
        <v>81.666666666666671</v>
      </c>
      <c r="E188" s="279">
        <v>77.483333333333348</v>
      </c>
      <c r="F188" s="279">
        <v>75.116666666666674</v>
      </c>
      <c r="G188" s="279">
        <v>70.933333333333351</v>
      </c>
      <c r="H188" s="279">
        <v>84.033333333333346</v>
      </c>
      <c r="I188" s="279">
        <v>88.216666666666654</v>
      </c>
      <c r="J188" s="279">
        <v>90.583333333333343</v>
      </c>
      <c r="K188" s="277">
        <v>85.85</v>
      </c>
      <c r="L188" s="277">
        <v>79.3</v>
      </c>
      <c r="M188" s="277">
        <v>18.728729999999999</v>
      </c>
    </row>
    <row r="189" spans="1:13">
      <c r="A189" s="268">
        <v>179</v>
      </c>
      <c r="B189" s="277" t="s">
        <v>384</v>
      </c>
      <c r="C189" s="278">
        <v>504.7</v>
      </c>
      <c r="D189" s="279">
        <v>510.18333333333334</v>
      </c>
      <c r="E189" s="279">
        <v>494.51666666666665</v>
      </c>
      <c r="F189" s="279">
        <v>484.33333333333331</v>
      </c>
      <c r="G189" s="279">
        <v>468.66666666666663</v>
      </c>
      <c r="H189" s="279">
        <v>520.36666666666667</v>
      </c>
      <c r="I189" s="279">
        <v>536.0333333333333</v>
      </c>
      <c r="J189" s="279">
        <v>546.2166666666667</v>
      </c>
      <c r="K189" s="277">
        <v>525.85</v>
      </c>
      <c r="L189" s="277">
        <v>500</v>
      </c>
      <c r="M189" s="277">
        <v>0.22500000000000001</v>
      </c>
    </row>
    <row r="190" spans="1:13">
      <c r="A190" s="268">
        <v>180</v>
      </c>
      <c r="B190" s="277" t="s">
        <v>1440</v>
      </c>
      <c r="C190" s="278">
        <v>199</v>
      </c>
      <c r="D190" s="279">
        <v>202.41666666666666</v>
      </c>
      <c r="E190" s="279">
        <v>190.08333333333331</v>
      </c>
      <c r="F190" s="279">
        <v>181.16666666666666</v>
      </c>
      <c r="G190" s="279">
        <v>168.83333333333331</v>
      </c>
      <c r="H190" s="279">
        <v>211.33333333333331</v>
      </c>
      <c r="I190" s="279">
        <v>223.66666666666663</v>
      </c>
      <c r="J190" s="279">
        <v>232.58333333333331</v>
      </c>
      <c r="K190" s="277">
        <v>214.75</v>
      </c>
      <c r="L190" s="277">
        <v>193.5</v>
      </c>
      <c r="M190" s="277">
        <v>6.0682799999999997</v>
      </c>
    </row>
    <row r="191" spans="1:13">
      <c r="A191" s="268">
        <v>181</v>
      </c>
      <c r="B191" s="277" t="s">
        <v>390</v>
      </c>
      <c r="C191" s="278">
        <v>64.349999999999994</v>
      </c>
      <c r="D191" s="279">
        <v>65.850000000000009</v>
      </c>
      <c r="E191" s="279">
        <v>62.500000000000014</v>
      </c>
      <c r="F191" s="279">
        <v>60.650000000000006</v>
      </c>
      <c r="G191" s="279">
        <v>57.300000000000011</v>
      </c>
      <c r="H191" s="279">
        <v>67.700000000000017</v>
      </c>
      <c r="I191" s="279">
        <v>71.050000000000011</v>
      </c>
      <c r="J191" s="279">
        <v>72.90000000000002</v>
      </c>
      <c r="K191" s="277">
        <v>69.2</v>
      </c>
      <c r="L191" s="277">
        <v>64</v>
      </c>
      <c r="M191" s="277">
        <v>10.934799999999999</v>
      </c>
    </row>
    <row r="192" spans="1:13">
      <c r="A192" s="268">
        <v>182</v>
      </c>
      <c r="B192" s="277" t="s">
        <v>250</v>
      </c>
      <c r="C192" s="278">
        <v>203.55</v>
      </c>
      <c r="D192" s="279">
        <v>206.58333333333334</v>
      </c>
      <c r="E192" s="279">
        <v>197.76666666666668</v>
      </c>
      <c r="F192" s="279">
        <v>191.98333333333335</v>
      </c>
      <c r="G192" s="279">
        <v>183.16666666666669</v>
      </c>
      <c r="H192" s="279">
        <v>212.36666666666667</v>
      </c>
      <c r="I192" s="279">
        <v>221.18333333333334</v>
      </c>
      <c r="J192" s="279">
        <v>226.96666666666667</v>
      </c>
      <c r="K192" s="277">
        <v>215.4</v>
      </c>
      <c r="L192" s="277">
        <v>200.8</v>
      </c>
      <c r="M192" s="277">
        <v>11.682</v>
      </c>
    </row>
    <row r="193" spans="1:13">
      <c r="A193" s="268">
        <v>183</v>
      </c>
      <c r="B193" s="277" t="s">
        <v>385</v>
      </c>
      <c r="C193" s="278">
        <v>342.9</v>
      </c>
      <c r="D193" s="279">
        <v>353.18333333333334</v>
      </c>
      <c r="E193" s="279">
        <v>323.76666666666665</v>
      </c>
      <c r="F193" s="279">
        <v>304.63333333333333</v>
      </c>
      <c r="G193" s="279">
        <v>275.21666666666664</v>
      </c>
      <c r="H193" s="279">
        <v>372.31666666666666</v>
      </c>
      <c r="I193" s="279">
        <v>401.73333333333329</v>
      </c>
      <c r="J193" s="279">
        <v>420.86666666666667</v>
      </c>
      <c r="K193" s="277">
        <v>382.6</v>
      </c>
      <c r="L193" s="277">
        <v>334.05</v>
      </c>
      <c r="M193" s="277">
        <v>6.05654</v>
      </c>
    </row>
    <row r="194" spans="1:13">
      <c r="A194" s="268">
        <v>184</v>
      </c>
      <c r="B194" s="277" t="s">
        <v>386</v>
      </c>
      <c r="C194" s="278">
        <v>325.45</v>
      </c>
      <c r="D194" s="279">
        <v>322.01666666666671</v>
      </c>
      <c r="E194" s="279">
        <v>316.03333333333342</v>
      </c>
      <c r="F194" s="279">
        <v>306.61666666666673</v>
      </c>
      <c r="G194" s="279">
        <v>300.63333333333344</v>
      </c>
      <c r="H194" s="279">
        <v>331.43333333333339</v>
      </c>
      <c r="I194" s="279">
        <v>337.41666666666663</v>
      </c>
      <c r="J194" s="279">
        <v>346.83333333333337</v>
      </c>
      <c r="K194" s="277">
        <v>328</v>
      </c>
      <c r="L194" s="277">
        <v>312.60000000000002</v>
      </c>
      <c r="M194" s="277">
        <v>14.41652</v>
      </c>
    </row>
    <row r="195" spans="1:13">
      <c r="A195" s="268">
        <v>185</v>
      </c>
      <c r="B195" s="277" t="s">
        <v>391</v>
      </c>
      <c r="C195" s="278">
        <v>666.3</v>
      </c>
      <c r="D195" s="279">
        <v>671.80000000000007</v>
      </c>
      <c r="E195" s="279">
        <v>642.60000000000014</v>
      </c>
      <c r="F195" s="279">
        <v>618.90000000000009</v>
      </c>
      <c r="G195" s="279">
        <v>589.70000000000016</v>
      </c>
      <c r="H195" s="279">
        <v>695.50000000000011</v>
      </c>
      <c r="I195" s="279">
        <v>724.70000000000016</v>
      </c>
      <c r="J195" s="279">
        <v>748.40000000000009</v>
      </c>
      <c r="K195" s="277">
        <v>701</v>
      </c>
      <c r="L195" s="277">
        <v>648.1</v>
      </c>
      <c r="M195" s="277">
        <v>1.1756899999999999</v>
      </c>
    </row>
    <row r="196" spans="1:13">
      <c r="A196" s="268">
        <v>186</v>
      </c>
      <c r="B196" s="277" t="s">
        <v>399</v>
      </c>
      <c r="C196" s="278">
        <v>926.15</v>
      </c>
      <c r="D196" s="279">
        <v>945.01666666666677</v>
      </c>
      <c r="E196" s="279">
        <v>902.13333333333355</v>
      </c>
      <c r="F196" s="279">
        <v>878.11666666666679</v>
      </c>
      <c r="G196" s="279">
        <v>835.23333333333358</v>
      </c>
      <c r="H196" s="279">
        <v>969.03333333333353</v>
      </c>
      <c r="I196" s="279">
        <v>1011.9166666666667</v>
      </c>
      <c r="J196" s="279">
        <v>1035.9333333333334</v>
      </c>
      <c r="K196" s="277">
        <v>987.9</v>
      </c>
      <c r="L196" s="277">
        <v>921</v>
      </c>
      <c r="M196" s="277">
        <v>48.259830000000001</v>
      </c>
    </row>
    <row r="197" spans="1:13">
      <c r="A197" s="268">
        <v>187</v>
      </c>
      <c r="B197" s="277" t="s">
        <v>392</v>
      </c>
      <c r="C197" s="278">
        <v>33.799999999999997</v>
      </c>
      <c r="D197" s="279">
        <v>34.483333333333327</v>
      </c>
      <c r="E197" s="279">
        <v>33.066666666666656</v>
      </c>
      <c r="F197" s="279">
        <v>32.333333333333329</v>
      </c>
      <c r="G197" s="279">
        <v>30.916666666666657</v>
      </c>
      <c r="H197" s="279">
        <v>35.216666666666654</v>
      </c>
      <c r="I197" s="279">
        <v>36.633333333333326</v>
      </c>
      <c r="J197" s="279">
        <v>37.366666666666653</v>
      </c>
      <c r="K197" s="277">
        <v>35.9</v>
      </c>
      <c r="L197" s="277">
        <v>33.75</v>
      </c>
      <c r="M197" s="277">
        <v>7.4819699999999996</v>
      </c>
    </row>
    <row r="198" spans="1:13">
      <c r="A198" s="268">
        <v>188</v>
      </c>
      <c r="B198" s="277" t="s">
        <v>393</v>
      </c>
      <c r="C198" s="278">
        <v>745.45</v>
      </c>
      <c r="D198" s="279">
        <v>751.81666666666661</v>
      </c>
      <c r="E198" s="279">
        <v>722.63333333333321</v>
      </c>
      <c r="F198" s="279">
        <v>699.81666666666661</v>
      </c>
      <c r="G198" s="279">
        <v>670.63333333333321</v>
      </c>
      <c r="H198" s="279">
        <v>774.63333333333321</v>
      </c>
      <c r="I198" s="279">
        <v>803.81666666666661</v>
      </c>
      <c r="J198" s="279">
        <v>826.63333333333321</v>
      </c>
      <c r="K198" s="277">
        <v>781</v>
      </c>
      <c r="L198" s="277">
        <v>729</v>
      </c>
      <c r="M198" s="277">
        <v>0.27483999999999997</v>
      </c>
    </row>
    <row r="199" spans="1:13">
      <c r="A199" s="268">
        <v>189</v>
      </c>
      <c r="B199" s="277" t="s">
        <v>106</v>
      </c>
      <c r="C199" s="278">
        <v>615.54999999999995</v>
      </c>
      <c r="D199" s="279">
        <v>625.63333333333333</v>
      </c>
      <c r="E199" s="279">
        <v>602.91666666666663</v>
      </c>
      <c r="F199" s="279">
        <v>590.2833333333333</v>
      </c>
      <c r="G199" s="279">
        <v>567.56666666666661</v>
      </c>
      <c r="H199" s="279">
        <v>638.26666666666665</v>
      </c>
      <c r="I199" s="279">
        <v>660.98333333333335</v>
      </c>
      <c r="J199" s="279">
        <v>673.61666666666667</v>
      </c>
      <c r="K199" s="277">
        <v>648.35</v>
      </c>
      <c r="L199" s="277">
        <v>613</v>
      </c>
      <c r="M199" s="277">
        <v>17.11609</v>
      </c>
    </row>
    <row r="200" spans="1:13">
      <c r="A200" s="268">
        <v>190</v>
      </c>
      <c r="B200" s="277" t="s">
        <v>108</v>
      </c>
      <c r="C200" s="278">
        <v>694.4</v>
      </c>
      <c r="D200" s="279">
        <v>701.80000000000007</v>
      </c>
      <c r="E200" s="279">
        <v>678.60000000000014</v>
      </c>
      <c r="F200" s="279">
        <v>662.80000000000007</v>
      </c>
      <c r="G200" s="279">
        <v>639.60000000000014</v>
      </c>
      <c r="H200" s="279">
        <v>717.60000000000014</v>
      </c>
      <c r="I200" s="279">
        <v>740.80000000000018</v>
      </c>
      <c r="J200" s="279">
        <v>756.60000000000014</v>
      </c>
      <c r="K200" s="277">
        <v>725</v>
      </c>
      <c r="L200" s="277">
        <v>686</v>
      </c>
      <c r="M200" s="277">
        <v>77.871759999999995</v>
      </c>
    </row>
    <row r="201" spans="1:13">
      <c r="A201" s="268">
        <v>191</v>
      </c>
      <c r="B201" s="277" t="s">
        <v>109</v>
      </c>
      <c r="C201" s="278">
        <v>1832.6</v>
      </c>
      <c r="D201" s="279">
        <v>1850.6833333333334</v>
      </c>
      <c r="E201" s="279">
        <v>1779.4666666666667</v>
      </c>
      <c r="F201" s="279">
        <v>1726.3333333333333</v>
      </c>
      <c r="G201" s="279">
        <v>1655.1166666666666</v>
      </c>
      <c r="H201" s="279">
        <v>1903.8166666666668</v>
      </c>
      <c r="I201" s="279">
        <v>1975.0333333333335</v>
      </c>
      <c r="J201" s="279">
        <v>2028.166666666667</v>
      </c>
      <c r="K201" s="277">
        <v>1921.9</v>
      </c>
      <c r="L201" s="277">
        <v>1797.55</v>
      </c>
      <c r="M201" s="277">
        <v>76.046909999999997</v>
      </c>
    </row>
    <row r="202" spans="1:13">
      <c r="A202" s="268">
        <v>192</v>
      </c>
      <c r="B202" s="277" t="s">
        <v>252</v>
      </c>
      <c r="C202" s="278">
        <v>2410.9</v>
      </c>
      <c r="D202" s="279">
        <v>2443.4333333333329</v>
      </c>
      <c r="E202" s="279">
        <v>2357.8666666666659</v>
      </c>
      <c r="F202" s="279">
        <v>2304.833333333333</v>
      </c>
      <c r="G202" s="279">
        <v>2219.266666666666</v>
      </c>
      <c r="H202" s="279">
        <v>2496.4666666666658</v>
      </c>
      <c r="I202" s="279">
        <v>2582.0333333333324</v>
      </c>
      <c r="J202" s="279">
        <v>2635.0666666666657</v>
      </c>
      <c r="K202" s="277">
        <v>2529</v>
      </c>
      <c r="L202" s="277">
        <v>2390.4</v>
      </c>
      <c r="M202" s="277">
        <v>5.3234599999999999</v>
      </c>
    </row>
    <row r="203" spans="1:13">
      <c r="A203" s="268">
        <v>193</v>
      </c>
      <c r="B203" s="277" t="s">
        <v>110</v>
      </c>
      <c r="C203" s="278">
        <v>1115.8499999999999</v>
      </c>
      <c r="D203" s="279">
        <v>1121.7833333333331</v>
      </c>
      <c r="E203" s="279">
        <v>1094.7666666666662</v>
      </c>
      <c r="F203" s="279">
        <v>1073.6833333333332</v>
      </c>
      <c r="G203" s="279">
        <v>1046.6666666666663</v>
      </c>
      <c r="H203" s="279">
        <v>1142.8666666666661</v>
      </c>
      <c r="I203" s="279">
        <v>1169.883333333333</v>
      </c>
      <c r="J203" s="279">
        <v>1190.966666666666</v>
      </c>
      <c r="K203" s="277">
        <v>1148.8</v>
      </c>
      <c r="L203" s="277">
        <v>1100.7</v>
      </c>
      <c r="M203" s="277">
        <v>192.50720999999999</v>
      </c>
    </row>
    <row r="204" spans="1:13">
      <c r="A204" s="268">
        <v>194</v>
      </c>
      <c r="B204" s="277" t="s">
        <v>253</v>
      </c>
      <c r="C204" s="278">
        <v>574.79999999999995</v>
      </c>
      <c r="D204" s="279">
        <v>578.86666666666667</v>
      </c>
      <c r="E204" s="279">
        <v>562.98333333333335</v>
      </c>
      <c r="F204" s="279">
        <v>551.16666666666663</v>
      </c>
      <c r="G204" s="279">
        <v>535.2833333333333</v>
      </c>
      <c r="H204" s="279">
        <v>590.68333333333339</v>
      </c>
      <c r="I204" s="279">
        <v>606.56666666666683</v>
      </c>
      <c r="J204" s="279">
        <v>618.38333333333344</v>
      </c>
      <c r="K204" s="277">
        <v>594.75</v>
      </c>
      <c r="L204" s="277">
        <v>567.04999999999995</v>
      </c>
      <c r="M204" s="277">
        <v>37.550930000000001</v>
      </c>
    </row>
    <row r="205" spans="1:13">
      <c r="A205" s="268">
        <v>195</v>
      </c>
      <c r="B205" s="277" t="s">
        <v>251</v>
      </c>
      <c r="C205" s="278">
        <v>856.1</v>
      </c>
      <c r="D205" s="279">
        <v>873.06666666666661</v>
      </c>
      <c r="E205" s="279">
        <v>828.13333333333321</v>
      </c>
      <c r="F205" s="279">
        <v>800.16666666666663</v>
      </c>
      <c r="G205" s="279">
        <v>755.23333333333323</v>
      </c>
      <c r="H205" s="279">
        <v>901.03333333333319</v>
      </c>
      <c r="I205" s="279">
        <v>945.96666666666658</v>
      </c>
      <c r="J205" s="279">
        <v>973.93333333333317</v>
      </c>
      <c r="K205" s="277">
        <v>918</v>
      </c>
      <c r="L205" s="277">
        <v>845.1</v>
      </c>
      <c r="M205" s="277">
        <v>13.715059999999999</v>
      </c>
    </row>
    <row r="206" spans="1:13">
      <c r="A206" s="268">
        <v>196</v>
      </c>
      <c r="B206" s="277" t="s">
        <v>394</v>
      </c>
      <c r="C206" s="278">
        <v>189.4</v>
      </c>
      <c r="D206" s="279">
        <v>191.6</v>
      </c>
      <c r="E206" s="279">
        <v>185</v>
      </c>
      <c r="F206" s="279">
        <v>180.6</v>
      </c>
      <c r="G206" s="279">
        <v>174</v>
      </c>
      <c r="H206" s="279">
        <v>196</v>
      </c>
      <c r="I206" s="279">
        <v>202.59999999999997</v>
      </c>
      <c r="J206" s="279">
        <v>207</v>
      </c>
      <c r="K206" s="277">
        <v>198.2</v>
      </c>
      <c r="L206" s="277">
        <v>187.2</v>
      </c>
      <c r="M206" s="277">
        <v>3.0186500000000001</v>
      </c>
    </row>
    <row r="207" spans="1:13">
      <c r="A207" s="268">
        <v>197</v>
      </c>
      <c r="B207" s="277" t="s">
        <v>395</v>
      </c>
      <c r="C207" s="278">
        <v>361.55</v>
      </c>
      <c r="D207" s="279">
        <v>356.58333333333331</v>
      </c>
      <c r="E207" s="279">
        <v>345.16666666666663</v>
      </c>
      <c r="F207" s="279">
        <v>328.7833333333333</v>
      </c>
      <c r="G207" s="279">
        <v>317.36666666666662</v>
      </c>
      <c r="H207" s="279">
        <v>372.96666666666664</v>
      </c>
      <c r="I207" s="279">
        <v>384.38333333333327</v>
      </c>
      <c r="J207" s="279">
        <v>400.76666666666665</v>
      </c>
      <c r="K207" s="277">
        <v>368</v>
      </c>
      <c r="L207" s="277">
        <v>340.2</v>
      </c>
      <c r="M207" s="277">
        <v>3.2110400000000001</v>
      </c>
    </row>
    <row r="208" spans="1:13">
      <c r="A208" s="268">
        <v>198</v>
      </c>
      <c r="B208" s="277" t="s">
        <v>111</v>
      </c>
      <c r="C208" s="278">
        <v>3006.05</v>
      </c>
      <c r="D208" s="279">
        <v>3020.3500000000004</v>
      </c>
      <c r="E208" s="279">
        <v>2951.8000000000006</v>
      </c>
      <c r="F208" s="279">
        <v>2897.55</v>
      </c>
      <c r="G208" s="279">
        <v>2829.0000000000005</v>
      </c>
      <c r="H208" s="279">
        <v>3074.6000000000008</v>
      </c>
      <c r="I208" s="279">
        <v>3143.15</v>
      </c>
      <c r="J208" s="279">
        <v>3197.400000000001</v>
      </c>
      <c r="K208" s="277">
        <v>3088.9</v>
      </c>
      <c r="L208" s="277">
        <v>2966.1</v>
      </c>
      <c r="M208" s="277">
        <v>18.085979999999999</v>
      </c>
    </row>
    <row r="209" spans="1:13">
      <c r="A209" s="268">
        <v>199</v>
      </c>
      <c r="B209" s="277" t="s">
        <v>112</v>
      </c>
      <c r="C209" s="278">
        <v>396.4</v>
      </c>
      <c r="D209" s="279">
        <v>400.56666666666666</v>
      </c>
      <c r="E209" s="279">
        <v>388.13333333333333</v>
      </c>
      <c r="F209" s="279">
        <v>379.86666666666667</v>
      </c>
      <c r="G209" s="279">
        <v>367.43333333333334</v>
      </c>
      <c r="H209" s="279">
        <v>408.83333333333331</v>
      </c>
      <c r="I209" s="279">
        <v>421.26666666666659</v>
      </c>
      <c r="J209" s="279">
        <v>429.5333333333333</v>
      </c>
      <c r="K209" s="277">
        <v>413</v>
      </c>
      <c r="L209" s="277">
        <v>392.3</v>
      </c>
      <c r="M209" s="277">
        <v>15.29044</v>
      </c>
    </row>
    <row r="210" spans="1:13">
      <c r="A210" s="268">
        <v>200</v>
      </c>
      <c r="B210" s="277" t="s">
        <v>396</v>
      </c>
      <c r="C210" s="278">
        <v>15.4</v>
      </c>
      <c r="D210" s="279">
        <v>15.783333333333333</v>
      </c>
      <c r="E210" s="279">
        <v>14.866666666666667</v>
      </c>
      <c r="F210" s="279">
        <v>14.333333333333334</v>
      </c>
      <c r="G210" s="279">
        <v>13.416666666666668</v>
      </c>
      <c r="H210" s="279">
        <v>16.316666666666666</v>
      </c>
      <c r="I210" s="279">
        <v>17.233333333333334</v>
      </c>
      <c r="J210" s="279">
        <v>17.766666666666666</v>
      </c>
      <c r="K210" s="277">
        <v>16.7</v>
      </c>
      <c r="L210" s="277">
        <v>15.25</v>
      </c>
      <c r="M210" s="277">
        <v>40.390569999999997</v>
      </c>
    </row>
    <row r="211" spans="1:13">
      <c r="A211" s="268">
        <v>201</v>
      </c>
      <c r="B211" s="277" t="s">
        <v>398</v>
      </c>
      <c r="C211" s="278">
        <v>78.099999999999994</v>
      </c>
      <c r="D211" s="279">
        <v>79.883333333333326</v>
      </c>
      <c r="E211" s="279">
        <v>74.766666666666652</v>
      </c>
      <c r="F211" s="279">
        <v>71.433333333333323</v>
      </c>
      <c r="G211" s="279">
        <v>66.316666666666649</v>
      </c>
      <c r="H211" s="279">
        <v>83.216666666666654</v>
      </c>
      <c r="I211" s="279">
        <v>88.333333333333329</v>
      </c>
      <c r="J211" s="279">
        <v>91.666666666666657</v>
      </c>
      <c r="K211" s="277">
        <v>85</v>
      </c>
      <c r="L211" s="277">
        <v>76.55</v>
      </c>
      <c r="M211" s="277">
        <v>6.3211199999999996</v>
      </c>
    </row>
    <row r="212" spans="1:13">
      <c r="A212" s="268">
        <v>202</v>
      </c>
      <c r="B212" s="277" t="s">
        <v>114</v>
      </c>
      <c r="C212" s="278">
        <v>185.25</v>
      </c>
      <c r="D212" s="279">
        <v>188.83333333333334</v>
      </c>
      <c r="E212" s="279">
        <v>180.66666666666669</v>
      </c>
      <c r="F212" s="279">
        <v>176.08333333333334</v>
      </c>
      <c r="G212" s="279">
        <v>167.91666666666669</v>
      </c>
      <c r="H212" s="279">
        <v>193.41666666666669</v>
      </c>
      <c r="I212" s="279">
        <v>201.58333333333337</v>
      </c>
      <c r="J212" s="279">
        <v>206.16666666666669</v>
      </c>
      <c r="K212" s="277">
        <v>197</v>
      </c>
      <c r="L212" s="277">
        <v>184.25</v>
      </c>
      <c r="M212" s="277">
        <v>176.62267</v>
      </c>
    </row>
    <row r="213" spans="1:13">
      <c r="A213" s="268">
        <v>203</v>
      </c>
      <c r="B213" s="277" t="s">
        <v>400</v>
      </c>
      <c r="C213" s="278">
        <v>36.35</v>
      </c>
      <c r="D213" s="279">
        <v>36.900000000000006</v>
      </c>
      <c r="E213" s="279">
        <v>35.350000000000009</v>
      </c>
      <c r="F213" s="279">
        <v>34.35</v>
      </c>
      <c r="G213" s="279">
        <v>32.800000000000004</v>
      </c>
      <c r="H213" s="279">
        <v>37.900000000000013</v>
      </c>
      <c r="I213" s="279">
        <v>39.45000000000001</v>
      </c>
      <c r="J213" s="279">
        <v>40.450000000000017</v>
      </c>
      <c r="K213" s="277">
        <v>38.450000000000003</v>
      </c>
      <c r="L213" s="277">
        <v>35.9</v>
      </c>
      <c r="M213" s="277">
        <v>10.79405</v>
      </c>
    </row>
    <row r="214" spans="1:13">
      <c r="A214" s="268">
        <v>204</v>
      </c>
      <c r="B214" s="277" t="s">
        <v>115</v>
      </c>
      <c r="C214" s="278">
        <v>201.55</v>
      </c>
      <c r="D214" s="279">
        <v>205.61666666666667</v>
      </c>
      <c r="E214" s="279">
        <v>196.43333333333334</v>
      </c>
      <c r="F214" s="279">
        <v>191.31666666666666</v>
      </c>
      <c r="G214" s="279">
        <v>182.13333333333333</v>
      </c>
      <c r="H214" s="279">
        <v>210.73333333333335</v>
      </c>
      <c r="I214" s="279">
        <v>219.91666666666669</v>
      </c>
      <c r="J214" s="279">
        <v>225.03333333333336</v>
      </c>
      <c r="K214" s="277">
        <v>214.8</v>
      </c>
      <c r="L214" s="277">
        <v>200.5</v>
      </c>
      <c r="M214" s="277">
        <v>165.43788000000001</v>
      </c>
    </row>
    <row r="215" spans="1:13">
      <c r="A215" s="268">
        <v>205</v>
      </c>
      <c r="B215" s="277" t="s">
        <v>116</v>
      </c>
      <c r="C215" s="278">
        <v>2117.35</v>
      </c>
      <c r="D215" s="279">
        <v>2128.5</v>
      </c>
      <c r="E215" s="279">
        <v>2089.5</v>
      </c>
      <c r="F215" s="279">
        <v>2061.65</v>
      </c>
      <c r="G215" s="279">
        <v>2022.65</v>
      </c>
      <c r="H215" s="279">
        <v>2156.35</v>
      </c>
      <c r="I215" s="279">
        <v>2195.35</v>
      </c>
      <c r="J215" s="279">
        <v>2223.1999999999998</v>
      </c>
      <c r="K215" s="277">
        <v>2167.5</v>
      </c>
      <c r="L215" s="277">
        <v>2100.65</v>
      </c>
      <c r="M215" s="277">
        <v>35.34525</v>
      </c>
    </row>
    <row r="216" spans="1:13">
      <c r="A216" s="268">
        <v>206</v>
      </c>
      <c r="B216" s="277" t="s">
        <v>254</v>
      </c>
      <c r="C216" s="278">
        <v>226.6</v>
      </c>
      <c r="D216" s="279">
        <v>228.86666666666667</v>
      </c>
      <c r="E216" s="279">
        <v>222.73333333333335</v>
      </c>
      <c r="F216" s="279">
        <v>218.86666666666667</v>
      </c>
      <c r="G216" s="279">
        <v>212.73333333333335</v>
      </c>
      <c r="H216" s="279">
        <v>232.73333333333335</v>
      </c>
      <c r="I216" s="279">
        <v>238.86666666666667</v>
      </c>
      <c r="J216" s="279">
        <v>242.73333333333335</v>
      </c>
      <c r="K216" s="277">
        <v>235</v>
      </c>
      <c r="L216" s="277">
        <v>225</v>
      </c>
      <c r="M216" s="277">
        <v>16.33436</v>
      </c>
    </row>
    <row r="217" spans="1:13">
      <c r="A217" s="268">
        <v>207</v>
      </c>
      <c r="B217" s="277" t="s">
        <v>401</v>
      </c>
      <c r="C217" s="278">
        <v>32623.5</v>
      </c>
      <c r="D217" s="279">
        <v>33491.166666666664</v>
      </c>
      <c r="E217" s="279">
        <v>31482.333333333328</v>
      </c>
      <c r="F217" s="279">
        <v>30341.166666666664</v>
      </c>
      <c r="G217" s="279">
        <v>28332.333333333328</v>
      </c>
      <c r="H217" s="279">
        <v>34632.333333333328</v>
      </c>
      <c r="I217" s="279">
        <v>36641.166666666657</v>
      </c>
      <c r="J217" s="279">
        <v>37782.333333333328</v>
      </c>
      <c r="K217" s="277">
        <v>35500</v>
      </c>
      <c r="L217" s="277">
        <v>32350</v>
      </c>
      <c r="M217" s="277">
        <v>9.2240000000000003E-2</v>
      </c>
    </row>
    <row r="218" spans="1:13">
      <c r="A218" s="268">
        <v>208</v>
      </c>
      <c r="B218" s="277" t="s">
        <v>397</v>
      </c>
      <c r="C218" s="278">
        <v>51.35</v>
      </c>
      <c r="D218" s="279">
        <v>53.016666666666673</v>
      </c>
      <c r="E218" s="279">
        <v>48.833333333333343</v>
      </c>
      <c r="F218" s="279">
        <v>46.31666666666667</v>
      </c>
      <c r="G218" s="279">
        <v>42.13333333333334</v>
      </c>
      <c r="H218" s="279">
        <v>55.533333333333346</v>
      </c>
      <c r="I218" s="279">
        <v>59.716666666666669</v>
      </c>
      <c r="J218" s="279">
        <v>62.233333333333348</v>
      </c>
      <c r="K218" s="277">
        <v>57.2</v>
      </c>
      <c r="L218" s="277">
        <v>50.5</v>
      </c>
      <c r="M218" s="277">
        <v>24.999510000000001</v>
      </c>
    </row>
    <row r="219" spans="1:13">
      <c r="A219" s="268">
        <v>209</v>
      </c>
      <c r="B219" s="277" t="s">
        <v>255</v>
      </c>
      <c r="C219" s="278">
        <v>35.15</v>
      </c>
      <c r="D219" s="279">
        <v>35.9</v>
      </c>
      <c r="E219" s="279">
        <v>34</v>
      </c>
      <c r="F219" s="279">
        <v>32.85</v>
      </c>
      <c r="G219" s="279">
        <v>30.950000000000003</v>
      </c>
      <c r="H219" s="279">
        <v>37.049999999999997</v>
      </c>
      <c r="I219" s="279">
        <v>38.949999999999989</v>
      </c>
      <c r="J219" s="279">
        <v>40.099999999999994</v>
      </c>
      <c r="K219" s="277">
        <v>37.799999999999997</v>
      </c>
      <c r="L219" s="277">
        <v>34.75</v>
      </c>
      <c r="M219" s="277">
        <v>24.820810000000002</v>
      </c>
    </row>
    <row r="220" spans="1:13">
      <c r="A220" s="268">
        <v>210</v>
      </c>
      <c r="B220" s="277" t="s">
        <v>415</v>
      </c>
      <c r="C220" s="278">
        <v>63.05</v>
      </c>
      <c r="D220" s="279">
        <v>65.400000000000006</v>
      </c>
      <c r="E220" s="279">
        <v>60.300000000000011</v>
      </c>
      <c r="F220" s="279">
        <v>57.550000000000004</v>
      </c>
      <c r="G220" s="279">
        <v>52.45000000000001</v>
      </c>
      <c r="H220" s="279">
        <v>68.150000000000006</v>
      </c>
      <c r="I220" s="279">
        <v>73.25</v>
      </c>
      <c r="J220" s="279">
        <v>76.000000000000014</v>
      </c>
      <c r="K220" s="277">
        <v>70.5</v>
      </c>
      <c r="L220" s="277">
        <v>62.65</v>
      </c>
      <c r="M220" s="277">
        <v>39.731319999999997</v>
      </c>
    </row>
    <row r="221" spans="1:13">
      <c r="A221" s="268">
        <v>211</v>
      </c>
      <c r="B221" s="277" t="s">
        <v>117</v>
      </c>
      <c r="C221" s="278">
        <v>208.2</v>
      </c>
      <c r="D221" s="279">
        <v>213.68333333333331</v>
      </c>
      <c r="E221" s="279">
        <v>197.11666666666662</v>
      </c>
      <c r="F221" s="279">
        <v>186.0333333333333</v>
      </c>
      <c r="G221" s="279">
        <v>169.46666666666661</v>
      </c>
      <c r="H221" s="279">
        <v>224.76666666666662</v>
      </c>
      <c r="I221" s="279">
        <v>241.33333333333329</v>
      </c>
      <c r="J221" s="279">
        <v>252.41666666666663</v>
      </c>
      <c r="K221" s="277">
        <v>230.25</v>
      </c>
      <c r="L221" s="277">
        <v>202.6</v>
      </c>
      <c r="M221" s="277">
        <v>311.71519999999998</v>
      </c>
    </row>
    <row r="222" spans="1:13">
      <c r="A222" s="268">
        <v>212</v>
      </c>
      <c r="B222" s="277" t="s">
        <v>258</v>
      </c>
      <c r="C222" s="278">
        <v>196.75</v>
      </c>
      <c r="D222" s="279">
        <v>200.38333333333333</v>
      </c>
      <c r="E222" s="279">
        <v>184.36666666666665</v>
      </c>
      <c r="F222" s="279">
        <v>171.98333333333332</v>
      </c>
      <c r="G222" s="279">
        <v>155.96666666666664</v>
      </c>
      <c r="H222" s="279">
        <v>212.76666666666665</v>
      </c>
      <c r="I222" s="279">
        <v>228.7833333333333</v>
      </c>
      <c r="J222" s="279">
        <v>241.16666666666666</v>
      </c>
      <c r="K222" s="277">
        <v>216.4</v>
      </c>
      <c r="L222" s="277">
        <v>188</v>
      </c>
      <c r="M222" s="277">
        <v>58.983580000000003</v>
      </c>
    </row>
    <row r="223" spans="1:13">
      <c r="A223" s="268">
        <v>213</v>
      </c>
      <c r="B223" s="277" t="s">
        <v>118</v>
      </c>
      <c r="C223" s="278">
        <v>394.6</v>
      </c>
      <c r="D223" s="279">
        <v>401.36666666666662</v>
      </c>
      <c r="E223" s="279">
        <v>380.73333333333323</v>
      </c>
      <c r="F223" s="279">
        <v>366.86666666666662</v>
      </c>
      <c r="G223" s="279">
        <v>346.23333333333323</v>
      </c>
      <c r="H223" s="279">
        <v>415.23333333333323</v>
      </c>
      <c r="I223" s="279">
        <v>435.86666666666656</v>
      </c>
      <c r="J223" s="279">
        <v>449.73333333333323</v>
      </c>
      <c r="K223" s="277">
        <v>422</v>
      </c>
      <c r="L223" s="277">
        <v>387.5</v>
      </c>
      <c r="M223" s="277">
        <v>727.44911999999999</v>
      </c>
    </row>
    <row r="224" spans="1:13">
      <c r="A224" s="268">
        <v>214</v>
      </c>
      <c r="B224" s="277" t="s">
        <v>256</v>
      </c>
      <c r="C224" s="278">
        <v>1256.7</v>
      </c>
      <c r="D224" s="279">
        <v>1272.8999999999999</v>
      </c>
      <c r="E224" s="279">
        <v>1233.7999999999997</v>
      </c>
      <c r="F224" s="279">
        <v>1210.8999999999999</v>
      </c>
      <c r="G224" s="279">
        <v>1171.7999999999997</v>
      </c>
      <c r="H224" s="279">
        <v>1295.7999999999997</v>
      </c>
      <c r="I224" s="279">
        <v>1334.8999999999996</v>
      </c>
      <c r="J224" s="279">
        <v>1357.7999999999997</v>
      </c>
      <c r="K224" s="277">
        <v>1312</v>
      </c>
      <c r="L224" s="277">
        <v>1250</v>
      </c>
      <c r="M224" s="277">
        <v>7.8263699999999998</v>
      </c>
    </row>
    <row r="225" spans="1:13">
      <c r="A225" s="268">
        <v>215</v>
      </c>
      <c r="B225" s="277" t="s">
        <v>119</v>
      </c>
      <c r="C225" s="278">
        <v>422.65</v>
      </c>
      <c r="D225" s="279">
        <v>432.05</v>
      </c>
      <c r="E225" s="279">
        <v>409.20000000000005</v>
      </c>
      <c r="F225" s="279">
        <v>395.75000000000006</v>
      </c>
      <c r="G225" s="279">
        <v>372.90000000000009</v>
      </c>
      <c r="H225" s="279">
        <v>445.5</v>
      </c>
      <c r="I225" s="279">
        <v>468.35</v>
      </c>
      <c r="J225" s="279">
        <v>481.79999999999995</v>
      </c>
      <c r="K225" s="277">
        <v>454.9</v>
      </c>
      <c r="L225" s="277">
        <v>418.6</v>
      </c>
      <c r="M225" s="277">
        <v>42.133110000000002</v>
      </c>
    </row>
    <row r="226" spans="1:13">
      <c r="A226" s="268">
        <v>216</v>
      </c>
      <c r="B226" s="277" t="s">
        <v>403</v>
      </c>
      <c r="C226" s="278">
        <v>2810.15</v>
      </c>
      <c r="D226" s="279">
        <v>2830.35</v>
      </c>
      <c r="E226" s="279">
        <v>2785.7999999999997</v>
      </c>
      <c r="F226" s="279">
        <v>2761.45</v>
      </c>
      <c r="G226" s="279">
        <v>2716.8999999999996</v>
      </c>
      <c r="H226" s="279">
        <v>2854.7</v>
      </c>
      <c r="I226" s="279">
        <v>2899.25</v>
      </c>
      <c r="J226" s="279">
        <v>2923.6</v>
      </c>
      <c r="K226" s="277">
        <v>2874.9</v>
      </c>
      <c r="L226" s="277">
        <v>2806</v>
      </c>
      <c r="M226" s="277">
        <v>6.7119999999999999E-2</v>
      </c>
    </row>
    <row r="227" spans="1:13">
      <c r="A227" s="268">
        <v>217</v>
      </c>
      <c r="B227" s="277" t="s">
        <v>257</v>
      </c>
      <c r="C227" s="278">
        <v>39.25</v>
      </c>
      <c r="D227" s="279">
        <v>39.766666666666666</v>
      </c>
      <c r="E227" s="279">
        <v>37.033333333333331</v>
      </c>
      <c r="F227" s="279">
        <v>34.816666666666663</v>
      </c>
      <c r="G227" s="279">
        <v>32.083333333333329</v>
      </c>
      <c r="H227" s="279">
        <v>41.983333333333334</v>
      </c>
      <c r="I227" s="279">
        <v>44.716666666666669</v>
      </c>
      <c r="J227" s="279">
        <v>46.933333333333337</v>
      </c>
      <c r="K227" s="277">
        <v>42.5</v>
      </c>
      <c r="L227" s="277">
        <v>37.549999999999997</v>
      </c>
      <c r="M227" s="277">
        <v>34.015500000000003</v>
      </c>
    </row>
    <row r="228" spans="1:13">
      <c r="A228" s="268">
        <v>218</v>
      </c>
      <c r="B228" s="277" t="s">
        <v>120</v>
      </c>
      <c r="C228" s="278">
        <v>10.199999999999999</v>
      </c>
      <c r="D228" s="279">
        <v>10.299999999999999</v>
      </c>
      <c r="E228" s="279">
        <v>9.4999999999999982</v>
      </c>
      <c r="F228" s="279">
        <v>8.7999999999999989</v>
      </c>
      <c r="G228" s="279">
        <v>7.9999999999999982</v>
      </c>
      <c r="H228" s="279">
        <v>10.999999999999998</v>
      </c>
      <c r="I228" s="279">
        <v>11.799999999999999</v>
      </c>
      <c r="J228" s="279">
        <v>12.499999999999998</v>
      </c>
      <c r="K228" s="277">
        <v>11.1</v>
      </c>
      <c r="L228" s="277">
        <v>9.6</v>
      </c>
      <c r="M228" s="277">
        <v>6870.2877900000003</v>
      </c>
    </row>
    <row r="229" spans="1:13">
      <c r="A229" s="268">
        <v>219</v>
      </c>
      <c r="B229" s="277" t="s">
        <v>404</v>
      </c>
      <c r="C229" s="278">
        <v>27.55</v>
      </c>
      <c r="D229" s="279">
        <v>27.166666666666668</v>
      </c>
      <c r="E229" s="279">
        <v>24.033333333333335</v>
      </c>
      <c r="F229" s="279">
        <v>20.516666666666666</v>
      </c>
      <c r="G229" s="279">
        <v>17.383333333333333</v>
      </c>
      <c r="H229" s="279">
        <v>30.683333333333337</v>
      </c>
      <c r="I229" s="279">
        <v>33.81666666666667</v>
      </c>
      <c r="J229" s="279">
        <v>37.333333333333343</v>
      </c>
      <c r="K229" s="277">
        <v>30.3</v>
      </c>
      <c r="L229" s="277">
        <v>23.65</v>
      </c>
      <c r="M229" s="277">
        <v>125.21733999999999</v>
      </c>
    </row>
    <row r="230" spans="1:13">
      <c r="A230" s="268">
        <v>220</v>
      </c>
      <c r="B230" s="277" t="s">
        <v>121</v>
      </c>
      <c r="C230" s="278">
        <v>32</v>
      </c>
      <c r="D230" s="279">
        <v>32.616666666666667</v>
      </c>
      <c r="E230" s="279">
        <v>30.733333333333334</v>
      </c>
      <c r="F230" s="279">
        <v>29.466666666666669</v>
      </c>
      <c r="G230" s="279">
        <v>27.583333333333336</v>
      </c>
      <c r="H230" s="279">
        <v>33.883333333333333</v>
      </c>
      <c r="I230" s="279">
        <v>35.766666666666673</v>
      </c>
      <c r="J230" s="279">
        <v>37.033333333333331</v>
      </c>
      <c r="K230" s="277">
        <v>34.5</v>
      </c>
      <c r="L230" s="277">
        <v>31.35</v>
      </c>
      <c r="M230" s="277">
        <v>754.14355999999998</v>
      </c>
    </row>
    <row r="231" spans="1:13">
      <c r="A231" s="268">
        <v>221</v>
      </c>
      <c r="B231" s="277" t="s">
        <v>416</v>
      </c>
      <c r="C231" s="278">
        <v>192.85</v>
      </c>
      <c r="D231" s="279">
        <v>191.36666666666667</v>
      </c>
      <c r="E231" s="279">
        <v>183.73333333333335</v>
      </c>
      <c r="F231" s="279">
        <v>174.61666666666667</v>
      </c>
      <c r="G231" s="279">
        <v>166.98333333333335</v>
      </c>
      <c r="H231" s="279">
        <v>200.48333333333335</v>
      </c>
      <c r="I231" s="279">
        <v>208.11666666666667</v>
      </c>
      <c r="J231" s="279">
        <v>217.23333333333335</v>
      </c>
      <c r="K231" s="277">
        <v>199</v>
      </c>
      <c r="L231" s="277">
        <v>182.25</v>
      </c>
      <c r="M231" s="277">
        <v>18.279170000000001</v>
      </c>
    </row>
    <row r="232" spans="1:13">
      <c r="A232" s="268">
        <v>222</v>
      </c>
      <c r="B232" s="277" t="s">
        <v>405</v>
      </c>
      <c r="C232" s="278">
        <v>465.5</v>
      </c>
      <c r="D232" s="279">
        <v>474.16666666666669</v>
      </c>
      <c r="E232" s="279">
        <v>445.33333333333337</v>
      </c>
      <c r="F232" s="279">
        <v>425.16666666666669</v>
      </c>
      <c r="G232" s="279">
        <v>396.33333333333337</v>
      </c>
      <c r="H232" s="279">
        <v>494.33333333333337</v>
      </c>
      <c r="I232" s="279">
        <v>523.16666666666674</v>
      </c>
      <c r="J232" s="279">
        <v>543.33333333333337</v>
      </c>
      <c r="K232" s="277">
        <v>503</v>
      </c>
      <c r="L232" s="277">
        <v>454</v>
      </c>
      <c r="M232" s="277">
        <v>1.2743899999999999</v>
      </c>
    </row>
    <row r="233" spans="1:13">
      <c r="A233" s="268">
        <v>223</v>
      </c>
      <c r="B233" s="277" t="s">
        <v>406</v>
      </c>
      <c r="C233" s="278">
        <v>6.9</v>
      </c>
      <c r="D233" s="279">
        <v>7.0333333333333341</v>
      </c>
      <c r="E233" s="279">
        <v>6.7166666666666686</v>
      </c>
      <c r="F233" s="279">
        <v>6.5333333333333341</v>
      </c>
      <c r="G233" s="279">
        <v>6.2166666666666686</v>
      </c>
      <c r="H233" s="279">
        <v>7.2166666666666686</v>
      </c>
      <c r="I233" s="279">
        <v>7.5333333333333332</v>
      </c>
      <c r="J233" s="279">
        <v>7.7166666666666686</v>
      </c>
      <c r="K233" s="277">
        <v>7.35</v>
      </c>
      <c r="L233" s="277">
        <v>6.85</v>
      </c>
      <c r="M233" s="277">
        <v>31.196760000000001</v>
      </c>
    </row>
    <row r="234" spans="1:13">
      <c r="A234" s="268">
        <v>224</v>
      </c>
      <c r="B234" s="277" t="s">
        <v>122</v>
      </c>
      <c r="C234" s="278">
        <v>394.45</v>
      </c>
      <c r="D234" s="279">
        <v>401.15000000000003</v>
      </c>
      <c r="E234" s="279">
        <v>386.30000000000007</v>
      </c>
      <c r="F234" s="279">
        <v>378.15000000000003</v>
      </c>
      <c r="G234" s="279">
        <v>363.30000000000007</v>
      </c>
      <c r="H234" s="279">
        <v>409.30000000000007</v>
      </c>
      <c r="I234" s="279">
        <v>424.15000000000009</v>
      </c>
      <c r="J234" s="279">
        <v>432.30000000000007</v>
      </c>
      <c r="K234" s="277">
        <v>416</v>
      </c>
      <c r="L234" s="277">
        <v>393</v>
      </c>
      <c r="M234" s="277">
        <v>51.020429999999998</v>
      </c>
    </row>
    <row r="235" spans="1:13">
      <c r="A235" s="268">
        <v>225</v>
      </c>
      <c r="B235" s="277" t="s">
        <v>407</v>
      </c>
      <c r="C235" s="278">
        <v>81.650000000000006</v>
      </c>
      <c r="D235" s="279">
        <v>84.95</v>
      </c>
      <c r="E235" s="279">
        <v>77.7</v>
      </c>
      <c r="F235" s="279">
        <v>73.75</v>
      </c>
      <c r="G235" s="279">
        <v>66.5</v>
      </c>
      <c r="H235" s="279">
        <v>88.9</v>
      </c>
      <c r="I235" s="279">
        <v>96.15</v>
      </c>
      <c r="J235" s="279">
        <v>100.10000000000001</v>
      </c>
      <c r="K235" s="277">
        <v>92.2</v>
      </c>
      <c r="L235" s="277">
        <v>81</v>
      </c>
      <c r="M235" s="277">
        <v>21.46838</v>
      </c>
    </row>
    <row r="236" spans="1:13">
      <c r="A236" s="268">
        <v>226</v>
      </c>
      <c r="B236" s="277" t="s">
        <v>1604</v>
      </c>
      <c r="C236" s="278">
        <v>1023.5</v>
      </c>
      <c r="D236" s="279">
        <v>1028.5833333333333</v>
      </c>
      <c r="E236" s="279">
        <v>988.16666666666652</v>
      </c>
      <c r="F236" s="279">
        <v>952.83333333333326</v>
      </c>
      <c r="G236" s="279">
        <v>912.41666666666652</v>
      </c>
      <c r="H236" s="279">
        <v>1063.9166666666665</v>
      </c>
      <c r="I236" s="279">
        <v>1104.333333333333</v>
      </c>
      <c r="J236" s="279">
        <v>1139.6666666666665</v>
      </c>
      <c r="K236" s="277">
        <v>1069</v>
      </c>
      <c r="L236" s="277">
        <v>993.25</v>
      </c>
      <c r="M236" s="277">
        <v>0.22966</v>
      </c>
    </row>
    <row r="237" spans="1:13">
      <c r="A237" s="268">
        <v>227</v>
      </c>
      <c r="B237" s="277" t="s">
        <v>260</v>
      </c>
      <c r="C237" s="278">
        <v>103.7</v>
      </c>
      <c r="D237" s="279">
        <v>105</v>
      </c>
      <c r="E237" s="279">
        <v>98.7</v>
      </c>
      <c r="F237" s="279">
        <v>93.7</v>
      </c>
      <c r="G237" s="279">
        <v>87.4</v>
      </c>
      <c r="H237" s="279">
        <v>110</v>
      </c>
      <c r="I237" s="279">
        <v>116.30000000000001</v>
      </c>
      <c r="J237" s="279">
        <v>121.3</v>
      </c>
      <c r="K237" s="277">
        <v>111.3</v>
      </c>
      <c r="L237" s="277">
        <v>100</v>
      </c>
      <c r="M237" s="277">
        <v>48.804290000000002</v>
      </c>
    </row>
    <row r="238" spans="1:13">
      <c r="A238" s="268">
        <v>228</v>
      </c>
      <c r="B238" s="277" t="s">
        <v>412</v>
      </c>
      <c r="C238" s="278">
        <v>114.6</v>
      </c>
      <c r="D238" s="279">
        <v>117.01666666666667</v>
      </c>
      <c r="E238" s="279">
        <v>111.13333333333333</v>
      </c>
      <c r="F238" s="279">
        <v>107.66666666666666</v>
      </c>
      <c r="G238" s="279">
        <v>101.78333333333332</v>
      </c>
      <c r="H238" s="279">
        <v>120.48333333333333</v>
      </c>
      <c r="I238" s="279">
        <v>126.36666666666669</v>
      </c>
      <c r="J238" s="279">
        <v>129.83333333333334</v>
      </c>
      <c r="K238" s="277">
        <v>122.9</v>
      </c>
      <c r="L238" s="277">
        <v>113.55</v>
      </c>
      <c r="M238" s="277">
        <v>23.09056</v>
      </c>
    </row>
    <row r="239" spans="1:13">
      <c r="A239" s="268">
        <v>229</v>
      </c>
      <c r="B239" s="277" t="s">
        <v>1616</v>
      </c>
      <c r="C239" s="278">
        <v>3685.65</v>
      </c>
      <c r="D239" s="279">
        <v>3671.9499999999994</v>
      </c>
      <c r="E239" s="279">
        <v>3563.8999999999987</v>
      </c>
      <c r="F239" s="279">
        <v>3442.1499999999992</v>
      </c>
      <c r="G239" s="279">
        <v>3334.0999999999985</v>
      </c>
      <c r="H239" s="279">
        <v>3793.6999999999989</v>
      </c>
      <c r="I239" s="279">
        <v>3901.7499999999991</v>
      </c>
      <c r="J239" s="279">
        <v>4023.4999999999991</v>
      </c>
      <c r="K239" s="277">
        <v>3780</v>
      </c>
      <c r="L239" s="277">
        <v>3550.2</v>
      </c>
      <c r="M239" s="277">
        <v>3.3016299999999998</v>
      </c>
    </row>
    <row r="240" spans="1:13">
      <c r="A240" s="268">
        <v>230</v>
      </c>
      <c r="B240" s="277" t="s">
        <v>259</v>
      </c>
      <c r="C240" s="278">
        <v>64.849999999999994</v>
      </c>
      <c r="D240" s="279">
        <v>67.016666666666666</v>
      </c>
      <c r="E240" s="279">
        <v>62.183333333333337</v>
      </c>
      <c r="F240" s="279">
        <v>59.516666666666666</v>
      </c>
      <c r="G240" s="279">
        <v>54.683333333333337</v>
      </c>
      <c r="H240" s="279">
        <v>69.683333333333337</v>
      </c>
      <c r="I240" s="279">
        <v>74.51666666666668</v>
      </c>
      <c r="J240" s="279">
        <v>77.183333333333337</v>
      </c>
      <c r="K240" s="277">
        <v>71.849999999999994</v>
      </c>
      <c r="L240" s="277">
        <v>64.349999999999994</v>
      </c>
      <c r="M240" s="277">
        <v>53.329610000000002</v>
      </c>
    </row>
    <row r="241" spans="1:13">
      <c r="A241" s="268">
        <v>231</v>
      </c>
      <c r="B241" s="277" t="s">
        <v>123</v>
      </c>
      <c r="C241" s="278">
        <v>1199.1500000000001</v>
      </c>
      <c r="D241" s="279">
        <v>1207.7333333333333</v>
      </c>
      <c r="E241" s="279">
        <v>1162.4666666666667</v>
      </c>
      <c r="F241" s="279">
        <v>1125.7833333333333</v>
      </c>
      <c r="G241" s="279">
        <v>1080.5166666666667</v>
      </c>
      <c r="H241" s="279">
        <v>1244.4166666666667</v>
      </c>
      <c r="I241" s="279">
        <v>1289.6833333333336</v>
      </c>
      <c r="J241" s="279">
        <v>1326.3666666666668</v>
      </c>
      <c r="K241" s="277">
        <v>1253</v>
      </c>
      <c r="L241" s="277">
        <v>1171.05</v>
      </c>
      <c r="M241" s="277">
        <v>46.672530000000002</v>
      </c>
    </row>
    <row r="242" spans="1:13">
      <c r="A242" s="268">
        <v>232</v>
      </c>
      <c r="B242" s="277" t="s">
        <v>1623</v>
      </c>
      <c r="C242" s="278">
        <v>229.05</v>
      </c>
      <c r="D242" s="279">
        <v>232.29999999999998</v>
      </c>
      <c r="E242" s="279">
        <v>220.59999999999997</v>
      </c>
      <c r="F242" s="279">
        <v>212.14999999999998</v>
      </c>
      <c r="G242" s="279">
        <v>200.44999999999996</v>
      </c>
      <c r="H242" s="279">
        <v>240.74999999999997</v>
      </c>
      <c r="I242" s="279">
        <v>252.44999999999996</v>
      </c>
      <c r="J242" s="279">
        <v>260.89999999999998</v>
      </c>
      <c r="K242" s="277">
        <v>244</v>
      </c>
      <c r="L242" s="277">
        <v>223.85</v>
      </c>
      <c r="M242" s="277">
        <v>1.1049599999999999</v>
      </c>
    </row>
    <row r="243" spans="1:13">
      <c r="A243" s="268">
        <v>233</v>
      </c>
      <c r="B243" s="277" t="s">
        <v>418</v>
      </c>
      <c r="C243" s="278">
        <v>282.89999999999998</v>
      </c>
      <c r="D243" s="279">
        <v>289.91666666666669</v>
      </c>
      <c r="E243" s="279">
        <v>269.33333333333337</v>
      </c>
      <c r="F243" s="279">
        <v>255.76666666666671</v>
      </c>
      <c r="G243" s="279">
        <v>235.18333333333339</v>
      </c>
      <c r="H243" s="279">
        <v>303.48333333333335</v>
      </c>
      <c r="I243" s="279">
        <v>324.06666666666672</v>
      </c>
      <c r="J243" s="279">
        <v>337.63333333333333</v>
      </c>
      <c r="K243" s="277">
        <v>310.5</v>
      </c>
      <c r="L243" s="277">
        <v>276.35000000000002</v>
      </c>
      <c r="M243" s="277">
        <v>0.93713999999999997</v>
      </c>
    </row>
    <row r="244" spans="1:13">
      <c r="A244" s="268">
        <v>234</v>
      </c>
      <c r="B244" s="277" t="s">
        <v>124</v>
      </c>
      <c r="C244" s="278">
        <v>630.20000000000005</v>
      </c>
      <c r="D244" s="279">
        <v>654.31666666666672</v>
      </c>
      <c r="E244" s="279">
        <v>596.63333333333344</v>
      </c>
      <c r="F244" s="279">
        <v>563.06666666666672</v>
      </c>
      <c r="G244" s="279">
        <v>505.38333333333344</v>
      </c>
      <c r="H244" s="279">
        <v>687.88333333333344</v>
      </c>
      <c r="I244" s="279">
        <v>745.56666666666661</v>
      </c>
      <c r="J244" s="279">
        <v>779.13333333333344</v>
      </c>
      <c r="K244" s="277">
        <v>712</v>
      </c>
      <c r="L244" s="277">
        <v>620.75</v>
      </c>
      <c r="M244" s="277">
        <v>573.16981999999996</v>
      </c>
    </row>
    <row r="245" spans="1:13">
      <c r="A245" s="268">
        <v>235</v>
      </c>
      <c r="B245" s="277" t="s">
        <v>419</v>
      </c>
      <c r="C245" s="278">
        <v>76.45</v>
      </c>
      <c r="D245" s="279">
        <v>76.666666666666671</v>
      </c>
      <c r="E245" s="279">
        <v>75.333333333333343</v>
      </c>
      <c r="F245" s="279">
        <v>74.216666666666669</v>
      </c>
      <c r="G245" s="279">
        <v>72.88333333333334</v>
      </c>
      <c r="H245" s="279">
        <v>77.783333333333346</v>
      </c>
      <c r="I245" s="279">
        <v>79.116666666666688</v>
      </c>
      <c r="J245" s="279">
        <v>80.233333333333348</v>
      </c>
      <c r="K245" s="277">
        <v>78</v>
      </c>
      <c r="L245" s="277">
        <v>75.55</v>
      </c>
      <c r="M245" s="277">
        <v>26.985130000000002</v>
      </c>
    </row>
    <row r="246" spans="1:13">
      <c r="A246" s="268">
        <v>236</v>
      </c>
      <c r="B246" s="277" t="s">
        <v>125</v>
      </c>
      <c r="C246" s="278">
        <v>198.55</v>
      </c>
      <c r="D246" s="279">
        <v>201.46666666666667</v>
      </c>
      <c r="E246" s="279">
        <v>191.33333333333334</v>
      </c>
      <c r="F246" s="279">
        <v>184.11666666666667</v>
      </c>
      <c r="G246" s="279">
        <v>173.98333333333335</v>
      </c>
      <c r="H246" s="279">
        <v>208.68333333333334</v>
      </c>
      <c r="I246" s="279">
        <v>218.81666666666666</v>
      </c>
      <c r="J246" s="279">
        <v>226.03333333333333</v>
      </c>
      <c r="K246" s="277">
        <v>211.6</v>
      </c>
      <c r="L246" s="277">
        <v>194.25</v>
      </c>
      <c r="M246" s="277">
        <v>219.33653000000001</v>
      </c>
    </row>
    <row r="247" spans="1:13">
      <c r="A247" s="268">
        <v>237</v>
      </c>
      <c r="B247" s="277" t="s">
        <v>126</v>
      </c>
      <c r="C247" s="278">
        <v>928.6</v>
      </c>
      <c r="D247" s="279">
        <v>931.23333333333323</v>
      </c>
      <c r="E247" s="279">
        <v>911.96666666666647</v>
      </c>
      <c r="F247" s="279">
        <v>895.33333333333326</v>
      </c>
      <c r="G247" s="279">
        <v>876.06666666666649</v>
      </c>
      <c r="H247" s="279">
        <v>947.86666666666645</v>
      </c>
      <c r="I247" s="279">
        <v>967.1333333333331</v>
      </c>
      <c r="J247" s="279">
        <v>983.76666666666642</v>
      </c>
      <c r="K247" s="277">
        <v>950.5</v>
      </c>
      <c r="L247" s="277">
        <v>914.6</v>
      </c>
      <c r="M247" s="277">
        <v>128.08368999999999</v>
      </c>
    </row>
    <row r="248" spans="1:13">
      <c r="A248" s="268">
        <v>238</v>
      </c>
      <c r="B248" s="277" t="s">
        <v>1646</v>
      </c>
      <c r="C248" s="278">
        <v>621.9</v>
      </c>
      <c r="D248" s="279">
        <v>632.56666666666661</v>
      </c>
      <c r="E248" s="279">
        <v>607.43333333333317</v>
      </c>
      <c r="F248" s="279">
        <v>592.96666666666658</v>
      </c>
      <c r="G248" s="279">
        <v>567.83333333333314</v>
      </c>
      <c r="H248" s="279">
        <v>647.03333333333319</v>
      </c>
      <c r="I248" s="279">
        <v>672.16666666666663</v>
      </c>
      <c r="J248" s="279">
        <v>686.63333333333321</v>
      </c>
      <c r="K248" s="277">
        <v>657.7</v>
      </c>
      <c r="L248" s="277">
        <v>618.1</v>
      </c>
      <c r="M248" s="277">
        <v>0.53415000000000001</v>
      </c>
    </row>
    <row r="249" spans="1:13">
      <c r="A249" s="268">
        <v>239</v>
      </c>
      <c r="B249" s="277" t="s">
        <v>420</v>
      </c>
      <c r="C249" s="278">
        <v>283.64999999999998</v>
      </c>
      <c r="D249" s="279">
        <v>282.76666666666665</v>
      </c>
      <c r="E249" s="279">
        <v>270.88333333333333</v>
      </c>
      <c r="F249" s="279">
        <v>258.11666666666667</v>
      </c>
      <c r="G249" s="279">
        <v>246.23333333333335</v>
      </c>
      <c r="H249" s="279">
        <v>295.5333333333333</v>
      </c>
      <c r="I249" s="279">
        <v>307.41666666666663</v>
      </c>
      <c r="J249" s="279">
        <v>320.18333333333328</v>
      </c>
      <c r="K249" s="277">
        <v>294.64999999999998</v>
      </c>
      <c r="L249" s="277">
        <v>270</v>
      </c>
      <c r="M249" s="277">
        <v>20.704419999999999</v>
      </c>
    </row>
    <row r="250" spans="1:13">
      <c r="A250" s="268">
        <v>240</v>
      </c>
      <c r="B250" s="277" t="s">
        <v>421</v>
      </c>
      <c r="C250" s="278">
        <v>191.7</v>
      </c>
      <c r="D250" s="279">
        <v>198.4</v>
      </c>
      <c r="E250" s="279">
        <v>185</v>
      </c>
      <c r="F250" s="279">
        <v>178.29999999999998</v>
      </c>
      <c r="G250" s="279">
        <v>164.89999999999998</v>
      </c>
      <c r="H250" s="279">
        <v>205.10000000000002</v>
      </c>
      <c r="I250" s="279">
        <v>218.50000000000006</v>
      </c>
      <c r="J250" s="279">
        <v>225.20000000000005</v>
      </c>
      <c r="K250" s="277">
        <v>211.8</v>
      </c>
      <c r="L250" s="277">
        <v>191.7</v>
      </c>
      <c r="M250" s="277">
        <v>3.3347000000000002</v>
      </c>
    </row>
    <row r="251" spans="1:13">
      <c r="A251" s="268">
        <v>241</v>
      </c>
      <c r="B251" s="277" t="s">
        <v>417</v>
      </c>
      <c r="C251" s="278">
        <v>10.6</v>
      </c>
      <c r="D251" s="279">
        <v>10.833333333333334</v>
      </c>
      <c r="E251" s="279">
        <v>10.216666666666669</v>
      </c>
      <c r="F251" s="279">
        <v>9.8333333333333339</v>
      </c>
      <c r="G251" s="279">
        <v>9.2166666666666686</v>
      </c>
      <c r="H251" s="279">
        <v>11.216666666666669</v>
      </c>
      <c r="I251" s="279">
        <v>11.833333333333332</v>
      </c>
      <c r="J251" s="279">
        <v>12.216666666666669</v>
      </c>
      <c r="K251" s="277">
        <v>11.45</v>
      </c>
      <c r="L251" s="277">
        <v>10.45</v>
      </c>
      <c r="M251" s="277">
        <v>64.851209999999995</v>
      </c>
    </row>
    <row r="252" spans="1:13">
      <c r="A252" s="268">
        <v>242</v>
      </c>
      <c r="B252" s="277" t="s">
        <v>127</v>
      </c>
      <c r="C252" s="278">
        <v>85.8</v>
      </c>
      <c r="D252" s="279">
        <v>87.633333333333326</v>
      </c>
      <c r="E252" s="279">
        <v>83.516666666666652</v>
      </c>
      <c r="F252" s="279">
        <v>81.23333333333332</v>
      </c>
      <c r="G252" s="279">
        <v>77.116666666666646</v>
      </c>
      <c r="H252" s="279">
        <v>89.916666666666657</v>
      </c>
      <c r="I252" s="279">
        <v>94.033333333333331</v>
      </c>
      <c r="J252" s="279">
        <v>96.316666666666663</v>
      </c>
      <c r="K252" s="277">
        <v>91.75</v>
      </c>
      <c r="L252" s="277">
        <v>85.35</v>
      </c>
      <c r="M252" s="277">
        <v>708.50230999999997</v>
      </c>
    </row>
    <row r="253" spans="1:13">
      <c r="A253" s="268">
        <v>243</v>
      </c>
      <c r="B253" s="277" t="s">
        <v>262</v>
      </c>
      <c r="C253" s="278">
        <v>1887.6</v>
      </c>
      <c r="D253" s="279">
        <v>1928.6833333333334</v>
      </c>
      <c r="E253" s="279">
        <v>1819.9166666666667</v>
      </c>
      <c r="F253" s="279">
        <v>1752.2333333333333</v>
      </c>
      <c r="G253" s="279">
        <v>1643.4666666666667</v>
      </c>
      <c r="H253" s="279">
        <v>1996.3666666666668</v>
      </c>
      <c r="I253" s="279">
        <v>2105.1333333333332</v>
      </c>
      <c r="J253" s="279">
        <v>2172.8166666666666</v>
      </c>
      <c r="K253" s="277">
        <v>2037.45</v>
      </c>
      <c r="L253" s="277">
        <v>1861</v>
      </c>
      <c r="M253" s="277">
        <v>3.7581600000000002</v>
      </c>
    </row>
    <row r="254" spans="1:13">
      <c r="A254" s="268">
        <v>244</v>
      </c>
      <c r="B254" s="277" t="s">
        <v>408</v>
      </c>
      <c r="C254" s="278">
        <v>118.85</v>
      </c>
      <c r="D254" s="279">
        <v>122.3</v>
      </c>
      <c r="E254" s="279">
        <v>114.15</v>
      </c>
      <c r="F254" s="279">
        <v>109.45</v>
      </c>
      <c r="G254" s="279">
        <v>101.30000000000001</v>
      </c>
      <c r="H254" s="279">
        <v>127</v>
      </c>
      <c r="I254" s="279">
        <v>135.15</v>
      </c>
      <c r="J254" s="279">
        <v>139.85</v>
      </c>
      <c r="K254" s="277">
        <v>130.44999999999999</v>
      </c>
      <c r="L254" s="277">
        <v>117.6</v>
      </c>
      <c r="M254" s="277">
        <v>17.973859999999998</v>
      </c>
    </row>
    <row r="255" spans="1:13">
      <c r="A255" s="268">
        <v>245</v>
      </c>
      <c r="B255" s="277" t="s">
        <v>409</v>
      </c>
      <c r="C255" s="278">
        <v>89.4</v>
      </c>
      <c r="D255" s="279">
        <v>90.966666666666654</v>
      </c>
      <c r="E255" s="279">
        <v>87.033333333333303</v>
      </c>
      <c r="F255" s="279">
        <v>84.666666666666643</v>
      </c>
      <c r="G255" s="279">
        <v>80.733333333333292</v>
      </c>
      <c r="H255" s="279">
        <v>93.333333333333314</v>
      </c>
      <c r="I255" s="279">
        <v>97.26666666666668</v>
      </c>
      <c r="J255" s="279">
        <v>99.633333333333326</v>
      </c>
      <c r="K255" s="277">
        <v>94.9</v>
      </c>
      <c r="L255" s="277">
        <v>88.6</v>
      </c>
      <c r="M255" s="277">
        <v>14.007540000000001</v>
      </c>
    </row>
    <row r="256" spans="1:13">
      <c r="A256" s="268">
        <v>246</v>
      </c>
      <c r="B256" s="277" t="s">
        <v>2932</v>
      </c>
      <c r="C256" s="278">
        <v>1344.25</v>
      </c>
      <c r="D256" s="279">
        <v>1359.75</v>
      </c>
      <c r="E256" s="279">
        <v>1320.5</v>
      </c>
      <c r="F256" s="279">
        <v>1296.75</v>
      </c>
      <c r="G256" s="279">
        <v>1257.5</v>
      </c>
      <c r="H256" s="279">
        <v>1383.5</v>
      </c>
      <c r="I256" s="279">
        <v>1422.75</v>
      </c>
      <c r="J256" s="279">
        <v>1446.5</v>
      </c>
      <c r="K256" s="277">
        <v>1399</v>
      </c>
      <c r="L256" s="277">
        <v>1336</v>
      </c>
      <c r="M256" s="277">
        <v>5.8268899999999997</v>
      </c>
    </row>
    <row r="257" spans="1:13">
      <c r="A257" s="268">
        <v>247</v>
      </c>
      <c r="B257" s="277" t="s">
        <v>402</v>
      </c>
      <c r="C257" s="278">
        <v>477.4</v>
      </c>
      <c r="D257" s="279">
        <v>484.5333333333333</v>
      </c>
      <c r="E257" s="279">
        <v>464.41666666666663</v>
      </c>
      <c r="F257" s="279">
        <v>451.43333333333334</v>
      </c>
      <c r="G257" s="279">
        <v>431.31666666666666</v>
      </c>
      <c r="H257" s="279">
        <v>497.51666666666659</v>
      </c>
      <c r="I257" s="279">
        <v>517.63333333333321</v>
      </c>
      <c r="J257" s="279">
        <v>530.61666666666656</v>
      </c>
      <c r="K257" s="277">
        <v>504.65</v>
      </c>
      <c r="L257" s="277">
        <v>471.55</v>
      </c>
      <c r="M257" s="277">
        <v>15.364839999999999</v>
      </c>
    </row>
    <row r="258" spans="1:13">
      <c r="A258" s="268">
        <v>248</v>
      </c>
      <c r="B258" s="277" t="s">
        <v>128</v>
      </c>
      <c r="C258" s="278">
        <v>191.1</v>
      </c>
      <c r="D258" s="279">
        <v>193.36666666666667</v>
      </c>
      <c r="E258" s="279">
        <v>187.73333333333335</v>
      </c>
      <c r="F258" s="279">
        <v>184.36666666666667</v>
      </c>
      <c r="G258" s="279">
        <v>178.73333333333335</v>
      </c>
      <c r="H258" s="279">
        <v>196.73333333333335</v>
      </c>
      <c r="I258" s="279">
        <v>202.36666666666667</v>
      </c>
      <c r="J258" s="279">
        <v>205.73333333333335</v>
      </c>
      <c r="K258" s="277">
        <v>199</v>
      </c>
      <c r="L258" s="277">
        <v>190</v>
      </c>
      <c r="M258" s="277">
        <v>969.98374000000001</v>
      </c>
    </row>
    <row r="259" spans="1:13">
      <c r="A259" s="268">
        <v>249</v>
      </c>
      <c r="B259" s="277" t="s">
        <v>413</v>
      </c>
      <c r="C259" s="278">
        <v>244.45</v>
      </c>
      <c r="D259" s="279">
        <v>248.71666666666667</v>
      </c>
      <c r="E259" s="279">
        <v>235.63333333333333</v>
      </c>
      <c r="F259" s="279">
        <v>226.81666666666666</v>
      </c>
      <c r="G259" s="279">
        <v>213.73333333333332</v>
      </c>
      <c r="H259" s="279">
        <v>257.5333333333333</v>
      </c>
      <c r="I259" s="279">
        <v>270.61666666666667</v>
      </c>
      <c r="J259" s="279">
        <v>279.43333333333334</v>
      </c>
      <c r="K259" s="277">
        <v>261.8</v>
      </c>
      <c r="L259" s="277">
        <v>239.9</v>
      </c>
      <c r="M259" s="277">
        <v>0.86738000000000004</v>
      </c>
    </row>
    <row r="260" spans="1:13">
      <c r="A260" s="268">
        <v>250</v>
      </c>
      <c r="B260" s="277" t="s">
        <v>411</v>
      </c>
      <c r="C260" s="278">
        <v>133.85</v>
      </c>
      <c r="D260" s="279">
        <v>135.31666666666666</v>
      </c>
      <c r="E260" s="279">
        <v>129.98333333333332</v>
      </c>
      <c r="F260" s="279">
        <v>126.11666666666665</v>
      </c>
      <c r="G260" s="279">
        <v>120.7833333333333</v>
      </c>
      <c r="H260" s="279">
        <v>139.18333333333334</v>
      </c>
      <c r="I260" s="279">
        <v>144.51666666666671</v>
      </c>
      <c r="J260" s="279">
        <v>148.38333333333335</v>
      </c>
      <c r="K260" s="277">
        <v>140.65</v>
      </c>
      <c r="L260" s="277">
        <v>131.44999999999999</v>
      </c>
      <c r="M260" s="277">
        <v>14.83108</v>
      </c>
    </row>
    <row r="261" spans="1:13">
      <c r="A261" s="268">
        <v>251</v>
      </c>
      <c r="B261" s="277" t="s">
        <v>431</v>
      </c>
      <c r="C261" s="278">
        <v>17.95</v>
      </c>
      <c r="D261" s="279">
        <v>18.766666666666669</v>
      </c>
      <c r="E261" s="279">
        <v>17.033333333333339</v>
      </c>
      <c r="F261" s="279">
        <v>16.116666666666671</v>
      </c>
      <c r="G261" s="279">
        <v>14.38333333333334</v>
      </c>
      <c r="H261" s="279">
        <v>19.683333333333337</v>
      </c>
      <c r="I261" s="279">
        <v>21.416666666666664</v>
      </c>
      <c r="J261" s="279">
        <v>22.333333333333336</v>
      </c>
      <c r="K261" s="277">
        <v>20.5</v>
      </c>
      <c r="L261" s="277">
        <v>17.850000000000001</v>
      </c>
      <c r="M261" s="277">
        <v>72.700850000000003</v>
      </c>
    </row>
    <row r="262" spans="1:13">
      <c r="A262" s="268">
        <v>252</v>
      </c>
      <c r="B262" s="277" t="s">
        <v>428</v>
      </c>
      <c r="C262" s="278">
        <v>39.5</v>
      </c>
      <c r="D262" s="279">
        <v>40.4</v>
      </c>
      <c r="E262" s="279">
        <v>38.099999999999994</v>
      </c>
      <c r="F262" s="279">
        <v>36.699999999999996</v>
      </c>
      <c r="G262" s="279">
        <v>34.399999999999991</v>
      </c>
      <c r="H262" s="279">
        <v>41.8</v>
      </c>
      <c r="I262" s="279">
        <v>44.099999999999994</v>
      </c>
      <c r="J262" s="279">
        <v>45.5</v>
      </c>
      <c r="K262" s="277">
        <v>42.7</v>
      </c>
      <c r="L262" s="277">
        <v>39</v>
      </c>
      <c r="M262" s="277">
        <v>8.7185500000000005</v>
      </c>
    </row>
    <row r="263" spans="1:13">
      <c r="A263" s="268">
        <v>253</v>
      </c>
      <c r="B263" s="277" t="s">
        <v>429</v>
      </c>
      <c r="C263" s="278">
        <v>93.35</v>
      </c>
      <c r="D263" s="279">
        <v>95.899999999999991</v>
      </c>
      <c r="E263" s="279">
        <v>88.999999999999986</v>
      </c>
      <c r="F263" s="279">
        <v>84.649999999999991</v>
      </c>
      <c r="G263" s="279">
        <v>77.749999999999986</v>
      </c>
      <c r="H263" s="279">
        <v>100.24999999999999</v>
      </c>
      <c r="I263" s="279">
        <v>107.14999999999999</v>
      </c>
      <c r="J263" s="279">
        <v>111.49999999999999</v>
      </c>
      <c r="K263" s="277">
        <v>102.8</v>
      </c>
      <c r="L263" s="277">
        <v>91.55</v>
      </c>
      <c r="M263" s="277">
        <v>37.298479999999998</v>
      </c>
    </row>
    <row r="264" spans="1:13">
      <c r="A264" s="268">
        <v>254</v>
      </c>
      <c r="B264" s="277" t="s">
        <v>432</v>
      </c>
      <c r="C264" s="278">
        <v>39.75</v>
      </c>
      <c r="D264" s="279">
        <v>40.533333333333331</v>
      </c>
      <c r="E264" s="279">
        <v>38.216666666666661</v>
      </c>
      <c r="F264" s="279">
        <v>36.68333333333333</v>
      </c>
      <c r="G264" s="279">
        <v>34.36666666666666</v>
      </c>
      <c r="H264" s="279">
        <v>42.066666666666663</v>
      </c>
      <c r="I264" s="279">
        <v>44.383333333333326</v>
      </c>
      <c r="J264" s="279">
        <v>45.916666666666664</v>
      </c>
      <c r="K264" s="277">
        <v>42.85</v>
      </c>
      <c r="L264" s="277">
        <v>39</v>
      </c>
      <c r="M264" s="277">
        <v>14.25867</v>
      </c>
    </row>
    <row r="265" spans="1:13">
      <c r="A265" s="268">
        <v>255</v>
      </c>
      <c r="B265" s="277" t="s">
        <v>422</v>
      </c>
      <c r="C265" s="278">
        <v>770.25</v>
      </c>
      <c r="D265" s="279">
        <v>777.75</v>
      </c>
      <c r="E265" s="279">
        <v>755.5</v>
      </c>
      <c r="F265" s="279">
        <v>740.75</v>
      </c>
      <c r="G265" s="279">
        <v>718.5</v>
      </c>
      <c r="H265" s="279">
        <v>792.5</v>
      </c>
      <c r="I265" s="279">
        <v>814.75</v>
      </c>
      <c r="J265" s="279">
        <v>829.5</v>
      </c>
      <c r="K265" s="277">
        <v>800</v>
      </c>
      <c r="L265" s="277">
        <v>763</v>
      </c>
      <c r="M265" s="277">
        <v>3.4435699999999998</v>
      </c>
    </row>
    <row r="266" spans="1:13">
      <c r="A266" s="268">
        <v>256</v>
      </c>
      <c r="B266" s="277" t="s">
        <v>436</v>
      </c>
      <c r="C266" s="278">
        <v>2133.8000000000002</v>
      </c>
      <c r="D266" s="279">
        <v>2175.0333333333333</v>
      </c>
      <c r="E266" s="279">
        <v>2069.7666666666664</v>
      </c>
      <c r="F266" s="279">
        <v>2005.7333333333331</v>
      </c>
      <c r="G266" s="279">
        <v>1900.4666666666662</v>
      </c>
      <c r="H266" s="279">
        <v>2239.0666666666666</v>
      </c>
      <c r="I266" s="279">
        <v>2344.3333333333339</v>
      </c>
      <c r="J266" s="279">
        <v>2408.3666666666668</v>
      </c>
      <c r="K266" s="277">
        <v>2280.3000000000002</v>
      </c>
      <c r="L266" s="277">
        <v>2111</v>
      </c>
      <c r="M266" s="277">
        <v>0.14030000000000001</v>
      </c>
    </row>
    <row r="267" spans="1:13">
      <c r="A267" s="268">
        <v>257</v>
      </c>
      <c r="B267" s="277" t="s">
        <v>433</v>
      </c>
      <c r="C267" s="278">
        <v>62.3</v>
      </c>
      <c r="D267" s="279">
        <v>63.283333333333331</v>
      </c>
      <c r="E267" s="279">
        <v>59.166666666666657</v>
      </c>
      <c r="F267" s="279">
        <v>56.033333333333324</v>
      </c>
      <c r="G267" s="279">
        <v>51.91666666666665</v>
      </c>
      <c r="H267" s="279">
        <v>66.416666666666657</v>
      </c>
      <c r="I267" s="279">
        <v>70.533333333333331</v>
      </c>
      <c r="J267" s="279">
        <v>73.666666666666671</v>
      </c>
      <c r="K267" s="277">
        <v>67.400000000000006</v>
      </c>
      <c r="L267" s="277">
        <v>60.15</v>
      </c>
      <c r="M267" s="277">
        <v>18.013200000000001</v>
      </c>
    </row>
    <row r="268" spans="1:13">
      <c r="A268" s="268">
        <v>258</v>
      </c>
      <c r="B268" s="277" t="s">
        <v>129</v>
      </c>
      <c r="C268" s="278">
        <v>205.1</v>
      </c>
      <c r="D268" s="279">
        <v>208.78333333333333</v>
      </c>
      <c r="E268" s="279">
        <v>197.31666666666666</v>
      </c>
      <c r="F268" s="279">
        <v>189.53333333333333</v>
      </c>
      <c r="G268" s="279">
        <v>178.06666666666666</v>
      </c>
      <c r="H268" s="279">
        <v>216.56666666666666</v>
      </c>
      <c r="I268" s="279">
        <v>228.0333333333333</v>
      </c>
      <c r="J268" s="279">
        <v>235.81666666666666</v>
      </c>
      <c r="K268" s="277">
        <v>220.25</v>
      </c>
      <c r="L268" s="277">
        <v>201</v>
      </c>
      <c r="M268" s="277">
        <v>153.22508999999999</v>
      </c>
    </row>
    <row r="269" spans="1:13">
      <c r="A269" s="268">
        <v>259</v>
      </c>
      <c r="B269" s="277" t="s">
        <v>423</v>
      </c>
      <c r="C269" s="278">
        <v>1489.6</v>
      </c>
      <c r="D269" s="279">
        <v>1490.8500000000001</v>
      </c>
      <c r="E269" s="279">
        <v>1458.7500000000002</v>
      </c>
      <c r="F269" s="279">
        <v>1427.9</v>
      </c>
      <c r="G269" s="279">
        <v>1395.8000000000002</v>
      </c>
      <c r="H269" s="279">
        <v>1521.7000000000003</v>
      </c>
      <c r="I269" s="279">
        <v>1553.8000000000002</v>
      </c>
      <c r="J269" s="279">
        <v>1584.6500000000003</v>
      </c>
      <c r="K269" s="277">
        <v>1522.95</v>
      </c>
      <c r="L269" s="277">
        <v>1460</v>
      </c>
      <c r="M269" s="277">
        <v>0.81569000000000003</v>
      </c>
    </row>
    <row r="270" spans="1:13">
      <c r="A270" s="268">
        <v>260</v>
      </c>
      <c r="B270" s="277" t="s">
        <v>424</v>
      </c>
      <c r="C270" s="278">
        <v>261.8</v>
      </c>
      <c r="D270" s="279">
        <v>266.68333333333334</v>
      </c>
      <c r="E270" s="279">
        <v>253.61666666666667</v>
      </c>
      <c r="F270" s="279">
        <v>245.43333333333334</v>
      </c>
      <c r="G270" s="279">
        <v>232.36666666666667</v>
      </c>
      <c r="H270" s="279">
        <v>274.86666666666667</v>
      </c>
      <c r="I270" s="279">
        <v>287.93333333333339</v>
      </c>
      <c r="J270" s="279">
        <v>296.11666666666667</v>
      </c>
      <c r="K270" s="277">
        <v>279.75</v>
      </c>
      <c r="L270" s="277">
        <v>258.5</v>
      </c>
      <c r="M270" s="277">
        <v>2.40246</v>
      </c>
    </row>
    <row r="271" spans="1:13">
      <c r="A271" s="268">
        <v>261</v>
      </c>
      <c r="B271" s="277" t="s">
        <v>425</v>
      </c>
      <c r="C271" s="278">
        <v>95.2</v>
      </c>
      <c r="D271" s="279">
        <v>96.416666666666671</v>
      </c>
      <c r="E271" s="279">
        <v>93.333333333333343</v>
      </c>
      <c r="F271" s="279">
        <v>91.466666666666669</v>
      </c>
      <c r="G271" s="279">
        <v>88.38333333333334</v>
      </c>
      <c r="H271" s="279">
        <v>98.283333333333346</v>
      </c>
      <c r="I271" s="279">
        <v>101.36666666666669</v>
      </c>
      <c r="J271" s="279">
        <v>103.23333333333335</v>
      </c>
      <c r="K271" s="277">
        <v>99.5</v>
      </c>
      <c r="L271" s="277">
        <v>94.55</v>
      </c>
      <c r="M271" s="277">
        <v>14.41859</v>
      </c>
    </row>
    <row r="272" spans="1:13">
      <c r="A272" s="268">
        <v>262</v>
      </c>
      <c r="B272" s="277" t="s">
        <v>426</v>
      </c>
      <c r="C272" s="278">
        <v>59.85</v>
      </c>
      <c r="D272" s="279">
        <v>60.65</v>
      </c>
      <c r="E272" s="279">
        <v>58.949999999999996</v>
      </c>
      <c r="F272" s="279">
        <v>58.05</v>
      </c>
      <c r="G272" s="279">
        <v>56.349999999999994</v>
      </c>
      <c r="H272" s="279">
        <v>61.55</v>
      </c>
      <c r="I272" s="279">
        <v>63.25</v>
      </c>
      <c r="J272" s="279">
        <v>64.150000000000006</v>
      </c>
      <c r="K272" s="277">
        <v>62.35</v>
      </c>
      <c r="L272" s="277">
        <v>59.75</v>
      </c>
      <c r="M272" s="277">
        <v>9.5527300000000004</v>
      </c>
    </row>
    <row r="273" spans="1:13">
      <c r="A273" s="268">
        <v>263</v>
      </c>
      <c r="B273" s="277" t="s">
        <v>427</v>
      </c>
      <c r="C273" s="278">
        <v>81.650000000000006</v>
      </c>
      <c r="D273" s="279">
        <v>82.100000000000009</v>
      </c>
      <c r="E273" s="279">
        <v>79.700000000000017</v>
      </c>
      <c r="F273" s="279">
        <v>77.750000000000014</v>
      </c>
      <c r="G273" s="279">
        <v>75.350000000000023</v>
      </c>
      <c r="H273" s="279">
        <v>84.050000000000011</v>
      </c>
      <c r="I273" s="279">
        <v>86.450000000000017</v>
      </c>
      <c r="J273" s="279">
        <v>88.4</v>
      </c>
      <c r="K273" s="277">
        <v>84.5</v>
      </c>
      <c r="L273" s="277">
        <v>80.150000000000006</v>
      </c>
      <c r="M273" s="277">
        <v>50.417580000000001</v>
      </c>
    </row>
    <row r="274" spans="1:13">
      <c r="A274" s="268">
        <v>264</v>
      </c>
      <c r="B274" s="277" t="s">
        <v>435</v>
      </c>
      <c r="C274" s="278">
        <v>43.05</v>
      </c>
      <c r="D274" s="279">
        <v>44.683333333333337</v>
      </c>
      <c r="E274" s="279">
        <v>40.666666666666671</v>
      </c>
      <c r="F274" s="279">
        <v>38.283333333333331</v>
      </c>
      <c r="G274" s="279">
        <v>34.266666666666666</v>
      </c>
      <c r="H274" s="279">
        <v>47.066666666666677</v>
      </c>
      <c r="I274" s="279">
        <v>51.083333333333343</v>
      </c>
      <c r="J274" s="279">
        <v>53.466666666666683</v>
      </c>
      <c r="K274" s="277">
        <v>48.7</v>
      </c>
      <c r="L274" s="277">
        <v>42.3</v>
      </c>
      <c r="M274" s="277">
        <v>12.86171</v>
      </c>
    </row>
    <row r="275" spans="1:13">
      <c r="A275" s="268">
        <v>265</v>
      </c>
      <c r="B275" s="277" t="s">
        <v>434</v>
      </c>
      <c r="C275" s="278">
        <v>94.5</v>
      </c>
      <c r="D275" s="279">
        <v>97.233333333333334</v>
      </c>
      <c r="E275" s="279">
        <v>89.466666666666669</v>
      </c>
      <c r="F275" s="279">
        <v>84.433333333333337</v>
      </c>
      <c r="G275" s="279">
        <v>76.666666666666671</v>
      </c>
      <c r="H275" s="279">
        <v>102.26666666666667</v>
      </c>
      <c r="I275" s="279">
        <v>110.03333333333335</v>
      </c>
      <c r="J275" s="279">
        <v>115.06666666666666</v>
      </c>
      <c r="K275" s="277">
        <v>105</v>
      </c>
      <c r="L275" s="277">
        <v>92.2</v>
      </c>
      <c r="M275" s="277">
        <v>6.4931999999999999</v>
      </c>
    </row>
    <row r="276" spans="1:13">
      <c r="A276" s="268">
        <v>266</v>
      </c>
      <c r="B276" s="277" t="s">
        <v>263</v>
      </c>
      <c r="C276" s="278">
        <v>54.75</v>
      </c>
      <c r="D276" s="279">
        <v>55.449999999999996</v>
      </c>
      <c r="E276" s="279">
        <v>53.29999999999999</v>
      </c>
      <c r="F276" s="279">
        <v>51.849999999999994</v>
      </c>
      <c r="G276" s="279">
        <v>49.699999999999989</v>
      </c>
      <c r="H276" s="279">
        <v>56.899999999999991</v>
      </c>
      <c r="I276" s="279">
        <v>59.05</v>
      </c>
      <c r="J276" s="279">
        <v>60.499999999999993</v>
      </c>
      <c r="K276" s="277">
        <v>57.6</v>
      </c>
      <c r="L276" s="277">
        <v>54</v>
      </c>
      <c r="M276" s="277">
        <v>37.290939999999999</v>
      </c>
    </row>
    <row r="277" spans="1:13">
      <c r="A277" s="268">
        <v>267</v>
      </c>
      <c r="B277" s="277" t="s">
        <v>130</v>
      </c>
      <c r="C277" s="278">
        <v>269.8</v>
      </c>
      <c r="D277" s="279">
        <v>273.33333333333331</v>
      </c>
      <c r="E277" s="279">
        <v>264.91666666666663</v>
      </c>
      <c r="F277" s="279">
        <v>260.0333333333333</v>
      </c>
      <c r="G277" s="279">
        <v>251.61666666666662</v>
      </c>
      <c r="H277" s="279">
        <v>278.21666666666664</v>
      </c>
      <c r="I277" s="279">
        <v>286.63333333333327</v>
      </c>
      <c r="J277" s="279">
        <v>291.51666666666665</v>
      </c>
      <c r="K277" s="277">
        <v>281.75</v>
      </c>
      <c r="L277" s="277">
        <v>268.45</v>
      </c>
      <c r="M277" s="277">
        <v>197.74735999999999</v>
      </c>
    </row>
    <row r="278" spans="1:13">
      <c r="A278" s="268">
        <v>268</v>
      </c>
      <c r="B278" s="277" t="s">
        <v>264</v>
      </c>
      <c r="C278" s="278">
        <v>783.25</v>
      </c>
      <c r="D278" s="279">
        <v>791.38333333333333</v>
      </c>
      <c r="E278" s="279">
        <v>753.86666666666667</v>
      </c>
      <c r="F278" s="279">
        <v>724.48333333333335</v>
      </c>
      <c r="G278" s="279">
        <v>686.9666666666667</v>
      </c>
      <c r="H278" s="279">
        <v>820.76666666666665</v>
      </c>
      <c r="I278" s="279">
        <v>858.2833333333333</v>
      </c>
      <c r="J278" s="279">
        <v>887.66666666666663</v>
      </c>
      <c r="K278" s="277">
        <v>828.9</v>
      </c>
      <c r="L278" s="277">
        <v>762</v>
      </c>
      <c r="M278" s="277">
        <v>6.9502100000000002</v>
      </c>
    </row>
    <row r="279" spans="1:13">
      <c r="A279" s="268">
        <v>269</v>
      </c>
      <c r="B279" s="277" t="s">
        <v>131</v>
      </c>
      <c r="C279" s="278">
        <v>2097</v>
      </c>
      <c r="D279" s="279">
        <v>2114.65</v>
      </c>
      <c r="E279" s="279">
        <v>2058.4</v>
      </c>
      <c r="F279" s="279">
        <v>2019.8000000000002</v>
      </c>
      <c r="G279" s="279">
        <v>1963.5500000000002</v>
      </c>
      <c r="H279" s="279">
        <v>2153.25</v>
      </c>
      <c r="I279" s="279">
        <v>2209.5</v>
      </c>
      <c r="J279" s="279">
        <v>2248.1</v>
      </c>
      <c r="K279" s="277">
        <v>2170.9</v>
      </c>
      <c r="L279" s="277">
        <v>2076.0500000000002</v>
      </c>
      <c r="M279" s="277">
        <v>14.9627</v>
      </c>
    </row>
    <row r="280" spans="1:13">
      <c r="A280" s="268">
        <v>270</v>
      </c>
      <c r="B280" s="277" t="s">
        <v>132</v>
      </c>
      <c r="C280" s="278">
        <v>371.7</v>
      </c>
      <c r="D280" s="279">
        <v>372.23333333333335</v>
      </c>
      <c r="E280" s="279">
        <v>364.4666666666667</v>
      </c>
      <c r="F280" s="279">
        <v>357.23333333333335</v>
      </c>
      <c r="G280" s="279">
        <v>349.4666666666667</v>
      </c>
      <c r="H280" s="279">
        <v>379.4666666666667</v>
      </c>
      <c r="I280" s="279">
        <v>387.23333333333335</v>
      </c>
      <c r="J280" s="279">
        <v>394.4666666666667</v>
      </c>
      <c r="K280" s="277">
        <v>380</v>
      </c>
      <c r="L280" s="277">
        <v>365</v>
      </c>
      <c r="M280" s="277">
        <v>7.6252000000000004</v>
      </c>
    </row>
    <row r="281" spans="1:13">
      <c r="A281" s="268">
        <v>271</v>
      </c>
      <c r="B281" s="277" t="s">
        <v>437</v>
      </c>
      <c r="C281" s="278">
        <v>142.15</v>
      </c>
      <c r="D281" s="279">
        <v>142.21666666666667</v>
      </c>
      <c r="E281" s="279">
        <v>136.93333333333334</v>
      </c>
      <c r="F281" s="279">
        <v>131.71666666666667</v>
      </c>
      <c r="G281" s="279">
        <v>126.43333333333334</v>
      </c>
      <c r="H281" s="279">
        <v>147.43333333333334</v>
      </c>
      <c r="I281" s="279">
        <v>152.7166666666667</v>
      </c>
      <c r="J281" s="279">
        <v>157.93333333333334</v>
      </c>
      <c r="K281" s="277">
        <v>147.5</v>
      </c>
      <c r="L281" s="277">
        <v>137</v>
      </c>
      <c r="M281" s="277">
        <v>6.7619400000000001</v>
      </c>
    </row>
    <row r="282" spans="1:13">
      <c r="A282" s="268">
        <v>272</v>
      </c>
      <c r="B282" s="277" t="s">
        <v>443</v>
      </c>
      <c r="C282" s="278">
        <v>436.15</v>
      </c>
      <c r="D282" s="279">
        <v>442.13333333333327</v>
      </c>
      <c r="E282" s="279">
        <v>424.56666666666655</v>
      </c>
      <c r="F282" s="279">
        <v>412.98333333333329</v>
      </c>
      <c r="G282" s="279">
        <v>395.41666666666657</v>
      </c>
      <c r="H282" s="279">
        <v>453.71666666666653</v>
      </c>
      <c r="I282" s="279">
        <v>471.28333333333325</v>
      </c>
      <c r="J282" s="279">
        <v>482.8666666666665</v>
      </c>
      <c r="K282" s="277">
        <v>459.7</v>
      </c>
      <c r="L282" s="277">
        <v>430.55</v>
      </c>
      <c r="M282" s="277">
        <v>2.0076999999999998</v>
      </c>
    </row>
    <row r="283" spans="1:13">
      <c r="A283" s="268">
        <v>273</v>
      </c>
      <c r="B283" s="277" t="s">
        <v>444</v>
      </c>
      <c r="C283" s="278">
        <v>260.55</v>
      </c>
      <c r="D283" s="279">
        <v>262.78333333333336</v>
      </c>
      <c r="E283" s="279">
        <v>252.76666666666671</v>
      </c>
      <c r="F283" s="279">
        <v>244.98333333333335</v>
      </c>
      <c r="G283" s="279">
        <v>234.9666666666667</v>
      </c>
      <c r="H283" s="279">
        <v>270.56666666666672</v>
      </c>
      <c r="I283" s="279">
        <v>280.58333333333337</v>
      </c>
      <c r="J283" s="279">
        <v>288.36666666666673</v>
      </c>
      <c r="K283" s="277">
        <v>272.8</v>
      </c>
      <c r="L283" s="277">
        <v>255</v>
      </c>
      <c r="M283" s="277">
        <v>2.6562800000000002</v>
      </c>
    </row>
    <row r="284" spans="1:13">
      <c r="A284" s="268">
        <v>274</v>
      </c>
      <c r="B284" s="277" t="s">
        <v>445</v>
      </c>
      <c r="C284" s="278">
        <v>477.8</v>
      </c>
      <c r="D284" s="279">
        <v>479.76666666666665</v>
      </c>
      <c r="E284" s="279">
        <v>463.58333333333331</v>
      </c>
      <c r="F284" s="279">
        <v>449.36666666666667</v>
      </c>
      <c r="G284" s="279">
        <v>433.18333333333334</v>
      </c>
      <c r="H284" s="279">
        <v>493.98333333333329</v>
      </c>
      <c r="I284" s="279">
        <v>510.16666666666669</v>
      </c>
      <c r="J284" s="279">
        <v>524.38333333333321</v>
      </c>
      <c r="K284" s="277">
        <v>495.95</v>
      </c>
      <c r="L284" s="277">
        <v>465.55</v>
      </c>
      <c r="M284" s="277">
        <v>4.5157299999999996</v>
      </c>
    </row>
    <row r="285" spans="1:13">
      <c r="A285" s="268">
        <v>275</v>
      </c>
      <c r="B285" s="277" t="s">
        <v>447</v>
      </c>
      <c r="C285" s="278">
        <v>38.25</v>
      </c>
      <c r="D285" s="279">
        <v>39.483333333333334</v>
      </c>
      <c r="E285" s="279">
        <v>36.266666666666666</v>
      </c>
      <c r="F285" s="279">
        <v>34.283333333333331</v>
      </c>
      <c r="G285" s="279">
        <v>31.066666666666663</v>
      </c>
      <c r="H285" s="279">
        <v>41.466666666666669</v>
      </c>
      <c r="I285" s="279">
        <v>44.683333333333337</v>
      </c>
      <c r="J285" s="279">
        <v>46.666666666666671</v>
      </c>
      <c r="K285" s="277">
        <v>42.7</v>
      </c>
      <c r="L285" s="277">
        <v>37.5</v>
      </c>
      <c r="M285" s="277">
        <v>52.851219999999998</v>
      </c>
    </row>
    <row r="286" spans="1:13">
      <c r="A286" s="268">
        <v>276</v>
      </c>
      <c r="B286" s="277" t="s">
        <v>449</v>
      </c>
      <c r="C286" s="278">
        <v>322.10000000000002</v>
      </c>
      <c r="D286" s="279">
        <v>323.28333333333336</v>
      </c>
      <c r="E286" s="279">
        <v>310.81666666666672</v>
      </c>
      <c r="F286" s="279">
        <v>299.53333333333336</v>
      </c>
      <c r="G286" s="279">
        <v>287.06666666666672</v>
      </c>
      <c r="H286" s="279">
        <v>334.56666666666672</v>
      </c>
      <c r="I286" s="279">
        <v>347.0333333333333</v>
      </c>
      <c r="J286" s="279">
        <v>358.31666666666672</v>
      </c>
      <c r="K286" s="277">
        <v>335.75</v>
      </c>
      <c r="L286" s="277">
        <v>312</v>
      </c>
      <c r="M286" s="277">
        <v>3.9540500000000001</v>
      </c>
    </row>
    <row r="287" spans="1:13">
      <c r="A287" s="268">
        <v>277</v>
      </c>
      <c r="B287" s="277" t="s">
        <v>439</v>
      </c>
      <c r="C287" s="278">
        <v>396.5</v>
      </c>
      <c r="D287" s="279">
        <v>399.25</v>
      </c>
      <c r="E287" s="279">
        <v>372.5</v>
      </c>
      <c r="F287" s="279">
        <v>348.5</v>
      </c>
      <c r="G287" s="279">
        <v>321.75</v>
      </c>
      <c r="H287" s="279">
        <v>423.25</v>
      </c>
      <c r="I287" s="279">
        <v>450</v>
      </c>
      <c r="J287" s="279">
        <v>474</v>
      </c>
      <c r="K287" s="277">
        <v>426</v>
      </c>
      <c r="L287" s="277">
        <v>375.25</v>
      </c>
      <c r="M287" s="277">
        <v>4.4864100000000002</v>
      </c>
    </row>
    <row r="288" spans="1:13">
      <c r="A288" s="268">
        <v>278</v>
      </c>
      <c r="B288" s="277" t="s">
        <v>440</v>
      </c>
      <c r="C288" s="278">
        <v>253.05</v>
      </c>
      <c r="D288" s="279">
        <v>258.28333333333336</v>
      </c>
      <c r="E288" s="279">
        <v>244.76666666666671</v>
      </c>
      <c r="F288" s="279">
        <v>236.48333333333335</v>
      </c>
      <c r="G288" s="279">
        <v>222.9666666666667</v>
      </c>
      <c r="H288" s="279">
        <v>266.56666666666672</v>
      </c>
      <c r="I288" s="279">
        <v>280.08333333333337</v>
      </c>
      <c r="J288" s="279">
        <v>288.36666666666673</v>
      </c>
      <c r="K288" s="277">
        <v>271.8</v>
      </c>
      <c r="L288" s="277">
        <v>250</v>
      </c>
      <c r="M288" s="277">
        <v>2.7305199999999998</v>
      </c>
    </row>
    <row r="289" spans="1:13">
      <c r="A289" s="268">
        <v>279</v>
      </c>
      <c r="B289" s="277" t="s">
        <v>451</v>
      </c>
      <c r="C289" s="278">
        <v>174.5</v>
      </c>
      <c r="D289" s="279">
        <v>176.4</v>
      </c>
      <c r="E289" s="279">
        <v>170.10000000000002</v>
      </c>
      <c r="F289" s="279">
        <v>165.70000000000002</v>
      </c>
      <c r="G289" s="279">
        <v>159.40000000000003</v>
      </c>
      <c r="H289" s="279">
        <v>180.8</v>
      </c>
      <c r="I289" s="279">
        <v>187.10000000000002</v>
      </c>
      <c r="J289" s="279">
        <v>191.5</v>
      </c>
      <c r="K289" s="277">
        <v>182.7</v>
      </c>
      <c r="L289" s="277">
        <v>172</v>
      </c>
      <c r="M289" s="277">
        <v>1.5078</v>
      </c>
    </row>
    <row r="290" spans="1:13">
      <c r="A290" s="268">
        <v>280</v>
      </c>
      <c r="B290" s="277" t="s">
        <v>133</v>
      </c>
      <c r="C290" s="278">
        <v>1401.35</v>
      </c>
      <c r="D290" s="279">
        <v>1425.6166666666668</v>
      </c>
      <c r="E290" s="279">
        <v>1349.7333333333336</v>
      </c>
      <c r="F290" s="279">
        <v>1298.1166666666668</v>
      </c>
      <c r="G290" s="279">
        <v>1222.2333333333336</v>
      </c>
      <c r="H290" s="279">
        <v>1477.2333333333336</v>
      </c>
      <c r="I290" s="279">
        <v>1553.1166666666668</v>
      </c>
      <c r="J290" s="279">
        <v>1604.7333333333336</v>
      </c>
      <c r="K290" s="277">
        <v>1501.5</v>
      </c>
      <c r="L290" s="277">
        <v>1374</v>
      </c>
      <c r="M290" s="277">
        <v>69.738529999999997</v>
      </c>
    </row>
    <row r="291" spans="1:13">
      <c r="A291" s="268">
        <v>281</v>
      </c>
      <c r="B291" s="277" t="s">
        <v>441</v>
      </c>
      <c r="C291" s="278">
        <v>84.35</v>
      </c>
      <c r="D291" s="279">
        <v>85.616666666666674</v>
      </c>
      <c r="E291" s="279">
        <v>78.833333333333343</v>
      </c>
      <c r="F291" s="279">
        <v>73.316666666666663</v>
      </c>
      <c r="G291" s="279">
        <v>66.533333333333331</v>
      </c>
      <c r="H291" s="279">
        <v>91.133333333333354</v>
      </c>
      <c r="I291" s="279">
        <v>97.916666666666686</v>
      </c>
      <c r="J291" s="279">
        <v>103.43333333333337</v>
      </c>
      <c r="K291" s="277">
        <v>92.4</v>
      </c>
      <c r="L291" s="277">
        <v>80.099999999999994</v>
      </c>
      <c r="M291" s="277">
        <v>7.0638300000000003</v>
      </c>
    </row>
    <row r="292" spans="1:13">
      <c r="A292" s="268">
        <v>282</v>
      </c>
      <c r="B292" s="277" t="s">
        <v>438</v>
      </c>
      <c r="C292" s="278">
        <v>548.25</v>
      </c>
      <c r="D292" s="279">
        <v>588.94999999999993</v>
      </c>
      <c r="E292" s="279">
        <v>499.29999999999984</v>
      </c>
      <c r="F292" s="279">
        <v>450.34999999999991</v>
      </c>
      <c r="G292" s="279">
        <v>360.69999999999982</v>
      </c>
      <c r="H292" s="279">
        <v>637.89999999999986</v>
      </c>
      <c r="I292" s="279">
        <v>727.55</v>
      </c>
      <c r="J292" s="279">
        <v>776.49999999999989</v>
      </c>
      <c r="K292" s="277">
        <v>678.6</v>
      </c>
      <c r="L292" s="277">
        <v>540</v>
      </c>
      <c r="M292" s="277">
        <v>1.40415</v>
      </c>
    </row>
    <row r="293" spans="1:13">
      <c r="A293" s="268">
        <v>283</v>
      </c>
      <c r="B293" s="277" t="s">
        <v>442</v>
      </c>
      <c r="C293" s="278">
        <v>261.95</v>
      </c>
      <c r="D293" s="279">
        <v>270.31666666666666</v>
      </c>
      <c r="E293" s="279">
        <v>251.88333333333333</v>
      </c>
      <c r="F293" s="279">
        <v>241.81666666666666</v>
      </c>
      <c r="G293" s="279">
        <v>223.38333333333333</v>
      </c>
      <c r="H293" s="279">
        <v>280.38333333333333</v>
      </c>
      <c r="I293" s="279">
        <v>298.81666666666661</v>
      </c>
      <c r="J293" s="279">
        <v>308.88333333333333</v>
      </c>
      <c r="K293" s="277">
        <v>288.75</v>
      </c>
      <c r="L293" s="277">
        <v>260.25</v>
      </c>
      <c r="M293" s="277">
        <v>4.3138699999999996</v>
      </c>
    </row>
    <row r="294" spans="1:13">
      <c r="A294" s="268">
        <v>284</v>
      </c>
      <c r="B294" s="277" t="s">
        <v>1831</v>
      </c>
      <c r="C294" s="278">
        <v>523.70000000000005</v>
      </c>
      <c r="D294" s="279">
        <v>532.88333333333333</v>
      </c>
      <c r="E294" s="279">
        <v>510.81666666666661</v>
      </c>
      <c r="F294" s="279">
        <v>497.93333333333328</v>
      </c>
      <c r="G294" s="279">
        <v>475.86666666666656</v>
      </c>
      <c r="H294" s="279">
        <v>545.76666666666665</v>
      </c>
      <c r="I294" s="279">
        <v>567.83333333333348</v>
      </c>
      <c r="J294" s="279">
        <v>580.7166666666667</v>
      </c>
      <c r="K294" s="277">
        <v>554.95000000000005</v>
      </c>
      <c r="L294" s="277">
        <v>520</v>
      </c>
      <c r="M294" s="277">
        <v>0.20019000000000001</v>
      </c>
    </row>
    <row r="295" spans="1:13">
      <c r="A295" s="268">
        <v>285</v>
      </c>
      <c r="B295" s="277" t="s">
        <v>448</v>
      </c>
      <c r="C295" s="278">
        <v>577.85</v>
      </c>
      <c r="D295" s="279">
        <v>591.91666666666663</v>
      </c>
      <c r="E295" s="279">
        <v>560.93333333333328</v>
      </c>
      <c r="F295" s="279">
        <v>544.01666666666665</v>
      </c>
      <c r="G295" s="279">
        <v>513.0333333333333</v>
      </c>
      <c r="H295" s="279">
        <v>608.83333333333326</v>
      </c>
      <c r="I295" s="279">
        <v>639.81666666666661</v>
      </c>
      <c r="J295" s="279">
        <v>656.73333333333323</v>
      </c>
      <c r="K295" s="277">
        <v>622.9</v>
      </c>
      <c r="L295" s="277">
        <v>575</v>
      </c>
      <c r="M295" s="277">
        <v>2.9439799999999998</v>
      </c>
    </row>
    <row r="296" spans="1:13">
      <c r="A296" s="268">
        <v>286</v>
      </c>
      <c r="B296" s="277" t="s">
        <v>446</v>
      </c>
      <c r="C296" s="278">
        <v>45.7</v>
      </c>
      <c r="D296" s="279">
        <v>46.900000000000006</v>
      </c>
      <c r="E296" s="279">
        <v>43.95000000000001</v>
      </c>
      <c r="F296" s="279">
        <v>42.2</v>
      </c>
      <c r="G296" s="279">
        <v>39.250000000000007</v>
      </c>
      <c r="H296" s="279">
        <v>48.650000000000013</v>
      </c>
      <c r="I296" s="279">
        <v>51.6</v>
      </c>
      <c r="J296" s="279">
        <v>53.350000000000016</v>
      </c>
      <c r="K296" s="277">
        <v>49.85</v>
      </c>
      <c r="L296" s="277">
        <v>45.15</v>
      </c>
      <c r="M296" s="277">
        <v>45.90842</v>
      </c>
    </row>
    <row r="297" spans="1:13">
      <c r="A297" s="268">
        <v>287</v>
      </c>
      <c r="B297" s="277" t="s">
        <v>134</v>
      </c>
      <c r="C297" s="278">
        <v>67.05</v>
      </c>
      <c r="D297" s="279">
        <v>68.86666666666666</v>
      </c>
      <c r="E297" s="279">
        <v>64.183333333333323</v>
      </c>
      <c r="F297" s="279">
        <v>61.316666666666663</v>
      </c>
      <c r="G297" s="279">
        <v>56.633333333333326</v>
      </c>
      <c r="H297" s="279">
        <v>71.73333333333332</v>
      </c>
      <c r="I297" s="279">
        <v>76.416666666666657</v>
      </c>
      <c r="J297" s="279">
        <v>79.283333333333317</v>
      </c>
      <c r="K297" s="277">
        <v>73.55</v>
      </c>
      <c r="L297" s="277">
        <v>66</v>
      </c>
      <c r="M297" s="277">
        <v>259.48962999999998</v>
      </c>
    </row>
    <row r="298" spans="1:13">
      <c r="A298" s="268">
        <v>288</v>
      </c>
      <c r="B298" s="277" t="s">
        <v>358</v>
      </c>
      <c r="C298" s="278">
        <v>1774.85</v>
      </c>
      <c r="D298" s="279">
        <v>1793.2833333333335</v>
      </c>
      <c r="E298" s="279">
        <v>1731.5666666666671</v>
      </c>
      <c r="F298" s="279">
        <v>1688.2833333333335</v>
      </c>
      <c r="G298" s="279">
        <v>1626.5666666666671</v>
      </c>
      <c r="H298" s="279">
        <v>1836.5666666666671</v>
      </c>
      <c r="I298" s="279">
        <v>1898.2833333333338</v>
      </c>
      <c r="J298" s="279">
        <v>1941.5666666666671</v>
      </c>
      <c r="K298" s="277">
        <v>1855</v>
      </c>
      <c r="L298" s="277">
        <v>1750</v>
      </c>
      <c r="M298" s="277">
        <v>1.12317</v>
      </c>
    </row>
    <row r="299" spans="1:13">
      <c r="A299" s="268">
        <v>289</v>
      </c>
      <c r="B299" s="277" t="s">
        <v>1842</v>
      </c>
      <c r="C299" s="278">
        <v>204.3</v>
      </c>
      <c r="D299" s="279">
        <v>212.13333333333333</v>
      </c>
      <c r="E299" s="279">
        <v>193.26666666666665</v>
      </c>
      <c r="F299" s="279">
        <v>182.23333333333332</v>
      </c>
      <c r="G299" s="279">
        <v>163.36666666666665</v>
      </c>
      <c r="H299" s="279">
        <v>223.16666666666666</v>
      </c>
      <c r="I299" s="279">
        <v>242.03333333333333</v>
      </c>
      <c r="J299" s="279">
        <v>253.06666666666666</v>
      </c>
      <c r="K299" s="277">
        <v>231</v>
      </c>
      <c r="L299" s="277">
        <v>201.1</v>
      </c>
      <c r="M299" s="277">
        <v>3.8561700000000001</v>
      </c>
    </row>
    <row r="300" spans="1:13">
      <c r="A300" s="268">
        <v>290</v>
      </c>
      <c r="B300" s="277" t="s">
        <v>454</v>
      </c>
      <c r="C300" s="278">
        <v>1133.3</v>
      </c>
      <c r="D300" s="279">
        <v>1129.8666666666668</v>
      </c>
      <c r="E300" s="279">
        <v>1059.7333333333336</v>
      </c>
      <c r="F300" s="279">
        <v>986.16666666666674</v>
      </c>
      <c r="G300" s="279">
        <v>916.03333333333353</v>
      </c>
      <c r="H300" s="279">
        <v>1203.4333333333336</v>
      </c>
      <c r="I300" s="279">
        <v>1273.5666666666668</v>
      </c>
      <c r="J300" s="279">
        <v>1347.1333333333337</v>
      </c>
      <c r="K300" s="277">
        <v>1200</v>
      </c>
      <c r="L300" s="277">
        <v>1056.3</v>
      </c>
      <c r="M300" s="277">
        <v>18.135549999999999</v>
      </c>
    </row>
    <row r="301" spans="1:13">
      <c r="A301" s="268">
        <v>291</v>
      </c>
      <c r="B301" s="277" t="s">
        <v>452</v>
      </c>
      <c r="C301" s="278">
        <v>3247.8</v>
      </c>
      <c r="D301" s="279">
        <v>3272.6</v>
      </c>
      <c r="E301" s="279">
        <v>3175.2</v>
      </c>
      <c r="F301" s="279">
        <v>3102.6</v>
      </c>
      <c r="G301" s="279">
        <v>3005.2</v>
      </c>
      <c r="H301" s="279">
        <v>3345.2</v>
      </c>
      <c r="I301" s="279">
        <v>3442.6000000000004</v>
      </c>
      <c r="J301" s="279">
        <v>3515.2</v>
      </c>
      <c r="K301" s="277">
        <v>3370</v>
      </c>
      <c r="L301" s="277">
        <v>3200</v>
      </c>
      <c r="M301" s="277">
        <v>7.0129999999999998E-2</v>
      </c>
    </row>
    <row r="302" spans="1:13">
      <c r="A302" s="268">
        <v>292</v>
      </c>
      <c r="B302" s="277" t="s">
        <v>455</v>
      </c>
      <c r="C302" s="278">
        <v>28.5</v>
      </c>
      <c r="D302" s="279">
        <v>29.466666666666669</v>
      </c>
      <c r="E302" s="279">
        <v>27.533333333333339</v>
      </c>
      <c r="F302" s="279">
        <v>26.56666666666667</v>
      </c>
      <c r="G302" s="279">
        <v>24.63333333333334</v>
      </c>
      <c r="H302" s="279">
        <v>30.433333333333337</v>
      </c>
      <c r="I302" s="279">
        <v>32.366666666666667</v>
      </c>
      <c r="J302" s="279">
        <v>33.333333333333336</v>
      </c>
      <c r="K302" s="277">
        <v>31.4</v>
      </c>
      <c r="L302" s="277">
        <v>28.5</v>
      </c>
      <c r="M302" s="277">
        <v>25.79081</v>
      </c>
    </row>
    <row r="303" spans="1:13">
      <c r="A303" s="268">
        <v>293</v>
      </c>
      <c r="B303" s="277" t="s">
        <v>135</v>
      </c>
      <c r="C303" s="278">
        <v>301.3</v>
      </c>
      <c r="D303" s="279">
        <v>307.2166666666667</v>
      </c>
      <c r="E303" s="279">
        <v>291.13333333333338</v>
      </c>
      <c r="F303" s="279">
        <v>280.9666666666667</v>
      </c>
      <c r="G303" s="279">
        <v>264.88333333333338</v>
      </c>
      <c r="H303" s="279">
        <v>317.38333333333338</v>
      </c>
      <c r="I303" s="279">
        <v>333.46666666666664</v>
      </c>
      <c r="J303" s="279">
        <v>343.63333333333338</v>
      </c>
      <c r="K303" s="277">
        <v>323.3</v>
      </c>
      <c r="L303" s="277">
        <v>297.05</v>
      </c>
      <c r="M303" s="277">
        <v>82.296030000000002</v>
      </c>
    </row>
    <row r="304" spans="1:13">
      <c r="A304" s="268">
        <v>294</v>
      </c>
      <c r="B304" s="277" t="s">
        <v>456</v>
      </c>
      <c r="C304" s="278">
        <v>725.5</v>
      </c>
      <c r="D304" s="279">
        <v>731.16666666666663</v>
      </c>
      <c r="E304" s="279">
        <v>702.33333333333326</v>
      </c>
      <c r="F304" s="279">
        <v>679.16666666666663</v>
      </c>
      <c r="G304" s="279">
        <v>650.33333333333326</v>
      </c>
      <c r="H304" s="279">
        <v>754.33333333333326</v>
      </c>
      <c r="I304" s="279">
        <v>783.16666666666652</v>
      </c>
      <c r="J304" s="279">
        <v>806.33333333333326</v>
      </c>
      <c r="K304" s="277">
        <v>760</v>
      </c>
      <c r="L304" s="277">
        <v>708</v>
      </c>
      <c r="M304" s="277">
        <v>0.65414000000000005</v>
      </c>
    </row>
    <row r="305" spans="1:13">
      <c r="A305" s="268">
        <v>295</v>
      </c>
      <c r="B305" s="277" t="s">
        <v>136</v>
      </c>
      <c r="C305" s="278">
        <v>944.95</v>
      </c>
      <c r="D305" s="279">
        <v>960.25</v>
      </c>
      <c r="E305" s="279">
        <v>925.1</v>
      </c>
      <c r="F305" s="279">
        <v>905.25</v>
      </c>
      <c r="G305" s="279">
        <v>870.1</v>
      </c>
      <c r="H305" s="279">
        <v>980.1</v>
      </c>
      <c r="I305" s="279">
        <v>1015.2500000000001</v>
      </c>
      <c r="J305" s="279">
        <v>1035.0999999999999</v>
      </c>
      <c r="K305" s="277">
        <v>995.4</v>
      </c>
      <c r="L305" s="277">
        <v>940.4</v>
      </c>
      <c r="M305" s="277">
        <v>84.906940000000006</v>
      </c>
    </row>
    <row r="306" spans="1:13">
      <c r="A306" s="268">
        <v>296</v>
      </c>
      <c r="B306" s="277" t="s">
        <v>266</v>
      </c>
      <c r="C306" s="278">
        <v>2458.35</v>
      </c>
      <c r="D306" s="279">
        <v>2464.9833333333336</v>
      </c>
      <c r="E306" s="279">
        <v>2399.9666666666672</v>
      </c>
      <c r="F306" s="279">
        <v>2341.5833333333335</v>
      </c>
      <c r="G306" s="279">
        <v>2276.5666666666671</v>
      </c>
      <c r="H306" s="279">
        <v>2523.3666666666672</v>
      </c>
      <c r="I306" s="279">
        <v>2588.3833333333337</v>
      </c>
      <c r="J306" s="279">
        <v>2646.7666666666673</v>
      </c>
      <c r="K306" s="277">
        <v>2530</v>
      </c>
      <c r="L306" s="277">
        <v>2406.6</v>
      </c>
      <c r="M306" s="277">
        <v>1.4005000000000001</v>
      </c>
    </row>
    <row r="307" spans="1:13">
      <c r="A307" s="268">
        <v>297</v>
      </c>
      <c r="B307" s="277" t="s">
        <v>265</v>
      </c>
      <c r="C307" s="278">
        <v>1565.15</v>
      </c>
      <c r="D307" s="279">
        <v>1552.7166666666665</v>
      </c>
      <c r="E307" s="279">
        <v>1520.4333333333329</v>
      </c>
      <c r="F307" s="279">
        <v>1475.7166666666665</v>
      </c>
      <c r="G307" s="279">
        <v>1443.4333333333329</v>
      </c>
      <c r="H307" s="279">
        <v>1597.4333333333329</v>
      </c>
      <c r="I307" s="279">
        <v>1629.7166666666662</v>
      </c>
      <c r="J307" s="279">
        <v>1674.4333333333329</v>
      </c>
      <c r="K307" s="277">
        <v>1585</v>
      </c>
      <c r="L307" s="277">
        <v>1508</v>
      </c>
      <c r="M307" s="277">
        <v>1.05158</v>
      </c>
    </row>
    <row r="308" spans="1:13">
      <c r="A308" s="268">
        <v>298</v>
      </c>
      <c r="B308" s="277" t="s">
        <v>137</v>
      </c>
      <c r="C308" s="278">
        <v>927.55</v>
      </c>
      <c r="D308" s="279">
        <v>946.41666666666663</v>
      </c>
      <c r="E308" s="279">
        <v>902.83333333333326</v>
      </c>
      <c r="F308" s="279">
        <v>878.11666666666667</v>
      </c>
      <c r="G308" s="279">
        <v>834.5333333333333</v>
      </c>
      <c r="H308" s="279">
        <v>971.13333333333321</v>
      </c>
      <c r="I308" s="279">
        <v>1014.7166666666665</v>
      </c>
      <c r="J308" s="279">
        <v>1039.4333333333332</v>
      </c>
      <c r="K308" s="277">
        <v>990</v>
      </c>
      <c r="L308" s="277">
        <v>921.7</v>
      </c>
      <c r="M308" s="277">
        <v>50.626159999999999</v>
      </c>
    </row>
    <row r="309" spans="1:13">
      <c r="A309" s="268">
        <v>299</v>
      </c>
      <c r="B309" s="277" t="s">
        <v>457</v>
      </c>
      <c r="C309" s="278">
        <v>1313.25</v>
      </c>
      <c r="D309" s="279">
        <v>1310.6166666666666</v>
      </c>
      <c r="E309" s="279">
        <v>1252.2333333333331</v>
      </c>
      <c r="F309" s="279">
        <v>1191.2166666666665</v>
      </c>
      <c r="G309" s="279">
        <v>1132.833333333333</v>
      </c>
      <c r="H309" s="279">
        <v>1371.6333333333332</v>
      </c>
      <c r="I309" s="279">
        <v>1430.0166666666669</v>
      </c>
      <c r="J309" s="279">
        <v>1491.0333333333333</v>
      </c>
      <c r="K309" s="277">
        <v>1369</v>
      </c>
      <c r="L309" s="277">
        <v>1249.5999999999999</v>
      </c>
      <c r="M309" s="277">
        <v>0.48196</v>
      </c>
    </row>
    <row r="310" spans="1:13">
      <c r="A310" s="268">
        <v>300</v>
      </c>
      <c r="B310" s="277" t="s">
        <v>138</v>
      </c>
      <c r="C310" s="278">
        <v>606.9</v>
      </c>
      <c r="D310" s="279">
        <v>616.5</v>
      </c>
      <c r="E310" s="279">
        <v>592.5</v>
      </c>
      <c r="F310" s="279">
        <v>578.1</v>
      </c>
      <c r="G310" s="279">
        <v>554.1</v>
      </c>
      <c r="H310" s="279">
        <v>630.9</v>
      </c>
      <c r="I310" s="279">
        <v>654.9</v>
      </c>
      <c r="J310" s="279">
        <v>669.3</v>
      </c>
      <c r="K310" s="277">
        <v>640.5</v>
      </c>
      <c r="L310" s="277">
        <v>602.1</v>
      </c>
      <c r="M310" s="277">
        <v>50.128059999999998</v>
      </c>
    </row>
    <row r="311" spans="1:13">
      <c r="A311" s="268">
        <v>301</v>
      </c>
      <c r="B311" s="277" t="s">
        <v>139</v>
      </c>
      <c r="C311" s="278">
        <v>134.69999999999999</v>
      </c>
      <c r="D311" s="279">
        <v>138.63333333333333</v>
      </c>
      <c r="E311" s="279">
        <v>129.56666666666666</v>
      </c>
      <c r="F311" s="279">
        <v>124.43333333333334</v>
      </c>
      <c r="G311" s="279">
        <v>115.36666666666667</v>
      </c>
      <c r="H311" s="279">
        <v>143.76666666666665</v>
      </c>
      <c r="I311" s="279">
        <v>152.83333333333331</v>
      </c>
      <c r="J311" s="279">
        <v>157.96666666666664</v>
      </c>
      <c r="K311" s="277">
        <v>147.69999999999999</v>
      </c>
      <c r="L311" s="277">
        <v>133.5</v>
      </c>
      <c r="M311" s="277">
        <v>195.91290000000001</v>
      </c>
    </row>
    <row r="312" spans="1:13">
      <c r="A312" s="268">
        <v>302</v>
      </c>
      <c r="B312" s="277" t="s">
        <v>319</v>
      </c>
      <c r="C312" s="278">
        <v>13.5</v>
      </c>
      <c r="D312" s="279">
        <v>13.833333333333334</v>
      </c>
      <c r="E312" s="279">
        <v>13.066666666666668</v>
      </c>
      <c r="F312" s="279">
        <v>12.633333333333335</v>
      </c>
      <c r="G312" s="279">
        <v>11.866666666666669</v>
      </c>
      <c r="H312" s="279">
        <v>14.266666666666667</v>
      </c>
      <c r="I312" s="279">
        <v>15.033333333333333</v>
      </c>
      <c r="J312" s="279">
        <v>15.466666666666667</v>
      </c>
      <c r="K312" s="277">
        <v>14.6</v>
      </c>
      <c r="L312" s="277">
        <v>13.4</v>
      </c>
      <c r="M312" s="277">
        <v>43.748249999999999</v>
      </c>
    </row>
    <row r="313" spans="1:13">
      <c r="A313" s="268">
        <v>303</v>
      </c>
      <c r="B313" s="277" t="s">
        <v>464</v>
      </c>
      <c r="C313" s="278">
        <v>130.6</v>
      </c>
      <c r="D313" s="279">
        <v>136.28333333333333</v>
      </c>
      <c r="E313" s="279">
        <v>124.31666666666666</v>
      </c>
      <c r="F313" s="279">
        <v>118.03333333333333</v>
      </c>
      <c r="G313" s="279">
        <v>106.06666666666666</v>
      </c>
      <c r="H313" s="279">
        <v>142.56666666666666</v>
      </c>
      <c r="I313" s="279">
        <v>154.5333333333333</v>
      </c>
      <c r="J313" s="279">
        <v>160.81666666666666</v>
      </c>
      <c r="K313" s="277">
        <v>148.25</v>
      </c>
      <c r="L313" s="277">
        <v>130</v>
      </c>
      <c r="M313" s="277">
        <v>2.1534599999999999</v>
      </c>
    </row>
    <row r="314" spans="1:13">
      <c r="A314" s="268">
        <v>304</v>
      </c>
      <c r="B314" s="277" t="s">
        <v>466</v>
      </c>
      <c r="C314" s="278">
        <v>359.45</v>
      </c>
      <c r="D314" s="279">
        <v>368.15000000000003</v>
      </c>
      <c r="E314" s="279">
        <v>346.30000000000007</v>
      </c>
      <c r="F314" s="279">
        <v>333.15000000000003</v>
      </c>
      <c r="G314" s="279">
        <v>311.30000000000007</v>
      </c>
      <c r="H314" s="279">
        <v>381.30000000000007</v>
      </c>
      <c r="I314" s="279">
        <v>403.15000000000009</v>
      </c>
      <c r="J314" s="279">
        <v>416.30000000000007</v>
      </c>
      <c r="K314" s="277">
        <v>390</v>
      </c>
      <c r="L314" s="277">
        <v>355</v>
      </c>
      <c r="M314" s="277">
        <v>1.1449100000000001</v>
      </c>
    </row>
    <row r="315" spans="1:13">
      <c r="A315" s="268">
        <v>305</v>
      </c>
      <c r="B315" s="277" t="s">
        <v>462</v>
      </c>
      <c r="C315" s="278">
        <v>3046.3</v>
      </c>
      <c r="D315" s="279">
        <v>3070.6166666666668</v>
      </c>
      <c r="E315" s="279">
        <v>2941.2333333333336</v>
      </c>
      <c r="F315" s="279">
        <v>2836.166666666667</v>
      </c>
      <c r="G315" s="279">
        <v>2706.7833333333338</v>
      </c>
      <c r="H315" s="279">
        <v>3175.6833333333334</v>
      </c>
      <c r="I315" s="279">
        <v>3305.0666666666666</v>
      </c>
      <c r="J315" s="279">
        <v>3410.1333333333332</v>
      </c>
      <c r="K315" s="277">
        <v>3200</v>
      </c>
      <c r="L315" s="277">
        <v>2965.55</v>
      </c>
      <c r="M315" s="277">
        <v>0.13119</v>
      </c>
    </row>
    <row r="316" spans="1:13">
      <c r="A316" s="268">
        <v>306</v>
      </c>
      <c r="B316" s="277" t="s">
        <v>463</v>
      </c>
      <c r="C316" s="278">
        <v>229.5</v>
      </c>
      <c r="D316" s="279">
        <v>232.33333333333334</v>
      </c>
      <c r="E316" s="279">
        <v>219.16666666666669</v>
      </c>
      <c r="F316" s="279">
        <v>208.83333333333334</v>
      </c>
      <c r="G316" s="279">
        <v>195.66666666666669</v>
      </c>
      <c r="H316" s="279">
        <v>242.66666666666669</v>
      </c>
      <c r="I316" s="279">
        <v>255.83333333333337</v>
      </c>
      <c r="J316" s="279">
        <v>266.16666666666669</v>
      </c>
      <c r="K316" s="277">
        <v>245.5</v>
      </c>
      <c r="L316" s="277">
        <v>222</v>
      </c>
      <c r="M316" s="277">
        <v>2.1383399999999999</v>
      </c>
    </row>
    <row r="317" spans="1:13">
      <c r="A317" s="268">
        <v>307</v>
      </c>
      <c r="B317" s="277" t="s">
        <v>140</v>
      </c>
      <c r="C317" s="278">
        <v>148</v>
      </c>
      <c r="D317" s="279">
        <v>151.06666666666666</v>
      </c>
      <c r="E317" s="279">
        <v>142.93333333333334</v>
      </c>
      <c r="F317" s="279">
        <v>137.86666666666667</v>
      </c>
      <c r="G317" s="279">
        <v>129.73333333333335</v>
      </c>
      <c r="H317" s="279">
        <v>156.13333333333333</v>
      </c>
      <c r="I317" s="279">
        <v>164.26666666666665</v>
      </c>
      <c r="J317" s="279">
        <v>169.33333333333331</v>
      </c>
      <c r="K317" s="277">
        <v>159.19999999999999</v>
      </c>
      <c r="L317" s="277">
        <v>146</v>
      </c>
      <c r="M317" s="277">
        <v>125.37593</v>
      </c>
    </row>
    <row r="318" spans="1:13">
      <c r="A318" s="268">
        <v>308</v>
      </c>
      <c r="B318" s="277" t="s">
        <v>141</v>
      </c>
      <c r="C318" s="278">
        <v>368.9</v>
      </c>
      <c r="D318" s="279">
        <v>370.38333333333338</v>
      </c>
      <c r="E318" s="279">
        <v>362.61666666666679</v>
      </c>
      <c r="F318" s="279">
        <v>356.33333333333343</v>
      </c>
      <c r="G318" s="279">
        <v>348.56666666666683</v>
      </c>
      <c r="H318" s="279">
        <v>376.66666666666674</v>
      </c>
      <c r="I318" s="279">
        <v>384.43333333333328</v>
      </c>
      <c r="J318" s="279">
        <v>390.7166666666667</v>
      </c>
      <c r="K318" s="277">
        <v>378.15</v>
      </c>
      <c r="L318" s="277">
        <v>364.1</v>
      </c>
      <c r="M318" s="277">
        <v>43.234470000000002</v>
      </c>
    </row>
    <row r="319" spans="1:13">
      <c r="A319" s="268">
        <v>309</v>
      </c>
      <c r="B319" s="277" t="s">
        <v>142</v>
      </c>
      <c r="C319" s="278">
        <v>6839.95</v>
      </c>
      <c r="D319" s="279">
        <v>6930.1333333333341</v>
      </c>
      <c r="E319" s="279">
        <v>6700.2666666666682</v>
      </c>
      <c r="F319" s="279">
        <v>6560.5833333333339</v>
      </c>
      <c r="G319" s="279">
        <v>6330.7166666666681</v>
      </c>
      <c r="H319" s="279">
        <v>7069.8166666666684</v>
      </c>
      <c r="I319" s="279">
        <v>7299.6833333333352</v>
      </c>
      <c r="J319" s="279">
        <v>7439.3666666666686</v>
      </c>
      <c r="K319" s="277">
        <v>7160</v>
      </c>
      <c r="L319" s="277">
        <v>6790.45</v>
      </c>
      <c r="M319" s="277">
        <v>15.807779999999999</v>
      </c>
    </row>
    <row r="320" spans="1:13">
      <c r="A320" s="268">
        <v>310</v>
      </c>
      <c r="B320" s="277" t="s">
        <v>458</v>
      </c>
      <c r="C320" s="278">
        <v>818.6</v>
      </c>
      <c r="D320" s="279">
        <v>831.94999999999993</v>
      </c>
      <c r="E320" s="279">
        <v>768.89999999999986</v>
      </c>
      <c r="F320" s="279">
        <v>719.19999999999993</v>
      </c>
      <c r="G320" s="279">
        <v>656.14999999999986</v>
      </c>
      <c r="H320" s="279">
        <v>881.64999999999986</v>
      </c>
      <c r="I320" s="279">
        <v>944.69999999999982</v>
      </c>
      <c r="J320" s="279">
        <v>994.39999999999986</v>
      </c>
      <c r="K320" s="277">
        <v>895</v>
      </c>
      <c r="L320" s="277">
        <v>782.25</v>
      </c>
      <c r="M320" s="277">
        <v>0.63844000000000001</v>
      </c>
    </row>
    <row r="321" spans="1:13">
      <c r="A321" s="268">
        <v>311</v>
      </c>
      <c r="B321" s="277" t="s">
        <v>143</v>
      </c>
      <c r="C321" s="278">
        <v>546.65</v>
      </c>
      <c r="D321" s="279">
        <v>561.18333333333328</v>
      </c>
      <c r="E321" s="279">
        <v>530.46666666666658</v>
      </c>
      <c r="F321" s="279">
        <v>514.2833333333333</v>
      </c>
      <c r="G321" s="279">
        <v>483.56666666666661</v>
      </c>
      <c r="H321" s="279">
        <v>577.36666666666656</v>
      </c>
      <c r="I321" s="279">
        <v>608.08333333333326</v>
      </c>
      <c r="J321" s="279">
        <v>624.26666666666654</v>
      </c>
      <c r="K321" s="277">
        <v>591.9</v>
      </c>
      <c r="L321" s="277">
        <v>545</v>
      </c>
      <c r="M321" s="277">
        <v>50.033479999999997</v>
      </c>
    </row>
    <row r="322" spans="1:13">
      <c r="A322" s="268">
        <v>312</v>
      </c>
      <c r="B322" s="277" t="s">
        <v>472</v>
      </c>
      <c r="C322" s="278">
        <v>1598.4</v>
      </c>
      <c r="D322" s="279">
        <v>1618.9833333333333</v>
      </c>
      <c r="E322" s="279">
        <v>1534.9666666666667</v>
      </c>
      <c r="F322" s="279">
        <v>1471.5333333333333</v>
      </c>
      <c r="G322" s="279">
        <v>1387.5166666666667</v>
      </c>
      <c r="H322" s="279">
        <v>1682.4166666666667</v>
      </c>
      <c r="I322" s="279">
        <v>1766.4333333333336</v>
      </c>
      <c r="J322" s="279">
        <v>1829.8666666666668</v>
      </c>
      <c r="K322" s="277">
        <v>1703</v>
      </c>
      <c r="L322" s="277">
        <v>1555.55</v>
      </c>
      <c r="M322" s="277">
        <v>4.3150899999999996</v>
      </c>
    </row>
    <row r="323" spans="1:13">
      <c r="A323" s="268">
        <v>313</v>
      </c>
      <c r="B323" s="277" t="s">
        <v>468</v>
      </c>
      <c r="C323" s="278">
        <v>1838.65</v>
      </c>
      <c r="D323" s="279">
        <v>1847.6166666666668</v>
      </c>
      <c r="E323" s="279">
        <v>1783.2333333333336</v>
      </c>
      <c r="F323" s="279">
        <v>1727.8166666666668</v>
      </c>
      <c r="G323" s="279">
        <v>1663.4333333333336</v>
      </c>
      <c r="H323" s="279">
        <v>1903.0333333333335</v>
      </c>
      <c r="I323" s="279">
        <v>1967.4166666666667</v>
      </c>
      <c r="J323" s="279">
        <v>2022.8333333333335</v>
      </c>
      <c r="K323" s="277">
        <v>1912</v>
      </c>
      <c r="L323" s="277">
        <v>1792.2</v>
      </c>
      <c r="M323" s="277">
        <v>2.43371</v>
      </c>
    </row>
    <row r="324" spans="1:13">
      <c r="A324" s="268">
        <v>314</v>
      </c>
      <c r="B324" s="277" t="s">
        <v>144</v>
      </c>
      <c r="C324" s="278">
        <v>589.25</v>
      </c>
      <c r="D324" s="279">
        <v>594.2833333333333</v>
      </c>
      <c r="E324" s="279">
        <v>570.36666666666656</v>
      </c>
      <c r="F324" s="279">
        <v>551.48333333333323</v>
      </c>
      <c r="G324" s="279">
        <v>527.56666666666649</v>
      </c>
      <c r="H324" s="279">
        <v>613.16666666666663</v>
      </c>
      <c r="I324" s="279">
        <v>637.08333333333337</v>
      </c>
      <c r="J324" s="279">
        <v>655.9666666666667</v>
      </c>
      <c r="K324" s="277">
        <v>618.20000000000005</v>
      </c>
      <c r="L324" s="277">
        <v>575.4</v>
      </c>
      <c r="M324" s="277">
        <v>21.071339999999999</v>
      </c>
    </row>
    <row r="325" spans="1:13">
      <c r="A325" s="268">
        <v>315</v>
      </c>
      <c r="B325" s="277" t="s">
        <v>145</v>
      </c>
      <c r="C325" s="278">
        <v>952</v>
      </c>
      <c r="D325" s="279">
        <v>970.33333333333337</v>
      </c>
      <c r="E325" s="279">
        <v>931.66666666666674</v>
      </c>
      <c r="F325" s="279">
        <v>911.33333333333337</v>
      </c>
      <c r="G325" s="279">
        <v>872.66666666666674</v>
      </c>
      <c r="H325" s="279">
        <v>990.66666666666674</v>
      </c>
      <c r="I325" s="279">
        <v>1029.3333333333335</v>
      </c>
      <c r="J325" s="279">
        <v>1049.6666666666667</v>
      </c>
      <c r="K325" s="277">
        <v>1009</v>
      </c>
      <c r="L325" s="277">
        <v>950</v>
      </c>
      <c r="M325" s="277">
        <v>11.639889999999999</v>
      </c>
    </row>
    <row r="326" spans="1:13">
      <c r="A326" s="268">
        <v>316</v>
      </c>
      <c r="B326" s="277" t="s">
        <v>465</v>
      </c>
      <c r="C326" s="278">
        <v>176</v>
      </c>
      <c r="D326" s="279">
        <v>178.83333333333334</v>
      </c>
      <c r="E326" s="279">
        <v>171.16666666666669</v>
      </c>
      <c r="F326" s="279">
        <v>166.33333333333334</v>
      </c>
      <c r="G326" s="279">
        <v>158.66666666666669</v>
      </c>
      <c r="H326" s="279">
        <v>183.66666666666669</v>
      </c>
      <c r="I326" s="279">
        <v>191.33333333333337</v>
      </c>
      <c r="J326" s="279">
        <v>196.16666666666669</v>
      </c>
      <c r="K326" s="277">
        <v>186.5</v>
      </c>
      <c r="L326" s="277">
        <v>174</v>
      </c>
      <c r="M326" s="277">
        <v>1.09083</v>
      </c>
    </row>
    <row r="327" spans="1:13">
      <c r="A327" s="268">
        <v>317</v>
      </c>
      <c r="B327" s="277" t="s">
        <v>1976</v>
      </c>
      <c r="C327" s="278">
        <v>208.55</v>
      </c>
      <c r="D327" s="279">
        <v>212.45000000000002</v>
      </c>
      <c r="E327" s="279">
        <v>200.25000000000003</v>
      </c>
      <c r="F327" s="279">
        <v>191.95000000000002</v>
      </c>
      <c r="G327" s="279">
        <v>179.75000000000003</v>
      </c>
      <c r="H327" s="279">
        <v>220.75000000000003</v>
      </c>
      <c r="I327" s="279">
        <v>232.95000000000002</v>
      </c>
      <c r="J327" s="279">
        <v>241.25000000000003</v>
      </c>
      <c r="K327" s="277">
        <v>224.65</v>
      </c>
      <c r="L327" s="277">
        <v>204.15</v>
      </c>
      <c r="M327" s="277">
        <v>14.36584</v>
      </c>
    </row>
    <row r="328" spans="1:13">
      <c r="A328" s="268">
        <v>318</v>
      </c>
      <c r="B328" s="277" t="s">
        <v>469</v>
      </c>
      <c r="C328" s="278">
        <v>73.55</v>
      </c>
      <c r="D328" s="279">
        <v>75.3</v>
      </c>
      <c r="E328" s="279">
        <v>70.399999999999991</v>
      </c>
      <c r="F328" s="279">
        <v>67.25</v>
      </c>
      <c r="G328" s="279">
        <v>62.349999999999994</v>
      </c>
      <c r="H328" s="279">
        <v>78.449999999999989</v>
      </c>
      <c r="I328" s="279">
        <v>83.35</v>
      </c>
      <c r="J328" s="279">
        <v>86.499999999999986</v>
      </c>
      <c r="K328" s="277">
        <v>80.2</v>
      </c>
      <c r="L328" s="277">
        <v>72.150000000000006</v>
      </c>
      <c r="M328" s="277">
        <v>12.712820000000001</v>
      </c>
    </row>
    <row r="329" spans="1:13">
      <c r="A329" s="268">
        <v>319</v>
      </c>
      <c r="B329" s="277" t="s">
        <v>470</v>
      </c>
      <c r="C329" s="278">
        <v>340</v>
      </c>
      <c r="D329" s="279">
        <v>340.01666666666665</v>
      </c>
      <c r="E329" s="279">
        <v>332.0333333333333</v>
      </c>
      <c r="F329" s="279">
        <v>324.06666666666666</v>
      </c>
      <c r="G329" s="279">
        <v>316.08333333333331</v>
      </c>
      <c r="H329" s="279">
        <v>347.98333333333329</v>
      </c>
      <c r="I329" s="279">
        <v>355.96666666666664</v>
      </c>
      <c r="J329" s="279">
        <v>363.93333333333328</v>
      </c>
      <c r="K329" s="277">
        <v>348</v>
      </c>
      <c r="L329" s="277">
        <v>332.05</v>
      </c>
      <c r="M329" s="277">
        <v>3.0119500000000001</v>
      </c>
    </row>
    <row r="330" spans="1:13">
      <c r="A330" s="268">
        <v>320</v>
      </c>
      <c r="B330" s="277" t="s">
        <v>146</v>
      </c>
      <c r="C330" s="278">
        <v>1155.75</v>
      </c>
      <c r="D330" s="279">
        <v>1170.0999999999999</v>
      </c>
      <c r="E330" s="279">
        <v>1127.7499999999998</v>
      </c>
      <c r="F330" s="279">
        <v>1099.7499999999998</v>
      </c>
      <c r="G330" s="279">
        <v>1057.3999999999996</v>
      </c>
      <c r="H330" s="279">
        <v>1198.0999999999999</v>
      </c>
      <c r="I330" s="279">
        <v>1240.4500000000003</v>
      </c>
      <c r="J330" s="279">
        <v>1268.45</v>
      </c>
      <c r="K330" s="277">
        <v>1212.45</v>
      </c>
      <c r="L330" s="277">
        <v>1142.0999999999999</v>
      </c>
      <c r="M330" s="277">
        <v>9.2599499999999999</v>
      </c>
    </row>
    <row r="331" spans="1:13">
      <c r="A331" s="268">
        <v>321</v>
      </c>
      <c r="B331" s="277" t="s">
        <v>459</v>
      </c>
      <c r="C331" s="278">
        <v>18.649999999999999</v>
      </c>
      <c r="D331" s="279">
        <v>18.933333333333334</v>
      </c>
      <c r="E331" s="279">
        <v>17.966666666666669</v>
      </c>
      <c r="F331" s="279">
        <v>17.283333333333335</v>
      </c>
      <c r="G331" s="279">
        <v>16.31666666666667</v>
      </c>
      <c r="H331" s="279">
        <v>19.616666666666667</v>
      </c>
      <c r="I331" s="279">
        <v>20.583333333333329</v>
      </c>
      <c r="J331" s="279">
        <v>21.266666666666666</v>
      </c>
      <c r="K331" s="277">
        <v>19.899999999999999</v>
      </c>
      <c r="L331" s="277">
        <v>18.25</v>
      </c>
      <c r="M331" s="277">
        <v>13.286670000000001</v>
      </c>
    </row>
    <row r="332" spans="1:13">
      <c r="A332" s="268">
        <v>322</v>
      </c>
      <c r="B332" s="277" t="s">
        <v>460</v>
      </c>
      <c r="C332" s="278">
        <v>147.44999999999999</v>
      </c>
      <c r="D332" s="279">
        <v>149.78333333333333</v>
      </c>
      <c r="E332" s="279">
        <v>143.76666666666665</v>
      </c>
      <c r="F332" s="279">
        <v>140.08333333333331</v>
      </c>
      <c r="G332" s="279">
        <v>134.06666666666663</v>
      </c>
      <c r="H332" s="279">
        <v>153.46666666666667</v>
      </c>
      <c r="I332" s="279">
        <v>159.48333333333338</v>
      </c>
      <c r="J332" s="279">
        <v>163.16666666666669</v>
      </c>
      <c r="K332" s="277">
        <v>155.80000000000001</v>
      </c>
      <c r="L332" s="277">
        <v>146.1</v>
      </c>
      <c r="M332" s="277">
        <v>4.68994</v>
      </c>
    </row>
    <row r="333" spans="1:13">
      <c r="A333" s="268">
        <v>323</v>
      </c>
      <c r="B333" s="277" t="s">
        <v>147</v>
      </c>
      <c r="C333" s="278">
        <v>109.7</v>
      </c>
      <c r="D333" s="279">
        <v>112.26666666666667</v>
      </c>
      <c r="E333" s="279">
        <v>106.38333333333333</v>
      </c>
      <c r="F333" s="279">
        <v>103.06666666666666</v>
      </c>
      <c r="G333" s="279">
        <v>97.183333333333323</v>
      </c>
      <c r="H333" s="279">
        <v>115.58333333333333</v>
      </c>
      <c r="I333" s="279">
        <v>121.46666666666668</v>
      </c>
      <c r="J333" s="279">
        <v>124.78333333333333</v>
      </c>
      <c r="K333" s="277">
        <v>118.15</v>
      </c>
      <c r="L333" s="277">
        <v>108.95</v>
      </c>
      <c r="M333" s="277">
        <v>176.45694</v>
      </c>
    </row>
    <row r="334" spans="1:13">
      <c r="A334" s="268">
        <v>324</v>
      </c>
      <c r="B334" s="277" t="s">
        <v>471</v>
      </c>
      <c r="C334" s="278">
        <v>683.95</v>
      </c>
      <c r="D334" s="279">
        <v>699.65</v>
      </c>
      <c r="E334" s="279">
        <v>657.3</v>
      </c>
      <c r="F334" s="279">
        <v>630.65</v>
      </c>
      <c r="G334" s="279">
        <v>588.29999999999995</v>
      </c>
      <c r="H334" s="279">
        <v>726.3</v>
      </c>
      <c r="I334" s="279">
        <v>768.65000000000009</v>
      </c>
      <c r="J334" s="279">
        <v>795.3</v>
      </c>
      <c r="K334" s="277">
        <v>742</v>
      </c>
      <c r="L334" s="277">
        <v>673</v>
      </c>
      <c r="M334" s="277">
        <v>2.6568299999999998</v>
      </c>
    </row>
    <row r="335" spans="1:13">
      <c r="A335" s="268">
        <v>325</v>
      </c>
      <c r="B335" s="277" t="s">
        <v>268</v>
      </c>
      <c r="C335" s="278">
        <v>1103.5999999999999</v>
      </c>
      <c r="D335" s="279">
        <v>1120.4833333333333</v>
      </c>
      <c r="E335" s="279">
        <v>1064.9666666666667</v>
      </c>
      <c r="F335" s="279">
        <v>1026.3333333333333</v>
      </c>
      <c r="G335" s="279">
        <v>970.81666666666661</v>
      </c>
      <c r="H335" s="279">
        <v>1159.1166666666668</v>
      </c>
      <c r="I335" s="279">
        <v>1214.6333333333337</v>
      </c>
      <c r="J335" s="279">
        <v>1253.2666666666669</v>
      </c>
      <c r="K335" s="277">
        <v>1176</v>
      </c>
      <c r="L335" s="277">
        <v>1081.8499999999999</v>
      </c>
      <c r="M335" s="277">
        <v>1.6258600000000001</v>
      </c>
    </row>
    <row r="336" spans="1:13">
      <c r="A336" s="268">
        <v>326</v>
      </c>
      <c r="B336" s="277" t="s">
        <v>148</v>
      </c>
      <c r="C336" s="278">
        <v>57987.45</v>
      </c>
      <c r="D336" s="279">
        <v>58502.166666666664</v>
      </c>
      <c r="E336" s="279">
        <v>57005.333333333328</v>
      </c>
      <c r="F336" s="279">
        <v>56023.216666666667</v>
      </c>
      <c r="G336" s="279">
        <v>54526.383333333331</v>
      </c>
      <c r="H336" s="279">
        <v>59484.283333333326</v>
      </c>
      <c r="I336" s="279">
        <v>60981.116666666654</v>
      </c>
      <c r="J336" s="279">
        <v>61963.233333333323</v>
      </c>
      <c r="K336" s="277">
        <v>59999</v>
      </c>
      <c r="L336" s="277">
        <v>57520.05</v>
      </c>
      <c r="M336" s="277">
        <v>0.17715</v>
      </c>
    </row>
    <row r="337" spans="1:13">
      <c r="A337" s="268">
        <v>327</v>
      </c>
      <c r="B337" s="277" t="s">
        <v>267</v>
      </c>
      <c r="C337" s="278">
        <v>31.9</v>
      </c>
      <c r="D337" s="279">
        <v>32.550000000000004</v>
      </c>
      <c r="E337" s="279">
        <v>31.100000000000009</v>
      </c>
      <c r="F337" s="279">
        <v>30.300000000000004</v>
      </c>
      <c r="G337" s="279">
        <v>28.850000000000009</v>
      </c>
      <c r="H337" s="279">
        <v>33.350000000000009</v>
      </c>
      <c r="I337" s="279">
        <v>34.800000000000011</v>
      </c>
      <c r="J337" s="279">
        <v>35.600000000000009</v>
      </c>
      <c r="K337" s="277">
        <v>34</v>
      </c>
      <c r="L337" s="277">
        <v>31.75</v>
      </c>
      <c r="M337" s="277">
        <v>33.4636</v>
      </c>
    </row>
    <row r="338" spans="1:13">
      <c r="A338" s="268">
        <v>328</v>
      </c>
      <c r="B338" s="277" t="s">
        <v>149</v>
      </c>
      <c r="C338" s="278">
        <v>1146.75</v>
      </c>
      <c r="D338" s="279">
        <v>1164.55</v>
      </c>
      <c r="E338" s="279">
        <v>1104.1999999999998</v>
      </c>
      <c r="F338" s="279">
        <v>1061.6499999999999</v>
      </c>
      <c r="G338" s="279">
        <v>1001.2999999999997</v>
      </c>
      <c r="H338" s="279">
        <v>1207.0999999999999</v>
      </c>
      <c r="I338" s="279">
        <v>1267.4499999999998</v>
      </c>
      <c r="J338" s="279">
        <v>1310</v>
      </c>
      <c r="K338" s="277">
        <v>1224.9000000000001</v>
      </c>
      <c r="L338" s="277">
        <v>1122</v>
      </c>
      <c r="M338" s="277">
        <v>32.918500000000002</v>
      </c>
    </row>
    <row r="339" spans="1:13">
      <c r="A339" s="268">
        <v>329</v>
      </c>
      <c r="B339" s="277" t="s">
        <v>3162</v>
      </c>
      <c r="C339" s="278">
        <v>272.60000000000002</v>
      </c>
      <c r="D339" s="279">
        <v>279.15000000000003</v>
      </c>
      <c r="E339" s="279">
        <v>263.45000000000005</v>
      </c>
      <c r="F339" s="279">
        <v>254.3</v>
      </c>
      <c r="G339" s="279">
        <v>238.60000000000002</v>
      </c>
      <c r="H339" s="279">
        <v>288.30000000000007</v>
      </c>
      <c r="I339" s="279">
        <v>304</v>
      </c>
      <c r="J339" s="279">
        <v>313.15000000000009</v>
      </c>
      <c r="K339" s="277">
        <v>294.85000000000002</v>
      </c>
      <c r="L339" s="277">
        <v>270</v>
      </c>
      <c r="M339" s="277">
        <v>17.03603</v>
      </c>
    </row>
    <row r="340" spans="1:13">
      <c r="A340" s="268">
        <v>330</v>
      </c>
      <c r="B340" s="277" t="s">
        <v>269</v>
      </c>
      <c r="C340" s="278">
        <v>751.7</v>
      </c>
      <c r="D340" s="279">
        <v>767.7833333333333</v>
      </c>
      <c r="E340" s="279">
        <v>724.01666666666665</v>
      </c>
      <c r="F340" s="279">
        <v>696.33333333333337</v>
      </c>
      <c r="G340" s="279">
        <v>652.56666666666672</v>
      </c>
      <c r="H340" s="279">
        <v>795.46666666666658</v>
      </c>
      <c r="I340" s="279">
        <v>839.23333333333323</v>
      </c>
      <c r="J340" s="279">
        <v>866.91666666666652</v>
      </c>
      <c r="K340" s="277">
        <v>811.55</v>
      </c>
      <c r="L340" s="277">
        <v>740.1</v>
      </c>
      <c r="M340" s="277">
        <v>5.9757199999999999</v>
      </c>
    </row>
    <row r="341" spans="1:13">
      <c r="A341" s="268">
        <v>331</v>
      </c>
      <c r="B341" s="277" t="s">
        <v>150</v>
      </c>
      <c r="C341" s="278">
        <v>35.85</v>
      </c>
      <c r="D341" s="279">
        <v>36.56666666666667</v>
      </c>
      <c r="E341" s="279">
        <v>34.983333333333341</v>
      </c>
      <c r="F341" s="279">
        <v>34.116666666666674</v>
      </c>
      <c r="G341" s="279">
        <v>32.533333333333346</v>
      </c>
      <c r="H341" s="279">
        <v>37.433333333333337</v>
      </c>
      <c r="I341" s="279">
        <v>39.016666666666666</v>
      </c>
      <c r="J341" s="279">
        <v>39.883333333333333</v>
      </c>
      <c r="K341" s="277">
        <v>38.15</v>
      </c>
      <c r="L341" s="277">
        <v>35.700000000000003</v>
      </c>
      <c r="M341" s="277">
        <v>138.97735</v>
      </c>
    </row>
    <row r="342" spans="1:13">
      <c r="A342" s="268">
        <v>332</v>
      </c>
      <c r="B342" s="277" t="s">
        <v>261</v>
      </c>
      <c r="C342" s="278">
        <v>3263.65</v>
      </c>
      <c r="D342" s="279">
        <v>3308.5499999999997</v>
      </c>
      <c r="E342" s="279">
        <v>3195.5999999999995</v>
      </c>
      <c r="F342" s="279">
        <v>3127.5499999999997</v>
      </c>
      <c r="G342" s="279">
        <v>3014.5999999999995</v>
      </c>
      <c r="H342" s="279">
        <v>3376.5999999999995</v>
      </c>
      <c r="I342" s="279">
        <v>3489.5499999999993</v>
      </c>
      <c r="J342" s="279">
        <v>3557.5999999999995</v>
      </c>
      <c r="K342" s="277">
        <v>3421.5</v>
      </c>
      <c r="L342" s="277">
        <v>3240.5</v>
      </c>
      <c r="M342" s="277">
        <v>4.9588900000000002</v>
      </c>
    </row>
    <row r="343" spans="1:13">
      <c r="A343" s="268">
        <v>333</v>
      </c>
      <c r="B343" s="277" t="s">
        <v>478</v>
      </c>
      <c r="C343" s="278">
        <v>1951.95</v>
      </c>
      <c r="D343" s="279">
        <v>1993.6833333333334</v>
      </c>
      <c r="E343" s="279">
        <v>1841.4666666666667</v>
      </c>
      <c r="F343" s="279">
        <v>1730.9833333333333</v>
      </c>
      <c r="G343" s="279">
        <v>1578.7666666666667</v>
      </c>
      <c r="H343" s="279">
        <v>2104.166666666667</v>
      </c>
      <c r="I343" s="279">
        <v>2256.3833333333341</v>
      </c>
      <c r="J343" s="279">
        <v>2366.8666666666668</v>
      </c>
      <c r="K343" s="277">
        <v>2145.9</v>
      </c>
      <c r="L343" s="277">
        <v>1883.2</v>
      </c>
      <c r="M343" s="277">
        <v>2.3603700000000001</v>
      </c>
    </row>
    <row r="344" spans="1:13">
      <c r="A344" s="268">
        <v>334</v>
      </c>
      <c r="B344" s="277" t="s">
        <v>151</v>
      </c>
      <c r="C344" s="278">
        <v>26.75</v>
      </c>
      <c r="D344" s="279">
        <v>27.233333333333334</v>
      </c>
      <c r="E344" s="279">
        <v>25.966666666666669</v>
      </c>
      <c r="F344" s="279">
        <v>25.183333333333334</v>
      </c>
      <c r="G344" s="279">
        <v>23.916666666666668</v>
      </c>
      <c r="H344" s="279">
        <v>28.016666666666669</v>
      </c>
      <c r="I344" s="279">
        <v>29.283333333333335</v>
      </c>
      <c r="J344" s="279">
        <v>30.06666666666667</v>
      </c>
      <c r="K344" s="277">
        <v>28.5</v>
      </c>
      <c r="L344" s="277">
        <v>26.45</v>
      </c>
      <c r="M344" s="277">
        <v>121.16423</v>
      </c>
    </row>
    <row r="345" spans="1:13">
      <c r="A345" s="268">
        <v>335</v>
      </c>
      <c r="B345" s="277" t="s">
        <v>477</v>
      </c>
      <c r="C345" s="278">
        <v>61.45</v>
      </c>
      <c r="D345" s="279">
        <v>63.583333333333336</v>
      </c>
      <c r="E345" s="279">
        <v>58.866666666666674</v>
      </c>
      <c r="F345" s="279">
        <v>56.283333333333339</v>
      </c>
      <c r="G345" s="279">
        <v>51.566666666666677</v>
      </c>
      <c r="H345" s="279">
        <v>66.166666666666671</v>
      </c>
      <c r="I345" s="279">
        <v>70.883333333333326</v>
      </c>
      <c r="J345" s="279">
        <v>73.466666666666669</v>
      </c>
      <c r="K345" s="277">
        <v>68.3</v>
      </c>
      <c r="L345" s="277">
        <v>61</v>
      </c>
      <c r="M345" s="277">
        <v>11.961370000000001</v>
      </c>
    </row>
    <row r="346" spans="1:13">
      <c r="A346" s="268">
        <v>336</v>
      </c>
      <c r="B346" s="277" t="s">
        <v>152</v>
      </c>
      <c r="C346" s="278">
        <v>34.049999999999997</v>
      </c>
      <c r="D346" s="279">
        <v>34.816666666666663</v>
      </c>
      <c r="E346" s="279">
        <v>32.833333333333329</v>
      </c>
      <c r="F346" s="279">
        <v>31.616666666666667</v>
      </c>
      <c r="G346" s="279">
        <v>29.633333333333333</v>
      </c>
      <c r="H346" s="279">
        <v>36.033333333333324</v>
      </c>
      <c r="I346" s="279">
        <v>38.016666666666659</v>
      </c>
      <c r="J346" s="279">
        <v>39.23333333333332</v>
      </c>
      <c r="K346" s="277">
        <v>36.799999999999997</v>
      </c>
      <c r="L346" s="277">
        <v>33.6</v>
      </c>
      <c r="M346" s="277">
        <v>160.83716000000001</v>
      </c>
    </row>
    <row r="347" spans="1:13">
      <c r="A347" s="268">
        <v>337</v>
      </c>
      <c r="B347" s="277" t="s">
        <v>473</v>
      </c>
      <c r="C347" s="278">
        <v>554.04999999999995</v>
      </c>
      <c r="D347" s="279">
        <v>555.5</v>
      </c>
      <c r="E347" s="279">
        <v>527.04999999999995</v>
      </c>
      <c r="F347" s="279">
        <v>500.04999999999995</v>
      </c>
      <c r="G347" s="279">
        <v>471.59999999999991</v>
      </c>
      <c r="H347" s="279">
        <v>582.5</v>
      </c>
      <c r="I347" s="279">
        <v>610.95000000000005</v>
      </c>
      <c r="J347" s="279">
        <v>637.95000000000005</v>
      </c>
      <c r="K347" s="277">
        <v>583.95000000000005</v>
      </c>
      <c r="L347" s="277">
        <v>528.5</v>
      </c>
      <c r="M347" s="277">
        <v>2.1438799999999998</v>
      </c>
    </row>
    <row r="348" spans="1:13">
      <c r="A348" s="268">
        <v>338</v>
      </c>
      <c r="B348" s="277" t="s">
        <v>153</v>
      </c>
      <c r="C348" s="278">
        <v>15949.55</v>
      </c>
      <c r="D348" s="279">
        <v>16037.183333333334</v>
      </c>
      <c r="E348" s="279">
        <v>15787.366666666669</v>
      </c>
      <c r="F348" s="279">
        <v>15625.183333333334</v>
      </c>
      <c r="G348" s="279">
        <v>15375.366666666669</v>
      </c>
      <c r="H348" s="279">
        <v>16199.366666666669</v>
      </c>
      <c r="I348" s="279">
        <v>16449.183333333334</v>
      </c>
      <c r="J348" s="279">
        <v>16611.366666666669</v>
      </c>
      <c r="K348" s="277">
        <v>16287</v>
      </c>
      <c r="L348" s="277">
        <v>15875</v>
      </c>
      <c r="M348" s="277">
        <v>2.2130899999999998</v>
      </c>
    </row>
    <row r="349" spans="1:13">
      <c r="A349" s="268">
        <v>339</v>
      </c>
      <c r="B349" s="277" t="s">
        <v>476</v>
      </c>
      <c r="C349" s="278">
        <v>35.1</v>
      </c>
      <c r="D349" s="279">
        <v>35.550000000000004</v>
      </c>
      <c r="E349" s="279">
        <v>34.20000000000001</v>
      </c>
      <c r="F349" s="279">
        <v>33.300000000000004</v>
      </c>
      <c r="G349" s="279">
        <v>31.95000000000001</v>
      </c>
      <c r="H349" s="279">
        <v>36.45000000000001</v>
      </c>
      <c r="I349" s="279">
        <v>37.800000000000004</v>
      </c>
      <c r="J349" s="279">
        <v>38.70000000000001</v>
      </c>
      <c r="K349" s="277">
        <v>36.9</v>
      </c>
      <c r="L349" s="277">
        <v>34.65</v>
      </c>
      <c r="M349" s="277">
        <v>8.3342799999999997</v>
      </c>
    </row>
    <row r="350" spans="1:13">
      <c r="A350" s="268">
        <v>340</v>
      </c>
      <c r="B350" s="277" t="s">
        <v>475</v>
      </c>
      <c r="C350" s="278">
        <v>323.5</v>
      </c>
      <c r="D350" s="279">
        <v>326.81666666666666</v>
      </c>
      <c r="E350" s="279">
        <v>316.68333333333334</v>
      </c>
      <c r="F350" s="279">
        <v>309.86666666666667</v>
      </c>
      <c r="G350" s="279">
        <v>299.73333333333335</v>
      </c>
      <c r="H350" s="279">
        <v>333.63333333333333</v>
      </c>
      <c r="I350" s="279">
        <v>343.76666666666665</v>
      </c>
      <c r="J350" s="279">
        <v>350.58333333333331</v>
      </c>
      <c r="K350" s="277">
        <v>336.95</v>
      </c>
      <c r="L350" s="277">
        <v>320</v>
      </c>
      <c r="M350" s="277">
        <v>2.9439000000000002</v>
      </c>
    </row>
    <row r="351" spans="1:13">
      <c r="A351" s="268">
        <v>341</v>
      </c>
      <c r="B351" s="277" t="s">
        <v>270</v>
      </c>
      <c r="C351" s="278">
        <v>21.65</v>
      </c>
      <c r="D351" s="279">
        <v>22.133333333333336</v>
      </c>
      <c r="E351" s="279">
        <v>21.016666666666673</v>
      </c>
      <c r="F351" s="279">
        <v>20.383333333333336</v>
      </c>
      <c r="G351" s="279">
        <v>19.266666666666673</v>
      </c>
      <c r="H351" s="279">
        <v>22.766666666666673</v>
      </c>
      <c r="I351" s="279">
        <v>23.88333333333334</v>
      </c>
      <c r="J351" s="279">
        <v>24.516666666666673</v>
      </c>
      <c r="K351" s="277">
        <v>23.25</v>
      </c>
      <c r="L351" s="277">
        <v>21.5</v>
      </c>
      <c r="M351" s="277">
        <v>97.264390000000006</v>
      </c>
    </row>
    <row r="352" spans="1:13">
      <c r="A352" s="268">
        <v>342</v>
      </c>
      <c r="B352" s="277" t="s">
        <v>283</v>
      </c>
      <c r="C352" s="278">
        <v>113.85</v>
      </c>
      <c r="D352" s="279">
        <v>115.31666666666666</v>
      </c>
      <c r="E352" s="279">
        <v>111.53333333333333</v>
      </c>
      <c r="F352" s="279">
        <v>109.21666666666667</v>
      </c>
      <c r="G352" s="279">
        <v>105.43333333333334</v>
      </c>
      <c r="H352" s="279">
        <v>117.63333333333333</v>
      </c>
      <c r="I352" s="279">
        <v>121.41666666666666</v>
      </c>
      <c r="J352" s="279">
        <v>123.73333333333332</v>
      </c>
      <c r="K352" s="277">
        <v>119.1</v>
      </c>
      <c r="L352" s="277">
        <v>113</v>
      </c>
      <c r="M352" s="277">
        <v>5.3857499999999998</v>
      </c>
    </row>
    <row r="353" spans="1:13">
      <c r="A353" s="268">
        <v>343</v>
      </c>
      <c r="B353" s="277" t="s">
        <v>479</v>
      </c>
      <c r="C353" s="278">
        <v>1278.6500000000001</v>
      </c>
      <c r="D353" s="279">
        <v>1304.55</v>
      </c>
      <c r="E353" s="279">
        <v>1209.0999999999999</v>
      </c>
      <c r="F353" s="279">
        <v>1139.55</v>
      </c>
      <c r="G353" s="279">
        <v>1044.0999999999999</v>
      </c>
      <c r="H353" s="279">
        <v>1374.1</v>
      </c>
      <c r="I353" s="279">
        <v>1469.5500000000002</v>
      </c>
      <c r="J353" s="279">
        <v>1539.1</v>
      </c>
      <c r="K353" s="277">
        <v>1400</v>
      </c>
      <c r="L353" s="277">
        <v>1235</v>
      </c>
      <c r="M353" s="277">
        <v>0.46584999999999999</v>
      </c>
    </row>
    <row r="354" spans="1:13">
      <c r="A354" s="268">
        <v>344</v>
      </c>
      <c r="B354" s="277" t="s">
        <v>474</v>
      </c>
      <c r="C354" s="278">
        <v>52.3</v>
      </c>
      <c r="D354" s="279">
        <v>52.966666666666669</v>
      </c>
      <c r="E354" s="279">
        <v>50.683333333333337</v>
      </c>
      <c r="F354" s="279">
        <v>49.06666666666667</v>
      </c>
      <c r="G354" s="279">
        <v>46.783333333333339</v>
      </c>
      <c r="H354" s="279">
        <v>54.583333333333336</v>
      </c>
      <c r="I354" s="279">
        <v>56.866666666666667</v>
      </c>
      <c r="J354" s="279">
        <v>58.483333333333334</v>
      </c>
      <c r="K354" s="277">
        <v>55.25</v>
      </c>
      <c r="L354" s="277">
        <v>51.35</v>
      </c>
      <c r="M354" s="277">
        <v>11.86637</v>
      </c>
    </row>
    <row r="355" spans="1:13">
      <c r="A355" s="268">
        <v>345</v>
      </c>
      <c r="B355" s="277" t="s">
        <v>155</v>
      </c>
      <c r="C355" s="278">
        <v>97.15</v>
      </c>
      <c r="D355" s="279">
        <v>99.3</v>
      </c>
      <c r="E355" s="279">
        <v>93.949999999999989</v>
      </c>
      <c r="F355" s="279">
        <v>90.749999999999986</v>
      </c>
      <c r="G355" s="279">
        <v>85.399999999999977</v>
      </c>
      <c r="H355" s="279">
        <v>102.5</v>
      </c>
      <c r="I355" s="279">
        <v>107.85</v>
      </c>
      <c r="J355" s="279">
        <v>111.05000000000001</v>
      </c>
      <c r="K355" s="277">
        <v>104.65</v>
      </c>
      <c r="L355" s="277">
        <v>96.1</v>
      </c>
      <c r="M355" s="277">
        <v>285.31103999999999</v>
      </c>
    </row>
    <row r="356" spans="1:13">
      <c r="A356" s="268">
        <v>346</v>
      </c>
      <c r="B356" s="277" t="s">
        <v>156</v>
      </c>
      <c r="C356" s="278">
        <v>96.4</v>
      </c>
      <c r="D356" s="279">
        <v>98.2</v>
      </c>
      <c r="E356" s="279">
        <v>93.7</v>
      </c>
      <c r="F356" s="279">
        <v>91</v>
      </c>
      <c r="G356" s="279">
        <v>86.5</v>
      </c>
      <c r="H356" s="279">
        <v>100.9</v>
      </c>
      <c r="I356" s="279">
        <v>105.4</v>
      </c>
      <c r="J356" s="279">
        <v>108.10000000000001</v>
      </c>
      <c r="K356" s="277">
        <v>102.7</v>
      </c>
      <c r="L356" s="277">
        <v>95.5</v>
      </c>
      <c r="M356" s="277">
        <v>402.98818999999997</v>
      </c>
    </row>
    <row r="357" spans="1:13">
      <c r="A357" s="268">
        <v>347</v>
      </c>
      <c r="B357" s="277" t="s">
        <v>271</v>
      </c>
      <c r="C357" s="278">
        <v>389.9</v>
      </c>
      <c r="D357" s="279">
        <v>404.75</v>
      </c>
      <c r="E357" s="279">
        <v>369.5</v>
      </c>
      <c r="F357" s="279">
        <v>349.1</v>
      </c>
      <c r="G357" s="279">
        <v>313.85000000000002</v>
      </c>
      <c r="H357" s="279">
        <v>425.15</v>
      </c>
      <c r="I357" s="279">
        <v>460.4</v>
      </c>
      <c r="J357" s="279">
        <v>480.79999999999995</v>
      </c>
      <c r="K357" s="277">
        <v>440</v>
      </c>
      <c r="L357" s="277">
        <v>384.35</v>
      </c>
      <c r="M357" s="277">
        <v>7.1271800000000001</v>
      </c>
    </row>
    <row r="358" spans="1:13">
      <c r="A358" s="268">
        <v>348</v>
      </c>
      <c r="B358" s="277" t="s">
        <v>272</v>
      </c>
      <c r="C358" s="278">
        <v>3032.55</v>
      </c>
      <c r="D358" s="279">
        <v>3026.1333333333337</v>
      </c>
      <c r="E358" s="279">
        <v>2975.6166666666672</v>
      </c>
      <c r="F358" s="279">
        <v>2918.6833333333334</v>
      </c>
      <c r="G358" s="279">
        <v>2868.166666666667</v>
      </c>
      <c r="H358" s="279">
        <v>3083.0666666666675</v>
      </c>
      <c r="I358" s="279">
        <v>3133.5833333333339</v>
      </c>
      <c r="J358" s="279">
        <v>3190.5166666666678</v>
      </c>
      <c r="K358" s="277">
        <v>3076.65</v>
      </c>
      <c r="L358" s="277">
        <v>2969.2</v>
      </c>
      <c r="M358" s="277">
        <v>0.42216999999999999</v>
      </c>
    </row>
    <row r="359" spans="1:13">
      <c r="A359" s="268">
        <v>349</v>
      </c>
      <c r="B359" s="277" t="s">
        <v>157</v>
      </c>
      <c r="C359" s="278">
        <v>94.75</v>
      </c>
      <c r="D359" s="279">
        <v>96.083333333333329</v>
      </c>
      <c r="E359" s="279">
        <v>92.666666666666657</v>
      </c>
      <c r="F359" s="279">
        <v>90.583333333333329</v>
      </c>
      <c r="G359" s="279">
        <v>87.166666666666657</v>
      </c>
      <c r="H359" s="279">
        <v>98.166666666666657</v>
      </c>
      <c r="I359" s="279">
        <v>101.58333333333331</v>
      </c>
      <c r="J359" s="279">
        <v>103.66666666666666</v>
      </c>
      <c r="K359" s="277">
        <v>99.5</v>
      </c>
      <c r="L359" s="277">
        <v>94</v>
      </c>
      <c r="M359" s="277">
        <v>18.972290000000001</v>
      </c>
    </row>
    <row r="360" spans="1:13">
      <c r="A360" s="268">
        <v>350</v>
      </c>
      <c r="B360" s="277" t="s">
        <v>480</v>
      </c>
      <c r="C360" s="278">
        <v>71</v>
      </c>
      <c r="D360" s="279">
        <v>71.7</v>
      </c>
      <c r="E360" s="279">
        <v>69.900000000000006</v>
      </c>
      <c r="F360" s="279">
        <v>68.8</v>
      </c>
      <c r="G360" s="279">
        <v>67</v>
      </c>
      <c r="H360" s="279">
        <v>72.800000000000011</v>
      </c>
      <c r="I360" s="279">
        <v>74.599999999999994</v>
      </c>
      <c r="J360" s="279">
        <v>75.700000000000017</v>
      </c>
      <c r="K360" s="277">
        <v>73.5</v>
      </c>
      <c r="L360" s="277">
        <v>70.599999999999994</v>
      </c>
      <c r="M360" s="277">
        <v>1.1003799999999999</v>
      </c>
    </row>
    <row r="361" spans="1:13">
      <c r="A361" s="268">
        <v>351</v>
      </c>
      <c r="B361" s="277" t="s">
        <v>158</v>
      </c>
      <c r="C361" s="278">
        <v>81.95</v>
      </c>
      <c r="D361" s="279">
        <v>82.783333333333331</v>
      </c>
      <c r="E361" s="279">
        <v>80.066666666666663</v>
      </c>
      <c r="F361" s="279">
        <v>78.183333333333337</v>
      </c>
      <c r="G361" s="279">
        <v>75.466666666666669</v>
      </c>
      <c r="H361" s="279">
        <v>84.666666666666657</v>
      </c>
      <c r="I361" s="279">
        <v>87.383333333333326</v>
      </c>
      <c r="J361" s="279">
        <v>89.266666666666652</v>
      </c>
      <c r="K361" s="277">
        <v>85.5</v>
      </c>
      <c r="L361" s="277">
        <v>80.900000000000006</v>
      </c>
      <c r="M361" s="277">
        <v>931.93562999999995</v>
      </c>
    </row>
    <row r="362" spans="1:13">
      <c r="A362" s="268">
        <v>352</v>
      </c>
      <c r="B362" s="277" t="s">
        <v>481</v>
      </c>
      <c r="C362" s="278">
        <v>64.900000000000006</v>
      </c>
      <c r="D362" s="279">
        <v>66.266666666666666</v>
      </c>
      <c r="E362" s="279">
        <v>62.533333333333331</v>
      </c>
      <c r="F362" s="279">
        <v>60.166666666666664</v>
      </c>
      <c r="G362" s="279">
        <v>56.43333333333333</v>
      </c>
      <c r="H362" s="279">
        <v>68.633333333333326</v>
      </c>
      <c r="I362" s="279">
        <v>72.366666666666646</v>
      </c>
      <c r="J362" s="279">
        <v>74.733333333333334</v>
      </c>
      <c r="K362" s="277">
        <v>70</v>
      </c>
      <c r="L362" s="277">
        <v>63.9</v>
      </c>
      <c r="M362" s="277">
        <v>5.1518800000000002</v>
      </c>
    </row>
    <row r="363" spans="1:13">
      <c r="A363" s="268">
        <v>353</v>
      </c>
      <c r="B363" s="277" t="s">
        <v>482</v>
      </c>
      <c r="C363" s="278">
        <v>199.8</v>
      </c>
      <c r="D363" s="279">
        <v>199.13333333333335</v>
      </c>
      <c r="E363" s="279">
        <v>190.8666666666667</v>
      </c>
      <c r="F363" s="279">
        <v>181.93333333333334</v>
      </c>
      <c r="G363" s="279">
        <v>173.66666666666669</v>
      </c>
      <c r="H363" s="279">
        <v>208.06666666666672</v>
      </c>
      <c r="I363" s="279">
        <v>216.33333333333337</v>
      </c>
      <c r="J363" s="279">
        <v>225.26666666666674</v>
      </c>
      <c r="K363" s="277">
        <v>207.4</v>
      </c>
      <c r="L363" s="277">
        <v>190.2</v>
      </c>
      <c r="M363" s="277">
        <v>3.9001999999999999</v>
      </c>
    </row>
    <row r="364" spans="1:13">
      <c r="A364" s="268">
        <v>354</v>
      </c>
      <c r="B364" s="277" t="s">
        <v>483</v>
      </c>
      <c r="C364" s="278">
        <v>194.35</v>
      </c>
      <c r="D364" s="279">
        <v>197.68333333333331</v>
      </c>
      <c r="E364" s="279">
        <v>186.66666666666663</v>
      </c>
      <c r="F364" s="279">
        <v>178.98333333333332</v>
      </c>
      <c r="G364" s="279">
        <v>167.96666666666664</v>
      </c>
      <c r="H364" s="279">
        <v>205.36666666666662</v>
      </c>
      <c r="I364" s="279">
        <v>216.38333333333333</v>
      </c>
      <c r="J364" s="279">
        <v>224.06666666666661</v>
      </c>
      <c r="K364" s="277">
        <v>208.7</v>
      </c>
      <c r="L364" s="277">
        <v>190</v>
      </c>
      <c r="M364" s="277">
        <v>0.46305000000000002</v>
      </c>
    </row>
    <row r="365" spans="1:13">
      <c r="A365" s="268">
        <v>355</v>
      </c>
      <c r="B365" s="277" t="s">
        <v>159</v>
      </c>
      <c r="C365" s="278">
        <v>18987.7</v>
      </c>
      <c r="D365" s="279">
        <v>19428.566666666666</v>
      </c>
      <c r="E365" s="279">
        <v>18416.133333333331</v>
      </c>
      <c r="F365" s="279">
        <v>17844.566666666666</v>
      </c>
      <c r="G365" s="279">
        <v>16832.133333333331</v>
      </c>
      <c r="H365" s="279">
        <v>20000.133333333331</v>
      </c>
      <c r="I365" s="279">
        <v>21012.566666666666</v>
      </c>
      <c r="J365" s="279">
        <v>21584.133333333331</v>
      </c>
      <c r="K365" s="277">
        <v>20441</v>
      </c>
      <c r="L365" s="277">
        <v>18857</v>
      </c>
      <c r="M365" s="277">
        <v>0.73551999999999995</v>
      </c>
    </row>
    <row r="366" spans="1:13">
      <c r="A366" s="268">
        <v>356</v>
      </c>
      <c r="B366" s="277" t="s">
        <v>160</v>
      </c>
      <c r="C366" s="278">
        <v>1367.3</v>
      </c>
      <c r="D366" s="279">
        <v>1419.1333333333332</v>
      </c>
      <c r="E366" s="279">
        <v>1308.2666666666664</v>
      </c>
      <c r="F366" s="279">
        <v>1249.2333333333331</v>
      </c>
      <c r="G366" s="279">
        <v>1138.3666666666663</v>
      </c>
      <c r="H366" s="279">
        <v>1478.1666666666665</v>
      </c>
      <c r="I366" s="279">
        <v>1589.0333333333333</v>
      </c>
      <c r="J366" s="279">
        <v>1648.0666666666666</v>
      </c>
      <c r="K366" s="277">
        <v>1530</v>
      </c>
      <c r="L366" s="277">
        <v>1360.1</v>
      </c>
      <c r="M366" s="277">
        <v>33.256259999999997</v>
      </c>
    </row>
    <row r="367" spans="1:13">
      <c r="A367" s="268">
        <v>357</v>
      </c>
      <c r="B367" s="277" t="s">
        <v>488</v>
      </c>
      <c r="C367" s="278">
        <v>958.25</v>
      </c>
      <c r="D367" s="279">
        <v>982.75</v>
      </c>
      <c r="E367" s="279">
        <v>925.5</v>
      </c>
      <c r="F367" s="279">
        <v>892.75</v>
      </c>
      <c r="G367" s="279">
        <v>835.5</v>
      </c>
      <c r="H367" s="279">
        <v>1015.5</v>
      </c>
      <c r="I367" s="279">
        <v>1072.75</v>
      </c>
      <c r="J367" s="279">
        <v>1105.5</v>
      </c>
      <c r="K367" s="277">
        <v>1040</v>
      </c>
      <c r="L367" s="277">
        <v>950</v>
      </c>
      <c r="M367" s="277">
        <v>2.8320599999999998</v>
      </c>
    </row>
    <row r="368" spans="1:13">
      <c r="A368" s="268">
        <v>358</v>
      </c>
      <c r="B368" s="277" t="s">
        <v>161</v>
      </c>
      <c r="C368" s="278">
        <v>240.35</v>
      </c>
      <c r="D368" s="279">
        <v>244.41666666666666</v>
      </c>
      <c r="E368" s="279">
        <v>233.5333333333333</v>
      </c>
      <c r="F368" s="279">
        <v>226.71666666666664</v>
      </c>
      <c r="G368" s="279">
        <v>215.83333333333329</v>
      </c>
      <c r="H368" s="279">
        <v>251.23333333333332</v>
      </c>
      <c r="I368" s="279">
        <v>262.11666666666667</v>
      </c>
      <c r="J368" s="279">
        <v>268.93333333333334</v>
      </c>
      <c r="K368" s="277">
        <v>255.3</v>
      </c>
      <c r="L368" s="277">
        <v>237.6</v>
      </c>
      <c r="M368" s="277">
        <v>77.768180000000001</v>
      </c>
    </row>
    <row r="369" spans="1:13">
      <c r="A369" s="268">
        <v>359</v>
      </c>
      <c r="B369" s="277" t="s">
        <v>162</v>
      </c>
      <c r="C369" s="278">
        <v>94.05</v>
      </c>
      <c r="D369" s="279">
        <v>95.7</v>
      </c>
      <c r="E369" s="279">
        <v>91.5</v>
      </c>
      <c r="F369" s="279">
        <v>88.95</v>
      </c>
      <c r="G369" s="279">
        <v>84.75</v>
      </c>
      <c r="H369" s="279">
        <v>98.25</v>
      </c>
      <c r="I369" s="279">
        <v>102.45000000000002</v>
      </c>
      <c r="J369" s="279">
        <v>105</v>
      </c>
      <c r="K369" s="277">
        <v>99.9</v>
      </c>
      <c r="L369" s="277">
        <v>93.15</v>
      </c>
      <c r="M369" s="277">
        <v>100.39076</v>
      </c>
    </row>
    <row r="370" spans="1:13">
      <c r="A370" s="268">
        <v>360</v>
      </c>
      <c r="B370" s="277" t="s">
        <v>275</v>
      </c>
      <c r="C370" s="278">
        <v>4596.2</v>
      </c>
      <c r="D370" s="279">
        <v>4635.9333333333334</v>
      </c>
      <c r="E370" s="279">
        <v>4426.8666666666668</v>
      </c>
      <c r="F370" s="279">
        <v>4257.5333333333338</v>
      </c>
      <c r="G370" s="279">
        <v>4048.4666666666672</v>
      </c>
      <c r="H370" s="279">
        <v>4805.2666666666664</v>
      </c>
      <c r="I370" s="279">
        <v>5014.3333333333339</v>
      </c>
      <c r="J370" s="279">
        <v>5183.6666666666661</v>
      </c>
      <c r="K370" s="277">
        <v>4845</v>
      </c>
      <c r="L370" s="277">
        <v>4466.6000000000004</v>
      </c>
      <c r="M370" s="277">
        <v>0.7399</v>
      </c>
    </row>
    <row r="371" spans="1:13">
      <c r="A371" s="268">
        <v>361</v>
      </c>
      <c r="B371" s="277" t="s">
        <v>277</v>
      </c>
      <c r="C371" s="278">
        <v>9986.85</v>
      </c>
      <c r="D371" s="279">
        <v>10068.883333333333</v>
      </c>
      <c r="E371" s="279">
        <v>9867.7666666666664</v>
      </c>
      <c r="F371" s="279">
        <v>9748.6833333333325</v>
      </c>
      <c r="G371" s="279">
        <v>9547.5666666666657</v>
      </c>
      <c r="H371" s="279">
        <v>10187.966666666667</v>
      </c>
      <c r="I371" s="279">
        <v>10389.083333333332</v>
      </c>
      <c r="J371" s="279">
        <v>10508.166666666668</v>
      </c>
      <c r="K371" s="277">
        <v>10270</v>
      </c>
      <c r="L371" s="277">
        <v>9949.7999999999993</v>
      </c>
      <c r="M371" s="277">
        <v>8.5430000000000006E-2</v>
      </c>
    </row>
    <row r="372" spans="1:13">
      <c r="A372" s="268">
        <v>362</v>
      </c>
      <c r="B372" s="277" t="s">
        <v>494</v>
      </c>
      <c r="C372" s="278">
        <v>4796.95</v>
      </c>
      <c r="D372" s="279">
        <v>4823.9833333333336</v>
      </c>
      <c r="E372" s="279">
        <v>4647.9666666666672</v>
      </c>
      <c r="F372" s="279">
        <v>4498.9833333333336</v>
      </c>
      <c r="G372" s="279">
        <v>4322.9666666666672</v>
      </c>
      <c r="H372" s="279">
        <v>4972.9666666666672</v>
      </c>
      <c r="I372" s="279">
        <v>5148.9833333333336</v>
      </c>
      <c r="J372" s="279">
        <v>5297.9666666666672</v>
      </c>
      <c r="K372" s="277">
        <v>5000</v>
      </c>
      <c r="L372" s="277">
        <v>4675</v>
      </c>
      <c r="M372" s="277">
        <v>0.30728</v>
      </c>
    </row>
    <row r="373" spans="1:13">
      <c r="A373" s="268">
        <v>363</v>
      </c>
      <c r="B373" s="277" t="s">
        <v>489</v>
      </c>
      <c r="C373" s="278">
        <v>115.75</v>
      </c>
      <c r="D373" s="279">
        <v>117.85000000000001</v>
      </c>
      <c r="E373" s="279">
        <v>111.35000000000002</v>
      </c>
      <c r="F373" s="279">
        <v>106.95000000000002</v>
      </c>
      <c r="G373" s="279">
        <v>100.45000000000003</v>
      </c>
      <c r="H373" s="279">
        <v>122.25000000000001</v>
      </c>
      <c r="I373" s="279">
        <v>128.75</v>
      </c>
      <c r="J373" s="279">
        <v>133.15</v>
      </c>
      <c r="K373" s="277">
        <v>124.35</v>
      </c>
      <c r="L373" s="277">
        <v>113.45</v>
      </c>
      <c r="M373" s="277">
        <v>17.714289999999998</v>
      </c>
    </row>
    <row r="374" spans="1:13">
      <c r="A374" s="268">
        <v>364</v>
      </c>
      <c r="B374" s="277" t="s">
        <v>490</v>
      </c>
      <c r="C374" s="278">
        <v>644.85</v>
      </c>
      <c r="D374" s="279">
        <v>636.98333333333323</v>
      </c>
      <c r="E374" s="279">
        <v>619.21666666666647</v>
      </c>
      <c r="F374" s="279">
        <v>593.58333333333326</v>
      </c>
      <c r="G374" s="279">
        <v>575.81666666666649</v>
      </c>
      <c r="H374" s="279">
        <v>662.61666666666645</v>
      </c>
      <c r="I374" s="279">
        <v>680.3833333333331</v>
      </c>
      <c r="J374" s="279">
        <v>706.01666666666642</v>
      </c>
      <c r="K374" s="277">
        <v>654.75</v>
      </c>
      <c r="L374" s="277">
        <v>611.35</v>
      </c>
      <c r="M374" s="277">
        <v>10.401490000000001</v>
      </c>
    </row>
    <row r="375" spans="1:13">
      <c r="A375" s="268">
        <v>365</v>
      </c>
      <c r="B375" s="277" t="s">
        <v>163</v>
      </c>
      <c r="C375" s="278">
        <v>1402.8</v>
      </c>
      <c r="D375" s="279">
        <v>1419.6000000000001</v>
      </c>
      <c r="E375" s="279">
        <v>1378.2000000000003</v>
      </c>
      <c r="F375" s="279">
        <v>1353.6000000000001</v>
      </c>
      <c r="G375" s="279">
        <v>1312.2000000000003</v>
      </c>
      <c r="H375" s="279">
        <v>1444.2000000000003</v>
      </c>
      <c r="I375" s="279">
        <v>1485.6000000000004</v>
      </c>
      <c r="J375" s="279">
        <v>1510.2000000000003</v>
      </c>
      <c r="K375" s="277">
        <v>1461</v>
      </c>
      <c r="L375" s="277">
        <v>1395</v>
      </c>
      <c r="M375" s="277">
        <v>12.472989999999999</v>
      </c>
    </row>
    <row r="376" spans="1:13">
      <c r="A376" s="268">
        <v>366</v>
      </c>
      <c r="B376" s="277" t="s">
        <v>273</v>
      </c>
      <c r="C376" s="278">
        <v>1838.5</v>
      </c>
      <c r="D376" s="279">
        <v>1878.2</v>
      </c>
      <c r="E376" s="279">
        <v>1766.4</v>
      </c>
      <c r="F376" s="279">
        <v>1694.3</v>
      </c>
      <c r="G376" s="279">
        <v>1582.5</v>
      </c>
      <c r="H376" s="279">
        <v>1950.3000000000002</v>
      </c>
      <c r="I376" s="279">
        <v>2062.1</v>
      </c>
      <c r="J376" s="279">
        <v>2134.2000000000003</v>
      </c>
      <c r="K376" s="277">
        <v>1990</v>
      </c>
      <c r="L376" s="277">
        <v>1806.1</v>
      </c>
      <c r="M376" s="277">
        <v>3.5651999999999999</v>
      </c>
    </row>
    <row r="377" spans="1:13">
      <c r="A377" s="268">
        <v>367</v>
      </c>
      <c r="B377" s="277" t="s">
        <v>164</v>
      </c>
      <c r="C377" s="278">
        <v>35.049999999999997</v>
      </c>
      <c r="D377" s="279">
        <v>36.116666666666667</v>
      </c>
      <c r="E377" s="279">
        <v>33.633333333333333</v>
      </c>
      <c r="F377" s="279">
        <v>32.216666666666669</v>
      </c>
      <c r="G377" s="279">
        <v>29.733333333333334</v>
      </c>
      <c r="H377" s="279">
        <v>37.533333333333331</v>
      </c>
      <c r="I377" s="279">
        <v>40.016666666666666</v>
      </c>
      <c r="J377" s="279">
        <v>41.43333333333333</v>
      </c>
      <c r="K377" s="277">
        <v>38.6</v>
      </c>
      <c r="L377" s="277">
        <v>34.700000000000003</v>
      </c>
      <c r="M377" s="277">
        <v>759.96924999999999</v>
      </c>
    </row>
    <row r="378" spans="1:13">
      <c r="A378" s="268">
        <v>368</v>
      </c>
      <c r="B378" s="277" t="s">
        <v>274</v>
      </c>
      <c r="C378" s="278">
        <v>285.35000000000002</v>
      </c>
      <c r="D378" s="279">
        <v>290.25</v>
      </c>
      <c r="E378" s="279">
        <v>273.75</v>
      </c>
      <c r="F378" s="279">
        <v>262.14999999999998</v>
      </c>
      <c r="G378" s="279">
        <v>245.64999999999998</v>
      </c>
      <c r="H378" s="279">
        <v>301.85000000000002</v>
      </c>
      <c r="I378" s="279">
        <v>318.35000000000002</v>
      </c>
      <c r="J378" s="279">
        <v>329.95000000000005</v>
      </c>
      <c r="K378" s="277">
        <v>306.75</v>
      </c>
      <c r="L378" s="277">
        <v>278.64999999999998</v>
      </c>
      <c r="M378" s="277">
        <v>10.77342</v>
      </c>
    </row>
    <row r="379" spans="1:13">
      <c r="A379" s="268">
        <v>369</v>
      </c>
      <c r="B379" s="277" t="s">
        <v>485</v>
      </c>
      <c r="C379" s="278">
        <v>169.65</v>
      </c>
      <c r="D379" s="279">
        <v>171.85</v>
      </c>
      <c r="E379" s="279">
        <v>165.7</v>
      </c>
      <c r="F379" s="279">
        <v>161.75</v>
      </c>
      <c r="G379" s="279">
        <v>155.6</v>
      </c>
      <c r="H379" s="279">
        <v>175.79999999999998</v>
      </c>
      <c r="I379" s="279">
        <v>181.95000000000002</v>
      </c>
      <c r="J379" s="279">
        <v>185.89999999999998</v>
      </c>
      <c r="K379" s="277">
        <v>178</v>
      </c>
      <c r="L379" s="277">
        <v>167.9</v>
      </c>
      <c r="M379" s="277">
        <v>10.152939999999999</v>
      </c>
    </row>
    <row r="380" spans="1:13">
      <c r="A380" s="268">
        <v>370</v>
      </c>
      <c r="B380" s="277" t="s">
        <v>491</v>
      </c>
      <c r="C380" s="278">
        <v>892.85</v>
      </c>
      <c r="D380" s="279">
        <v>883.2833333333333</v>
      </c>
      <c r="E380" s="279">
        <v>853.56666666666661</v>
      </c>
      <c r="F380" s="279">
        <v>814.2833333333333</v>
      </c>
      <c r="G380" s="279">
        <v>784.56666666666661</v>
      </c>
      <c r="H380" s="279">
        <v>922.56666666666661</v>
      </c>
      <c r="I380" s="279">
        <v>952.2833333333333</v>
      </c>
      <c r="J380" s="279">
        <v>991.56666666666661</v>
      </c>
      <c r="K380" s="277">
        <v>913</v>
      </c>
      <c r="L380" s="277">
        <v>844</v>
      </c>
      <c r="M380" s="277">
        <v>3.6793800000000001</v>
      </c>
    </row>
    <row r="381" spans="1:13">
      <c r="A381" s="268">
        <v>371</v>
      </c>
      <c r="B381" s="277" t="s">
        <v>2224</v>
      </c>
      <c r="C381" s="278">
        <v>400.85</v>
      </c>
      <c r="D381" s="279">
        <v>398.5</v>
      </c>
      <c r="E381" s="279">
        <v>367.35</v>
      </c>
      <c r="F381" s="279">
        <v>333.85</v>
      </c>
      <c r="G381" s="279">
        <v>302.70000000000005</v>
      </c>
      <c r="H381" s="279">
        <v>432</v>
      </c>
      <c r="I381" s="279">
        <v>463.15</v>
      </c>
      <c r="J381" s="279">
        <v>496.65</v>
      </c>
      <c r="K381" s="277">
        <v>429.65</v>
      </c>
      <c r="L381" s="277">
        <v>365</v>
      </c>
      <c r="M381" s="277">
        <v>2.1264599999999998</v>
      </c>
    </row>
    <row r="382" spans="1:13">
      <c r="A382" s="268">
        <v>372</v>
      </c>
      <c r="B382" s="277" t="s">
        <v>165</v>
      </c>
      <c r="C382" s="278">
        <v>178.95</v>
      </c>
      <c r="D382" s="279">
        <v>180.76666666666665</v>
      </c>
      <c r="E382" s="279">
        <v>176.18333333333331</v>
      </c>
      <c r="F382" s="279">
        <v>173.41666666666666</v>
      </c>
      <c r="G382" s="279">
        <v>168.83333333333331</v>
      </c>
      <c r="H382" s="279">
        <v>183.5333333333333</v>
      </c>
      <c r="I382" s="279">
        <v>188.11666666666667</v>
      </c>
      <c r="J382" s="279">
        <v>190.8833333333333</v>
      </c>
      <c r="K382" s="277">
        <v>185.35</v>
      </c>
      <c r="L382" s="277">
        <v>178</v>
      </c>
      <c r="M382" s="277">
        <v>136.46095</v>
      </c>
    </row>
    <row r="383" spans="1:13">
      <c r="A383" s="268">
        <v>373</v>
      </c>
      <c r="B383" s="277" t="s">
        <v>492</v>
      </c>
      <c r="C383" s="278">
        <v>68.45</v>
      </c>
      <c r="D383" s="279">
        <v>70.350000000000009</v>
      </c>
      <c r="E383" s="279">
        <v>65.600000000000023</v>
      </c>
      <c r="F383" s="279">
        <v>62.750000000000014</v>
      </c>
      <c r="G383" s="279">
        <v>58.000000000000028</v>
      </c>
      <c r="H383" s="279">
        <v>73.200000000000017</v>
      </c>
      <c r="I383" s="279">
        <v>77.949999999999989</v>
      </c>
      <c r="J383" s="279">
        <v>80.800000000000011</v>
      </c>
      <c r="K383" s="277">
        <v>75.099999999999994</v>
      </c>
      <c r="L383" s="277">
        <v>67.5</v>
      </c>
      <c r="M383" s="277">
        <v>16.938870000000001</v>
      </c>
    </row>
    <row r="384" spans="1:13">
      <c r="A384" s="268">
        <v>374</v>
      </c>
      <c r="B384" s="277" t="s">
        <v>276</v>
      </c>
      <c r="C384" s="278">
        <v>247.9</v>
      </c>
      <c r="D384" s="279">
        <v>258.16666666666669</v>
      </c>
      <c r="E384" s="279">
        <v>232.63333333333338</v>
      </c>
      <c r="F384" s="279">
        <v>217.3666666666667</v>
      </c>
      <c r="G384" s="279">
        <v>191.8333333333334</v>
      </c>
      <c r="H384" s="279">
        <v>273.43333333333339</v>
      </c>
      <c r="I384" s="279">
        <v>298.9666666666667</v>
      </c>
      <c r="J384" s="279">
        <v>314.23333333333335</v>
      </c>
      <c r="K384" s="277">
        <v>283.7</v>
      </c>
      <c r="L384" s="277">
        <v>242.9</v>
      </c>
      <c r="M384" s="277">
        <v>7.9404399999999997</v>
      </c>
    </row>
    <row r="385" spans="1:13">
      <c r="A385" s="268">
        <v>375</v>
      </c>
      <c r="B385" s="277" t="s">
        <v>493</v>
      </c>
      <c r="C385" s="278">
        <v>52.15</v>
      </c>
      <c r="D385" s="279">
        <v>53.466666666666669</v>
      </c>
      <c r="E385" s="279">
        <v>49.433333333333337</v>
      </c>
      <c r="F385" s="279">
        <v>46.716666666666669</v>
      </c>
      <c r="G385" s="279">
        <v>42.683333333333337</v>
      </c>
      <c r="H385" s="279">
        <v>56.183333333333337</v>
      </c>
      <c r="I385" s="279">
        <v>60.216666666666669</v>
      </c>
      <c r="J385" s="279">
        <v>62.933333333333337</v>
      </c>
      <c r="K385" s="277">
        <v>57.5</v>
      </c>
      <c r="L385" s="277">
        <v>50.75</v>
      </c>
      <c r="M385" s="277">
        <v>4.1353600000000004</v>
      </c>
    </row>
    <row r="386" spans="1:13">
      <c r="A386" s="268">
        <v>376</v>
      </c>
      <c r="B386" s="277" t="s">
        <v>486</v>
      </c>
      <c r="C386" s="278">
        <v>59.1</v>
      </c>
      <c r="D386" s="279">
        <v>59.716666666666669</v>
      </c>
      <c r="E386" s="279">
        <v>57.533333333333339</v>
      </c>
      <c r="F386" s="279">
        <v>55.966666666666669</v>
      </c>
      <c r="G386" s="279">
        <v>53.783333333333339</v>
      </c>
      <c r="H386" s="279">
        <v>61.283333333333339</v>
      </c>
      <c r="I386" s="279">
        <v>63.466666666666676</v>
      </c>
      <c r="J386" s="279">
        <v>65.033333333333331</v>
      </c>
      <c r="K386" s="277">
        <v>61.9</v>
      </c>
      <c r="L386" s="277">
        <v>58.15</v>
      </c>
      <c r="M386" s="277">
        <v>37.336329999999997</v>
      </c>
    </row>
    <row r="387" spans="1:13">
      <c r="A387" s="268">
        <v>377</v>
      </c>
      <c r="B387" s="277" t="s">
        <v>166</v>
      </c>
      <c r="C387" s="278">
        <v>1311.55</v>
      </c>
      <c r="D387" s="279">
        <v>1337.1833333333334</v>
      </c>
      <c r="E387" s="279">
        <v>1275.3666666666668</v>
      </c>
      <c r="F387" s="279">
        <v>1239.1833333333334</v>
      </c>
      <c r="G387" s="279">
        <v>1177.3666666666668</v>
      </c>
      <c r="H387" s="279">
        <v>1373.3666666666668</v>
      </c>
      <c r="I387" s="279">
        <v>1435.1833333333334</v>
      </c>
      <c r="J387" s="279">
        <v>1471.3666666666668</v>
      </c>
      <c r="K387" s="277">
        <v>1399</v>
      </c>
      <c r="L387" s="277">
        <v>1301</v>
      </c>
      <c r="M387" s="277">
        <v>40.923360000000002</v>
      </c>
    </row>
    <row r="388" spans="1:13">
      <c r="A388" s="268">
        <v>378</v>
      </c>
      <c r="B388" s="277" t="s">
        <v>278</v>
      </c>
      <c r="C388" s="278">
        <v>364.55</v>
      </c>
      <c r="D388" s="279">
        <v>368.58333333333331</v>
      </c>
      <c r="E388" s="279">
        <v>345.96666666666664</v>
      </c>
      <c r="F388" s="279">
        <v>327.38333333333333</v>
      </c>
      <c r="G388" s="279">
        <v>304.76666666666665</v>
      </c>
      <c r="H388" s="279">
        <v>387.16666666666663</v>
      </c>
      <c r="I388" s="279">
        <v>409.7833333333333</v>
      </c>
      <c r="J388" s="279">
        <v>428.36666666666662</v>
      </c>
      <c r="K388" s="277">
        <v>391.2</v>
      </c>
      <c r="L388" s="277">
        <v>350</v>
      </c>
      <c r="M388" s="277">
        <v>3.14967</v>
      </c>
    </row>
    <row r="389" spans="1:13">
      <c r="A389" s="268">
        <v>379</v>
      </c>
      <c r="B389" s="277" t="s">
        <v>496</v>
      </c>
      <c r="C389" s="278">
        <v>401.8</v>
      </c>
      <c r="D389" s="279">
        <v>402.85000000000008</v>
      </c>
      <c r="E389" s="279">
        <v>389.05000000000018</v>
      </c>
      <c r="F389" s="279">
        <v>376.30000000000013</v>
      </c>
      <c r="G389" s="279">
        <v>362.50000000000023</v>
      </c>
      <c r="H389" s="279">
        <v>415.60000000000014</v>
      </c>
      <c r="I389" s="279">
        <v>429.4</v>
      </c>
      <c r="J389" s="279">
        <v>442.15000000000009</v>
      </c>
      <c r="K389" s="277">
        <v>416.65</v>
      </c>
      <c r="L389" s="277">
        <v>390.1</v>
      </c>
      <c r="M389" s="277">
        <v>5.3897000000000004</v>
      </c>
    </row>
    <row r="390" spans="1:13">
      <c r="A390" s="268">
        <v>380</v>
      </c>
      <c r="B390" s="277" t="s">
        <v>498</v>
      </c>
      <c r="C390" s="278">
        <v>111.65</v>
      </c>
      <c r="D390" s="279">
        <v>113.26666666666667</v>
      </c>
      <c r="E390" s="279">
        <v>106.83333333333333</v>
      </c>
      <c r="F390" s="279">
        <v>102.01666666666667</v>
      </c>
      <c r="G390" s="279">
        <v>95.583333333333329</v>
      </c>
      <c r="H390" s="279">
        <v>118.08333333333333</v>
      </c>
      <c r="I390" s="279">
        <v>124.51666666666667</v>
      </c>
      <c r="J390" s="279">
        <v>129.33333333333331</v>
      </c>
      <c r="K390" s="277">
        <v>119.7</v>
      </c>
      <c r="L390" s="277">
        <v>108.45</v>
      </c>
      <c r="M390" s="277">
        <v>22.995740000000001</v>
      </c>
    </row>
    <row r="391" spans="1:13">
      <c r="A391" s="268">
        <v>381</v>
      </c>
      <c r="B391" s="277" t="s">
        <v>279</v>
      </c>
      <c r="C391" s="278">
        <v>446.45</v>
      </c>
      <c r="D391" s="279">
        <v>452.55</v>
      </c>
      <c r="E391" s="279">
        <v>435.1</v>
      </c>
      <c r="F391" s="279">
        <v>423.75</v>
      </c>
      <c r="G391" s="279">
        <v>406.3</v>
      </c>
      <c r="H391" s="279">
        <v>463.90000000000003</v>
      </c>
      <c r="I391" s="279">
        <v>481.34999999999997</v>
      </c>
      <c r="J391" s="279">
        <v>492.70000000000005</v>
      </c>
      <c r="K391" s="277">
        <v>470</v>
      </c>
      <c r="L391" s="277">
        <v>441.2</v>
      </c>
      <c r="M391" s="277">
        <v>2.9112100000000001</v>
      </c>
    </row>
    <row r="392" spans="1:13">
      <c r="A392" s="268">
        <v>382</v>
      </c>
      <c r="B392" s="277" t="s">
        <v>499</v>
      </c>
      <c r="C392" s="278">
        <v>293.7</v>
      </c>
      <c r="D392" s="279">
        <v>300.25</v>
      </c>
      <c r="E392" s="279">
        <v>283.8</v>
      </c>
      <c r="F392" s="279">
        <v>273.90000000000003</v>
      </c>
      <c r="G392" s="279">
        <v>257.45000000000005</v>
      </c>
      <c r="H392" s="279">
        <v>310.14999999999998</v>
      </c>
      <c r="I392" s="279">
        <v>326.60000000000002</v>
      </c>
      <c r="J392" s="279">
        <v>336.49999999999994</v>
      </c>
      <c r="K392" s="277">
        <v>316.7</v>
      </c>
      <c r="L392" s="277">
        <v>290.35000000000002</v>
      </c>
      <c r="M392" s="277">
        <v>10.321339999999999</v>
      </c>
    </row>
    <row r="393" spans="1:13">
      <c r="A393" s="268">
        <v>383</v>
      </c>
      <c r="B393" s="277" t="s">
        <v>167</v>
      </c>
      <c r="C393" s="278">
        <v>693.05</v>
      </c>
      <c r="D393" s="279">
        <v>711.2166666666667</v>
      </c>
      <c r="E393" s="279">
        <v>663.83333333333337</v>
      </c>
      <c r="F393" s="279">
        <v>634.61666666666667</v>
      </c>
      <c r="G393" s="279">
        <v>587.23333333333335</v>
      </c>
      <c r="H393" s="279">
        <v>740.43333333333339</v>
      </c>
      <c r="I393" s="279">
        <v>787.81666666666661</v>
      </c>
      <c r="J393" s="279">
        <v>817.03333333333342</v>
      </c>
      <c r="K393" s="277">
        <v>758.6</v>
      </c>
      <c r="L393" s="277">
        <v>682</v>
      </c>
      <c r="M393" s="277">
        <v>13.92892</v>
      </c>
    </row>
    <row r="394" spans="1:13">
      <c r="A394" s="268">
        <v>384</v>
      </c>
      <c r="B394" s="277" t="s">
        <v>501</v>
      </c>
      <c r="C394" s="278">
        <v>1177.9000000000001</v>
      </c>
      <c r="D394" s="279">
        <v>1177.8166666666666</v>
      </c>
      <c r="E394" s="279">
        <v>1155.6333333333332</v>
      </c>
      <c r="F394" s="279">
        <v>1133.3666666666666</v>
      </c>
      <c r="G394" s="279">
        <v>1111.1833333333332</v>
      </c>
      <c r="H394" s="279">
        <v>1200.0833333333333</v>
      </c>
      <c r="I394" s="279">
        <v>1222.2666666666667</v>
      </c>
      <c r="J394" s="279">
        <v>1244.5333333333333</v>
      </c>
      <c r="K394" s="277">
        <v>1200</v>
      </c>
      <c r="L394" s="277">
        <v>1155.55</v>
      </c>
      <c r="M394" s="277">
        <v>0.17321</v>
      </c>
    </row>
    <row r="395" spans="1:13">
      <c r="A395" s="268">
        <v>385</v>
      </c>
      <c r="B395" s="277" t="s">
        <v>502</v>
      </c>
      <c r="C395" s="278">
        <v>287.7</v>
      </c>
      <c r="D395" s="279">
        <v>293.7</v>
      </c>
      <c r="E395" s="279">
        <v>276.5</v>
      </c>
      <c r="F395" s="279">
        <v>265.3</v>
      </c>
      <c r="G395" s="279">
        <v>248.10000000000002</v>
      </c>
      <c r="H395" s="279">
        <v>304.89999999999998</v>
      </c>
      <c r="I395" s="279">
        <v>322.09999999999991</v>
      </c>
      <c r="J395" s="279">
        <v>333.29999999999995</v>
      </c>
      <c r="K395" s="277">
        <v>310.89999999999998</v>
      </c>
      <c r="L395" s="277">
        <v>282.5</v>
      </c>
      <c r="M395" s="277">
        <v>18.19642</v>
      </c>
    </row>
    <row r="396" spans="1:13">
      <c r="A396" s="268">
        <v>386</v>
      </c>
      <c r="B396" s="277" t="s">
        <v>168</v>
      </c>
      <c r="C396" s="278">
        <v>195.95</v>
      </c>
      <c r="D396" s="279">
        <v>201.76666666666665</v>
      </c>
      <c r="E396" s="279">
        <v>185.83333333333331</v>
      </c>
      <c r="F396" s="279">
        <v>175.71666666666667</v>
      </c>
      <c r="G396" s="279">
        <v>159.78333333333333</v>
      </c>
      <c r="H396" s="279">
        <v>211.8833333333333</v>
      </c>
      <c r="I396" s="279">
        <v>227.81666666666663</v>
      </c>
      <c r="J396" s="279">
        <v>237.93333333333328</v>
      </c>
      <c r="K396" s="277">
        <v>217.7</v>
      </c>
      <c r="L396" s="277">
        <v>191.65</v>
      </c>
      <c r="M396" s="277">
        <v>477.82792000000001</v>
      </c>
    </row>
    <row r="397" spans="1:13">
      <c r="A397" s="268">
        <v>387</v>
      </c>
      <c r="B397" s="277" t="s">
        <v>500</v>
      </c>
      <c r="C397" s="278">
        <v>47.4</v>
      </c>
      <c r="D397" s="279">
        <v>48.233333333333327</v>
      </c>
      <c r="E397" s="279">
        <v>46.266666666666652</v>
      </c>
      <c r="F397" s="279">
        <v>45.133333333333326</v>
      </c>
      <c r="G397" s="279">
        <v>43.16666666666665</v>
      </c>
      <c r="H397" s="279">
        <v>49.366666666666653</v>
      </c>
      <c r="I397" s="279">
        <v>51.333333333333336</v>
      </c>
      <c r="J397" s="279">
        <v>52.466666666666654</v>
      </c>
      <c r="K397" s="277">
        <v>50.2</v>
      </c>
      <c r="L397" s="277">
        <v>47.1</v>
      </c>
      <c r="M397" s="277">
        <v>14.97354</v>
      </c>
    </row>
    <row r="398" spans="1:13">
      <c r="A398" s="268">
        <v>388</v>
      </c>
      <c r="B398" s="277" t="s">
        <v>169</v>
      </c>
      <c r="C398" s="278">
        <v>106.15</v>
      </c>
      <c r="D398" s="279">
        <v>108.58333333333333</v>
      </c>
      <c r="E398" s="279">
        <v>103.06666666666666</v>
      </c>
      <c r="F398" s="279">
        <v>99.983333333333334</v>
      </c>
      <c r="G398" s="279">
        <v>94.466666666666669</v>
      </c>
      <c r="H398" s="279">
        <v>111.66666666666666</v>
      </c>
      <c r="I398" s="279">
        <v>117.18333333333334</v>
      </c>
      <c r="J398" s="279">
        <v>120.26666666666665</v>
      </c>
      <c r="K398" s="277">
        <v>114.1</v>
      </c>
      <c r="L398" s="277">
        <v>105.5</v>
      </c>
      <c r="M398" s="277">
        <v>152.69400999999999</v>
      </c>
    </row>
    <row r="399" spans="1:13">
      <c r="A399" s="268">
        <v>389</v>
      </c>
      <c r="B399" s="277" t="s">
        <v>503</v>
      </c>
      <c r="C399" s="278">
        <v>107.8</v>
      </c>
      <c r="D399" s="279">
        <v>110.96666666666665</v>
      </c>
      <c r="E399" s="279">
        <v>102.83333333333331</v>
      </c>
      <c r="F399" s="279">
        <v>97.86666666666666</v>
      </c>
      <c r="G399" s="279">
        <v>89.73333333333332</v>
      </c>
      <c r="H399" s="279">
        <v>115.93333333333331</v>
      </c>
      <c r="I399" s="279">
        <v>124.06666666666666</v>
      </c>
      <c r="J399" s="279">
        <v>129.0333333333333</v>
      </c>
      <c r="K399" s="277">
        <v>119.1</v>
      </c>
      <c r="L399" s="277">
        <v>106</v>
      </c>
      <c r="M399" s="277">
        <v>6.6617800000000003</v>
      </c>
    </row>
    <row r="400" spans="1:13">
      <c r="A400" s="268">
        <v>390</v>
      </c>
      <c r="B400" s="277" t="s">
        <v>504</v>
      </c>
      <c r="C400" s="278">
        <v>655.4</v>
      </c>
      <c r="D400" s="279">
        <v>655.80000000000007</v>
      </c>
      <c r="E400" s="279">
        <v>639.60000000000014</v>
      </c>
      <c r="F400" s="279">
        <v>623.80000000000007</v>
      </c>
      <c r="G400" s="279">
        <v>607.60000000000014</v>
      </c>
      <c r="H400" s="279">
        <v>671.60000000000014</v>
      </c>
      <c r="I400" s="279">
        <v>687.80000000000018</v>
      </c>
      <c r="J400" s="279">
        <v>703.60000000000014</v>
      </c>
      <c r="K400" s="277">
        <v>672</v>
      </c>
      <c r="L400" s="277">
        <v>640</v>
      </c>
      <c r="M400" s="277">
        <v>5.20235</v>
      </c>
    </row>
    <row r="401" spans="1:13">
      <c r="A401" s="268">
        <v>391</v>
      </c>
      <c r="B401" s="277" t="s">
        <v>170</v>
      </c>
      <c r="C401" s="278">
        <v>2080.6999999999998</v>
      </c>
      <c r="D401" s="279">
        <v>2105.0166666666664</v>
      </c>
      <c r="E401" s="279">
        <v>2036.0333333333328</v>
      </c>
      <c r="F401" s="279">
        <v>1991.3666666666663</v>
      </c>
      <c r="G401" s="279">
        <v>1922.3833333333328</v>
      </c>
      <c r="H401" s="279">
        <v>2149.6833333333329</v>
      </c>
      <c r="I401" s="279">
        <v>2218.6666666666665</v>
      </c>
      <c r="J401" s="279">
        <v>2263.333333333333</v>
      </c>
      <c r="K401" s="277">
        <v>2174</v>
      </c>
      <c r="L401" s="277">
        <v>2060.35</v>
      </c>
      <c r="M401" s="277">
        <v>286.49140999999997</v>
      </c>
    </row>
    <row r="402" spans="1:13">
      <c r="A402" s="268">
        <v>392</v>
      </c>
      <c r="B402" s="277" t="s">
        <v>519</v>
      </c>
      <c r="C402" s="278">
        <v>9.8000000000000007</v>
      </c>
      <c r="D402" s="279">
        <v>9.9666666666666668</v>
      </c>
      <c r="E402" s="279">
        <v>9.5333333333333332</v>
      </c>
      <c r="F402" s="279">
        <v>9.2666666666666657</v>
      </c>
      <c r="G402" s="279">
        <v>8.8333333333333321</v>
      </c>
      <c r="H402" s="279">
        <v>10.233333333333334</v>
      </c>
      <c r="I402" s="279">
        <v>10.666666666666668</v>
      </c>
      <c r="J402" s="279">
        <v>10.933333333333335</v>
      </c>
      <c r="K402" s="277">
        <v>10.4</v>
      </c>
      <c r="L402" s="277">
        <v>9.6999999999999993</v>
      </c>
      <c r="M402" s="277">
        <v>14.617850000000001</v>
      </c>
    </row>
    <row r="403" spans="1:13">
      <c r="A403" s="268">
        <v>393</v>
      </c>
      <c r="B403" s="277" t="s">
        <v>508</v>
      </c>
      <c r="C403" s="278">
        <v>177.15</v>
      </c>
      <c r="D403" s="279">
        <v>183.35</v>
      </c>
      <c r="E403" s="279">
        <v>170.95</v>
      </c>
      <c r="F403" s="279">
        <v>164.75</v>
      </c>
      <c r="G403" s="279">
        <v>152.35</v>
      </c>
      <c r="H403" s="279">
        <v>189.54999999999998</v>
      </c>
      <c r="I403" s="279">
        <v>201.95000000000002</v>
      </c>
      <c r="J403" s="279">
        <v>208.14999999999998</v>
      </c>
      <c r="K403" s="277">
        <v>195.75</v>
      </c>
      <c r="L403" s="277">
        <v>177.15</v>
      </c>
      <c r="M403" s="277">
        <v>10.089919999999999</v>
      </c>
    </row>
    <row r="404" spans="1:13">
      <c r="A404" s="268">
        <v>394</v>
      </c>
      <c r="B404" s="277" t="s">
        <v>495</v>
      </c>
      <c r="C404" s="278">
        <v>245.85</v>
      </c>
      <c r="D404" s="279">
        <v>248.93333333333331</v>
      </c>
      <c r="E404" s="279">
        <v>240.91666666666663</v>
      </c>
      <c r="F404" s="279">
        <v>235.98333333333332</v>
      </c>
      <c r="G404" s="279">
        <v>227.96666666666664</v>
      </c>
      <c r="H404" s="279">
        <v>253.86666666666662</v>
      </c>
      <c r="I404" s="279">
        <v>261.88333333333333</v>
      </c>
      <c r="J404" s="279">
        <v>266.81666666666661</v>
      </c>
      <c r="K404" s="277">
        <v>256.95</v>
      </c>
      <c r="L404" s="277">
        <v>244</v>
      </c>
      <c r="M404" s="277">
        <v>5.4029100000000003</v>
      </c>
    </row>
    <row r="405" spans="1:13">
      <c r="A405" s="268">
        <v>395</v>
      </c>
      <c r="B405" s="277" t="s">
        <v>512</v>
      </c>
      <c r="C405" s="278">
        <v>53.6</v>
      </c>
      <c r="D405" s="279">
        <v>54.9</v>
      </c>
      <c r="E405" s="279">
        <v>52.3</v>
      </c>
      <c r="F405" s="279">
        <v>51</v>
      </c>
      <c r="G405" s="279">
        <v>48.4</v>
      </c>
      <c r="H405" s="279">
        <v>56.199999999999996</v>
      </c>
      <c r="I405" s="279">
        <v>58.800000000000004</v>
      </c>
      <c r="J405" s="279">
        <v>60.099999999999994</v>
      </c>
      <c r="K405" s="277">
        <v>57.5</v>
      </c>
      <c r="L405" s="277">
        <v>53.6</v>
      </c>
      <c r="M405" s="277">
        <v>3.9142299999999999</v>
      </c>
    </row>
    <row r="406" spans="1:13">
      <c r="A406" s="268">
        <v>396</v>
      </c>
      <c r="B406" s="277" t="s">
        <v>171</v>
      </c>
      <c r="C406" s="278">
        <v>38.5</v>
      </c>
      <c r="D406" s="279">
        <v>39.433333333333337</v>
      </c>
      <c r="E406" s="279">
        <v>37.166666666666671</v>
      </c>
      <c r="F406" s="279">
        <v>35.833333333333336</v>
      </c>
      <c r="G406" s="279">
        <v>33.56666666666667</v>
      </c>
      <c r="H406" s="279">
        <v>40.766666666666673</v>
      </c>
      <c r="I406" s="279">
        <v>43.033333333333339</v>
      </c>
      <c r="J406" s="279">
        <v>44.366666666666674</v>
      </c>
      <c r="K406" s="277">
        <v>41.7</v>
      </c>
      <c r="L406" s="277">
        <v>38.1</v>
      </c>
      <c r="M406" s="277">
        <v>576.67731000000003</v>
      </c>
    </row>
    <row r="407" spans="1:13">
      <c r="A407" s="268">
        <v>397</v>
      </c>
      <c r="B407" s="277" t="s">
        <v>513</v>
      </c>
      <c r="C407" s="278">
        <v>8218.5499999999993</v>
      </c>
      <c r="D407" s="279">
        <v>8208.5</v>
      </c>
      <c r="E407" s="279">
        <v>7660.0499999999993</v>
      </c>
      <c r="F407" s="279">
        <v>7101.5499999999993</v>
      </c>
      <c r="G407" s="279">
        <v>6553.0999999999985</v>
      </c>
      <c r="H407" s="279">
        <v>8767</v>
      </c>
      <c r="I407" s="279">
        <v>9315.4500000000007</v>
      </c>
      <c r="J407" s="279">
        <v>9873.9500000000007</v>
      </c>
      <c r="K407" s="277">
        <v>8756.9500000000007</v>
      </c>
      <c r="L407" s="277">
        <v>7650</v>
      </c>
      <c r="M407" s="277">
        <v>0.24987000000000001</v>
      </c>
    </row>
    <row r="408" spans="1:13">
      <c r="A408" s="268">
        <v>398</v>
      </c>
      <c r="B408" s="277" t="s">
        <v>3524</v>
      </c>
      <c r="C408" s="278">
        <v>807.8</v>
      </c>
      <c r="D408" s="279">
        <v>814.19999999999993</v>
      </c>
      <c r="E408" s="279">
        <v>779.69999999999982</v>
      </c>
      <c r="F408" s="279">
        <v>751.59999999999991</v>
      </c>
      <c r="G408" s="279">
        <v>717.0999999999998</v>
      </c>
      <c r="H408" s="279">
        <v>842.29999999999984</v>
      </c>
      <c r="I408" s="279">
        <v>876.80000000000007</v>
      </c>
      <c r="J408" s="279">
        <v>904.89999999999986</v>
      </c>
      <c r="K408" s="277">
        <v>848.7</v>
      </c>
      <c r="L408" s="277">
        <v>786.1</v>
      </c>
      <c r="M408" s="277">
        <v>33.936660000000003</v>
      </c>
    </row>
    <row r="409" spans="1:13">
      <c r="A409" s="268">
        <v>399</v>
      </c>
      <c r="B409" s="277" t="s">
        <v>280</v>
      </c>
      <c r="C409" s="278">
        <v>827.75</v>
      </c>
      <c r="D409" s="279">
        <v>836.76666666666677</v>
      </c>
      <c r="E409" s="279">
        <v>809.53333333333353</v>
      </c>
      <c r="F409" s="279">
        <v>791.31666666666672</v>
      </c>
      <c r="G409" s="279">
        <v>764.08333333333348</v>
      </c>
      <c r="H409" s="279">
        <v>854.98333333333358</v>
      </c>
      <c r="I409" s="279">
        <v>882.21666666666692</v>
      </c>
      <c r="J409" s="279">
        <v>900.43333333333362</v>
      </c>
      <c r="K409" s="277">
        <v>864</v>
      </c>
      <c r="L409" s="277">
        <v>818.55</v>
      </c>
      <c r="M409" s="277">
        <v>20.862020000000001</v>
      </c>
    </row>
    <row r="410" spans="1:13">
      <c r="A410" s="268">
        <v>400</v>
      </c>
      <c r="B410" s="277" t="s">
        <v>172</v>
      </c>
      <c r="C410" s="278">
        <v>212</v>
      </c>
      <c r="D410" s="279">
        <v>217.96666666666667</v>
      </c>
      <c r="E410" s="279">
        <v>204.38333333333333</v>
      </c>
      <c r="F410" s="279">
        <v>196.76666666666665</v>
      </c>
      <c r="G410" s="279">
        <v>183.18333333333331</v>
      </c>
      <c r="H410" s="279">
        <v>225.58333333333334</v>
      </c>
      <c r="I410" s="279">
        <v>239.16666666666666</v>
      </c>
      <c r="J410" s="279">
        <v>246.78333333333336</v>
      </c>
      <c r="K410" s="277">
        <v>231.55</v>
      </c>
      <c r="L410" s="277">
        <v>210.35</v>
      </c>
      <c r="M410" s="277">
        <v>1199.9056700000001</v>
      </c>
    </row>
    <row r="411" spans="1:13">
      <c r="A411" s="268">
        <v>401</v>
      </c>
      <c r="B411" s="277" t="s">
        <v>514</v>
      </c>
      <c r="C411" s="278">
        <v>3966.6</v>
      </c>
      <c r="D411" s="279">
        <v>3933.5500000000006</v>
      </c>
      <c r="E411" s="279">
        <v>3847.1000000000013</v>
      </c>
      <c r="F411" s="279">
        <v>3727.6000000000008</v>
      </c>
      <c r="G411" s="279">
        <v>3641.1500000000015</v>
      </c>
      <c r="H411" s="279">
        <v>4053.0500000000011</v>
      </c>
      <c r="I411" s="279">
        <v>4139.5000000000009</v>
      </c>
      <c r="J411" s="279">
        <v>4259.0000000000009</v>
      </c>
      <c r="K411" s="277">
        <v>4020</v>
      </c>
      <c r="L411" s="277">
        <v>3814.05</v>
      </c>
      <c r="M411" s="277">
        <v>0.15321000000000001</v>
      </c>
    </row>
    <row r="412" spans="1:13">
      <c r="A412" s="268">
        <v>402</v>
      </c>
      <c r="B412" s="277" t="s">
        <v>2403</v>
      </c>
      <c r="C412" s="278">
        <v>80.3</v>
      </c>
      <c r="D412" s="279">
        <v>83.13333333333334</v>
      </c>
      <c r="E412" s="279">
        <v>76.566666666666677</v>
      </c>
      <c r="F412" s="279">
        <v>72.833333333333343</v>
      </c>
      <c r="G412" s="279">
        <v>66.26666666666668</v>
      </c>
      <c r="H412" s="279">
        <v>86.866666666666674</v>
      </c>
      <c r="I412" s="279">
        <v>93.433333333333337</v>
      </c>
      <c r="J412" s="279">
        <v>97.166666666666671</v>
      </c>
      <c r="K412" s="277">
        <v>89.7</v>
      </c>
      <c r="L412" s="277">
        <v>79.400000000000006</v>
      </c>
      <c r="M412" s="277">
        <v>5.1528999999999998</v>
      </c>
    </row>
    <row r="413" spans="1:13">
      <c r="A413" s="268">
        <v>403</v>
      </c>
      <c r="B413" s="277" t="s">
        <v>2405</v>
      </c>
      <c r="C413" s="278">
        <v>58.75</v>
      </c>
      <c r="D413" s="279">
        <v>59.716666666666669</v>
      </c>
      <c r="E413" s="279">
        <v>57.033333333333339</v>
      </c>
      <c r="F413" s="279">
        <v>55.31666666666667</v>
      </c>
      <c r="G413" s="279">
        <v>52.63333333333334</v>
      </c>
      <c r="H413" s="279">
        <v>61.433333333333337</v>
      </c>
      <c r="I413" s="279">
        <v>64.116666666666674</v>
      </c>
      <c r="J413" s="279">
        <v>65.833333333333343</v>
      </c>
      <c r="K413" s="277">
        <v>62.4</v>
      </c>
      <c r="L413" s="277">
        <v>58</v>
      </c>
      <c r="M413" s="277">
        <v>16.824670000000001</v>
      </c>
    </row>
    <row r="414" spans="1:13">
      <c r="A414" s="268">
        <v>404</v>
      </c>
      <c r="B414" s="277" t="s">
        <v>2413</v>
      </c>
      <c r="C414" s="278">
        <v>129.69999999999999</v>
      </c>
      <c r="D414" s="279">
        <v>129.31666666666666</v>
      </c>
      <c r="E414" s="279">
        <v>122.33333333333331</v>
      </c>
      <c r="F414" s="279">
        <v>114.96666666666665</v>
      </c>
      <c r="G414" s="279">
        <v>107.98333333333331</v>
      </c>
      <c r="H414" s="279">
        <v>136.68333333333334</v>
      </c>
      <c r="I414" s="279">
        <v>143.66666666666669</v>
      </c>
      <c r="J414" s="279">
        <v>151.03333333333333</v>
      </c>
      <c r="K414" s="277">
        <v>136.30000000000001</v>
      </c>
      <c r="L414" s="277">
        <v>121.95</v>
      </c>
      <c r="M414" s="277">
        <v>14.144830000000001</v>
      </c>
    </row>
    <row r="415" spans="1:13">
      <c r="A415" s="268">
        <v>405</v>
      </c>
      <c r="B415" s="277" t="s">
        <v>516</v>
      </c>
      <c r="C415" s="278">
        <v>1376.1</v>
      </c>
      <c r="D415" s="279">
        <v>1388.1833333333334</v>
      </c>
      <c r="E415" s="279">
        <v>1346.3666666666668</v>
      </c>
      <c r="F415" s="279">
        <v>1316.6333333333334</v>
      </c>
      <c r="G415" s="279">
        <v>1274.8166666666668</v>
      </c>
      <c r="H415" s="279">
        <v>1417.9166666666667</v>
      </c>
      <c r="I415" s="279">
        <v>1459.7333333333333</v>
      </c>
      <c r="J415" s="279">
        <v>1489.4666666666667</v>
      </c>
      <c r="K415" s="277">
        <v>1430</v>
      </c>
      <c r="L415" s="277">
        <v>1358.45</v>
      </c>
      <c r="M415" s="277">
        <v>0.23124</v>
      </c>
    </row>
    <row r="416" spans="1:13">
      <c r="A416" s="268">
        <v>406</v>
      </c>
      <c r="B416" s="277" t="s">
        <v>518</v>
      </c>
      <c r="C416" s="278">
        <v>179.85</v>
      </c>
      <c r="D416" s="279">
        <v>182.70000000000002</v>
      </c>
      <c r="E416" s="279">
        <v>173.15000000000003</v>
      </c>
      <c r="F416" s="279">
        <v>166.45000000000002</v>
      </c>
      <c r="G416" s="279">
        <v>156.90000000000003</v>
      </c>
      <c r="H416" s="279">
        <v>189.40000000000003</v>
      </c>
      <c r="I416" s="279">
        <v>198.95000000000005</v>
      </c>
      <c r="J416" s="279">
        <v>205.65000000000003</v>
      </c>
      <c r="K416" s="277">
        <v>192.25</v>
      </c>
      <c r="L416" s="277">
        <v>176</v>
      </c>
      <c r="M416" s="277">
        <v>4.7924300000000004</v>
      </c>
    </row>
    <row r="417" spans="1:13">
      <c r="A417" s="268">
        <v>407</v>
      </c>
      <c r="B417" s="277" t="s">
        <v>173</v>
      </c>
      <c r="C417" s="278">
        <v>20283</v>
      </c>
      <c r="D417" s="279">
        <v>20614.333333333332</v>
      </c>
      <c r="E417" s="279">
        <v>19678.666666666664</v>
      </c>
      <c r="F417" s="279">
        <v>19074.333333333332</v>
      </c>
      <c r="G417" s="279">
        <v>18138.666666666664</v>
      </c>
      <c r="H417" s="279">
        <v>21218.666666666664</v>
      </c>
      <c r="I417" s="279">
        <v>22154.333333333328</v>
      </c>
      <c r="J417" s="279">
        <v>22758.666666666664</v>
      </c>
      <c r="K417" s="277">
        <v>21550</v>
      </c>
      <c r="L417" s="277">
        <v>20010</v>
      </c>
      <c r="M417" s="277">
        <v>1.14636</v>
      </c>
    </row>
    <row r="418" spans="1:13">
      <c r="A418" s="268">
        <v>408</v>
      </c>
      <c r="B418" s="277" t="s">
        <v>520</v>
      </c>
      <c r="C418" s="278">
        <v>934.4</v>
      </c>
      <c r="D418" s="279">
        <v>912.66666666666663</v>
      </c>
      <c r="E418" s="279">
        <v>875.38333333333321</v>
      </c>
      <c r="F418" s="279">
        <v>816.36666666666656</v>
      </c>
      <c r="G418" s="279">
        <v>779.08333333333314</v>
      </c>
      <c r="H418" s="279">
        <v>971.68333333333328</v>
      </c>
      <c r="I418" s="279">
        <v>1008.9666666666668</v>
      </c>
      <c r="J418" s="279">
        <v>1067.9833333333333</v>
      </c>
      <c r="K418" s="277">
        <v>949.95</v>
      </c>
      <c r="L418" s="277">
        <v>853.65</v>
      </c>
      <c r="M418" s="277">
        <v>0.91739999999999999</v>
      </c>
    </row>
    <row r="419" spans="1:13">
      <c r="A419" s="268">
        <v>409</v>
      </c>
      <c r="B419" s="277" t="s">
        <v>174</v>
      </c>
      <c r="C419" s="278">
        <v>1159.8499999999999</v>
      </c>
      <c r="D419" s="279">
        <v>1178.95</v>
      </c>
      <c r="E419" s="279">
        <v>1128</v>
      </c>
      <c r="F419" s="279">
        <v>1096.1499999999999</v>
      </c>
      <c r="G419" s="279">
        <v>1045.1999999999998</v>
      </c>
      <c r="H419" s="279">
        <v>1210.8000000000002</v>
      </c>
      <c r="I419" s="279">
        <v>1261.7500000000005</v>
      </c>
      <c r="J419" s="279">
        <v>1293.6000000000004</v>
      </c>
      <c r="K419" s="277">
        <v>1229.9000000000001</v>
      </c>
      <c r="L419" s="277">
        <v>1147.0999999999999</v>
      </c>
      <c r="M419" s="277">
        <v>13.08601</v>
      </c>
    </row>
    <row r="420" spans="1:13">
      <c r="A420" s="268">
        <v>410</v>
      </c>
      <c r="B420" s="277" t="s">
        <v>515</v>
      </c>
      <c r="C420" s="278">
        <v>363.7</v>
      </c>
      <c r="D420" s="279">
        <v>373.5</v>
      </c>
      <c r="E420" s="279">
        <v>350.25</v>
      </c>
      <c r="F420" s="279">
        <v>336.8</v>
      </c>
      <c r="G420" s="279">
        <v>313.55</v>
      </c>
      <c r="H420" s="279">
        <v>386.95</v>
      </c>
      <c r="I420" s="279">
        <v>410.2</v>
      </c>
      <c r="J420" s="279">
        <v>423.65</v>
      </c>
      <c r="K420" s="277">
        <v>396.75</v>
      </c>
      <c r="L420" s="277">
        <v>360.05</v>
      </c>
      <c r="M420" s="277">
        <v>1.44702</v>
      </c>
    </row>
    <row r="421" spans="1:13">
      <c r="A421" s="268">
        <v>411</v>
      </c>
      <c r="B421" s="277" t="s">
        <v>510</v>
      </c>
      <c r="C421" s="278">
        <v>23.35</v>
      </c>
      <c r="D421" s="279">
        <v>23.8</v>
      </c>
      <c r="E421" s="279">
        <v>22.85</v>
      </c>
      <c r="F421" s="279">
        <v>22.35</v>
      </c>
      <c r="G421" s="279">
        <v>21.400000000000002</v>
      </c>
      <c r="H421" s="279">
        <v>24.3</v>
      </c>
      <c r="I421" s="279">
        <v>25.249999999999996</v>
      </c>
      <c r="J421" s="279">
        <v>25.75</v>
      </c>
      <c r="K421" s="277">
        <v>24.75</v>
      </c>
      <c r="L421" s="277">
        <v>23.3</v>
      </c>
      <c r="M421" s="277">
        <v>21.815660000000001</v>
      </c>
    </row>
    <row r="422" spans="1:13">
      <c r="A422" s="268">
        <v>412</v>
      </c>
      <c r="B422" s="277" t="s">
        <v>511</v>
      </c>
      <c r="C422" s="278">
        <v>1625.45</v>
      </c>
      <c r="D422" s="279">
        <v>1621.4833333333333</v>
      </c>
      <c r="E422" s="279">
        <v>1579.0166666666667</v>
      </c>
      <c r="F422" s="279">
        <v>1532.5833333333333</v>
      </c>
      <c r="G422" s="279">
        <v>1490.1166666666666</v>
      </c>
      <c r="H422" s="279">
        <v>1667.9166666666667</v>
      </c>
      <c r="I422" s="279">
        <v>1710.3833333333334</v>
      </c>
      <c r="J422" s="279">
        <v>1756.8166666666668</v>
      </c>
      <c r="K422" s="277">
        <v>1663.95</v>
      </c>
      <c r="L422" s="277">
        <v>1575.05</v>
      </c>
      <c r="M422" s="277">
        <v>0.44345000000000001</v>
      </c>
    </row>
    <row r="423" spans="1:13">
      <c r="A423" s="268">
        <v>413</v>
      </c>
      <c r="B423" s="277" t="s">
        <v>521</v>
      </c>
      <c r="C423" s="278">
        <v>261.85000000000002</v>
      </c>
      <c r="D423" s="279">
        <v>259.18333333333334</v>
      </c>
      <c r="E423" s="279">
        <v>248.66666666666669</v>
      </c>
      <c r="F423" s="279">
        <v>235.48333333333335</v>
      </c>
      <c r="G423" s="279">
        <v>224.9666666666667</v>
      </c>
      <c r="H423" s="279">
        <v>272.36666666666667</v>
      </c>
      <c r="I423" s="279">
        <v>282.88333333333333</v>
      </c>
      <c r="J423" s="279">
        <v>296.06666666666666</v>
      </c>
      <c r="K423" s="277">
        <v>269.7</v>
      </c>
      <c r="L423" s="277">
        <v>246</v>
      </c>
      <c r="M423" s="277">
        <v>4.6396499999999996</v>
      </c>
    </row>
    <row r="424" spans="1:13">
      <c r="A424" s="268">
        <v>414</v>
      </c>
      <c r="B424" s="277" t="s">
        <v>522</v>
      </c>
      <c r="C424" s="278">
        <v>1122.7</v>
      </c>
      <c r="D424" s="279">
        <v>1128.5666666666666</v>
      </c>
      <c r="E424" s="279">
        <v>1099.1333333333332</v>
      </c>
      <c r="F424" s="279">
        <v>1075.5666666666666</v>
      </c>
      <c r="G424" s="279">
        <v>1046.1333333333332</v>
      </c>
      <c r="H424" s="279">
        <v>1152.1333333333332</v>
      </c>
      <c r="I424" s="279">
        <v>1181.5666666666666</v>
      </c>
      <c r="J424" s="279">
        <v>1205.1333333333332</v>
      </c>
      <c r="K424" s="277">
        <v>1158</v>
      </c>
      <c r="L424" s="277">
        <v>1105</v>
      </c>
      <c r="M424" s="277">
        <v>0.16125</v>
      </c>
    </row>
    <row r="425" spans="1:13">
      <c r="A425" s="268">
        <v>415</v>
      </c>
      <c r="B425" s="277" t="s">
        <v>523</v>
      </c>
      <c r="C425" s="278">
        <v>304.60000000000002</v>
      </c>
      <c r="D425" s="279">
        <v>305.53333333333336</v>
      </c>
      <c r="E425" s="279">
        <v>289.06666666666672</v>
      </c>
      <c r="F425" s="279">
        <v>273.53333333333336</v>
      </c>
      <c r="G425" s="279">
        <v>257.06666666666672</v>
      </c>
      <c r="H425" s="279">
        <v>321.06666666666672</v>
      </c>
      <c r="I425" s="279">
        <v>337.5333333333333</v>
      </c>
      <c r="J425" s="279">
        <v>353.06666666666672</v>
      </c>
      <c r="K425" s="277">
        <v>322</v>
      </c>
      <c r="L425" s="277">
        <v>290</v>
      </c>
      <c r="M425" s="277">
        <v>3.17794</v>
      </c>
    </row>
    <row r="426" spans="1:13">
      <c r="A426" s="268">
        <v>416</v>
      </c>
      <c r="B426" s="277" t="s">
        <v>524</v>
      </c>
      <c r="C426" s="278">
        <v>7.25</v>
      </c>
      <c r="D426" s="279">
        <v>7.4333333333333336</v>
      </c>
      <c r="E426" s="279">
        <v>7.0166666666666675</v>
      </c>
      <c r="F426" s="279">
        <v>6.7833333333333341</v>
      </c>
      <c r="G426" s="279">
        <v>6.366666666666668</v>
      </c>
      <c r="H426" s="279">
        <v>7.666666666666667</v>
      </c>
      <c r="I426" s="279">
        <v>8.0833333333333321</v>
      </c>
      <c r="J426" s="279">
        <v>8.3166666666666664</v>
      </c>
      <c r="K426" s="277">
        <v>7.85</v>
      </c>
      <c r="L426" s="277">
        <v>7.2</v>
      </c>
      <c r="M426" s="277">
        <v>262.50923999999998</v>
      </c>
    </row>
    <row r="427" spans="1:13">
      <c r="A427" s="268">
        <v>417</v>
      </c>
      <c r="B427" s="277" t="s">
        <v>2517</v>
      </c>
      <c r="C427" s="278">
        <v>613.65</v>
      </c>
      <c r="D427" s="279">
        <v>627.26666666666665</v>
      </c>
      <c r="E427" s="279">
        <v>580.18333333333328</v>
      </c>
      <c r="F427" s="279">
        <v>546.71666666666658</v>
      </c>
      <c r="G427" s="279">
        <v>499.63333333333321</v>
      </c>
      <c r="H427" s="279">
        <v>660.73333333333335</v>
      </c>
      <c r="I427" s="279">
        <v>707.81666666666683</v>
      </c>
      <c r="J427" s="279">
        <v>741.28333333333342</v>
      </c>
      <c r="K427" s="277">
        <v>674.35</v>
      </c>
      <c r="L427" s="277">
        <v>593.79999999999995</v>
      </c>
      <c r="M427" s="277">
        <v>1.07057</v>
      </c>
    </row>
    <row r="428" spans="1:13">
      <c r="A428" s="268">
        <v>418</v>
      </c>
      <c r="B428" s="277" t="s">
        <v>527</v>
      </c>
      <c r="C428" s="278">
        <v>180.35</v>
      </c>
      <c r="D428" s="279">
        <v>183.56666666666669</v>
      </c>
      <c r="E428" s="279">
        <v>173.23333333333338</v>
      </c>
      <c r="F428" s="279">
        <v>166.11666666666667</v>
      </c>
      <c r="G428" s="279">
        <v>155.78333333333336</v>
      </c>
      <c r="H428" s="279">
        <v>190.68333333333339</v>
      </c>
      <c r="I428" s="279">
        <v>201.01666666666671</v>
      </c>
      <c r="J428" s="279">
        <v>208.13333333333341</v>
      </c>
      <c r="K428" s="277">
        <v>193.9</v>
      </c>
      <c r="L428" s="277">
        <v>176.45</v>
      </c>
      <c r="M428" s="277">
        <v>17.246759999999998</v>
      </c>
    </row>
    <row r="429" spans="1:13">
      <c r="A429" s="268">
        <v>419</v>
      </c>
      <c r="B429" s="277" t="s">
        <v>2526</v>
      </c>
      <c r="C429" s="278">
        <v>51.45</v>
      </c>
      <c r="D429" s="279">
        <v>51.35</v>
      </c>
      <c r="E429" s="279">
        <v>49.7</v>
      </c>
      <c r="F429" s="279">
        <v>47.95</v>
      </c>
      <c r="G429" s="279">
        <v>46.300000000000004</v>
      </c>
      <c r="H429" s="279">
        <v>53.1</v>
      </c>
      <c r="I429" s="279">
        <v>54.749999999999993</v>
      </c>
      <c r="J429" s="279">
        <v>56.5</v>
      </c>
      <c r="K429" s="277">
        <v>53</v>
      </c>
      <c r="L429" s="277">
        <v>49.6</v>
      </c>
      <c r="M429" s="277">
        <v>57.441189999999999</v>
      </c>
    </row>
    <row r="430" spans="1:13">
      <c r="A430" s="268">
        <v>420</v>
      </c>
      <c r="B430" s="277" t="s">
        <v>175</v>
      </c>
      <c r="C430" s="278">
        <v>4053.9</v>
      </c>
      <c r="D430" s="279">
        <v>4112.8666666666668</v>
      </c>
      <c r="E430" s="279">
        <v>3954.7833333333338</v>
      </c>
      <c r="F430" s="279">
        <v>3855.666666666667</v>
      </c>
      <c r="G430" s="279">
        <v>3697.5833333333339</v>
      </c>
      <c r="H430" s="279">
        <v>4211.9833333333336</v>
      </c>
      <c r="I430" s="279">
        <v>4370.0666666666657</v>
      </c>
      <c r="J430" s="279">
        <v>4469.1833333333334</v>
      </c>
      <c r="K430" s="277">
        <v>4270.95</v>
      </c>
      <c r="L430" s="277">
        <v>4013.75</v>
      </c>
      <c r="M430" s="277">
        <v>2.4146899999999998</v>
      </c>
    </row>
    <row r="431" spans="1:13">
      <c r="A431" s="268">
        <v>421</v>
      </c>
      <c r="B431" s="277" t="s">
        <v>176</v>
      </c>
      <c r="C431" s="286">
        <v>702.45</v>
      </c>
      <c r="D431" s="287">
        <v>731.11666666666667</v>
      </c>
      <c r="E431" s="287">
        <v>669.33333333333337</v>
      </c>
      <c r="F431" s="287">
        <v>636.2166666666667</v>
      </c>
      <c r="G431" s="287">
        <v>574.43333333333339</v>
      </c>
      <c r="H431" s="287">
        <v>764.23333333333335</v>
      </c>
      <c r="I431" s="287">
        <v>826.01666666666665</v>
      </c>
      <c r="J431" s="287">
        <v>859.13333333333333</v>
      </c>
      <c r="K431" s="288">
        <v>792.9</v>
      </c>
      <c r="L431" s="288">
        <v>698</v>
      </c>
      <c r="M431" s="288">
        <v>94.462400000000002</v>
      </c>
    </row>
    <row r="432" spans="1:13">
      <c r="A432" s="268">
        <v>422</v>
      </c>
      <c r="B432" s="277" t="s">
        <v>177</v>
      </c>
      <c r="C432" s="277">
        <v>604.15</v>
      </c>
      <c r="D432" s="279">
        <v>605.9666666666667</v>
      </c>
      <c r="E432" s="279">
        <v>581.43333333333339</v>
      </c>
      <c r="F432" s="279">
        <v>558.7166666666667</v>
      </c>
      <c r="G432" s="279">
        <v>534.18333333333339</v>
      </c>
      <c r="H432" s="279">
        <v>628.68333333333339</v>
      </c>
      <c r="I432" s="279">
        <v>653.2166666666667</v>
      </c>
      <c r="J432" s="279">
        <v>675.93333333333339</v>
      </c>
      <c r="K432" s="277">
        <v>630.5</v>
      </c>
      <c r="L432" s="277">
        <v>583.25</v>
      </c>
      <c r="M432" s="277">
        <v>11.658049999999999</v>
      </c>
    </row>
    <row r="433" spans="1:13">
      <c r="A433" s="268">
        <v>423</v>
      </c>
      <c r="B433" s="277" t="s">
        <v>525</v>
      </c>
      <c r="C433" s="277">
        <v>90.25</v>
      </c>
      <c r="D433" s="279">
        <v>90.100000000000009</v>
      </c>
      <c r="E433" s="279">
        <v>85.200000000000017</v>
      </c>
      <c r="F433" s="279">
        <v>80.150000000000006</v>
      </c>
      <c r="G433" s="279">
        <v>75.250000000000014</v>
      </c>
      <c r="H433" s="279">
        <v>95.15000000000002</v>
      </c>
      <c r="I433" s="279">
        <v>100.05000000000003</v>
      </c>
      <c r="J433" s="279">
        <v>105.10000000000002</v>
      </c>
      <c r="K433" s="277">
        <v>95</v>
      </c>
      <c r="L433" s="277">
        <v>85.05</v>
      </c>
      <c r="M433" s="277">
        <v>3.1834799999999999</v>
      </c>
    </row>
    <row r="434" spans="1:13">
      <c r="A434" s="268">
        <v>424</v>
      </c>
      <c r="B434" s="277" t="s">
        <v>281</v>
      </c>
      <c r="C434" s="277">
        <v>149.9</v>
      </c>
      <c r="D434" s="279">
        <v>155.1</v>
      </c>
      <c r="E434" s="279">
        <v>142.79999999999998</v>
      </c>
      <c r="F434" s="279">
        <v>135.69999999999999</v>
      </c>
      <c r="G434" s="279">
        <v>123.39999999999998</v>
      </c>
      <c r="H434" s="279">
        <v>162.19999999999999</v>
      </c>
      <c r="I434" s="279">
        <v>174.5</v>
      </c>
      <c r="J434" s="279">
        <v>181.6</v>
      </c>
      <c r="K434" s="277">
        <v>167.4</v>
      </c>
      <c r="L434" s="277">
        <v>148</v>
      </c>
      <c r="M434" s="277">
        <v>30.406739999999999</v>
      </c>
    </row>
    <row r="435" spans="1:13">
      <c r="A435" s="268">
        <v>425</v>
      </c>
      <c r="B435" s="277" t="s">
        <v>526</v>
      </c>
      <c r="C435" s="277">
        <v>455.6</v>
      </c>
      <c r="D435" s="279">
        <v>465.83333333333331</v>
      </c>
      <c r="E435" s="279">
        <v>434.76666666666665</v>
      </c>
      <c r="F435" s="279">
        <v>413.93333333333334</v>
      </c>
      <c r="G435" s="279">
        <v>382.86666666666667</v>
      </c>
      <c r="H435" s="279">
        <v>486.66666666666663</v>
      </c>
      <c r="I435" s="279">
        <v>517.73333333333335</v>
      </c>
      <c r="J435" s="279">
        <v>538.56666666666661</v>
      </c>
      <c r="K435" s="277">
        <v>496.9</v>
      </c>
      <c r="L435" s="277">
        <v>445</v>
      </c>
      <c r="M435" s="277">
        <v>10.82376</v>
      </c>
    </row>
    <row r="436" spans="1:13">
      <c r="A436" s="268">
        <v>426</v>
      </c>
      <c r="B436" s="277" t="s">
        <v>3388</v>
      </c>
      <c r="C436" s="277">
        <v>268.45</v>
      </c>
      <c r="D436" s="279">
        <v>274.10000000000002</v>
      </c>
      <c r="E436" s="279">
        <v>260.45000000000005</v>
      </c>
      <c r="F436" s="279">
        <v>252.45000000000005</v>
      </c>
      <c r="G436" s="279">
        <v>238.80000000000007</v>
      </c>
      <c r="H436" s="279">
        <v>282.10000000000002</v>
      </c>
      <c r="I436" s="279">
        <v>295.75</v>
      </c>
      <c r="J436" s="279">
        <v>303.75</v>
      </c>
      <c r="K436" s="277">
        <v>287.75</v>
      </c>
      <c r="L436" s="277">
        <v>266.10000000000002</v>
      </c>
      <c r="M436" s="277">
        <v>4.28573</v>
      </c>
    </row>
    <row r="437" spans="1:13">
      <c r="A437" s="268">
        <v>427</v>
      </c>
      <c r="B437" s="277" t="s">
        <v>529</v>
      </c>
      <c r="C437" s="277">
        <v>1611.1</v>
      </c>
      <c r="D437" s="279">
        <v>1610.7</v>
      </c>
      <c r="E437" s="279">
        <v>1546.4</v>
      </c>
      <c r="F437" s="279">
        <v>1481.7</v>
      </c>
      <c r="G437" s="279">
        <v>1417.4</v>
      </c>
      <c r="H437" s="279">
        <v>1675.4</v>
      </c>
      <c r="I437" s="279">
        <v>1739.6999999999998</v>
      </c>
      <c r="J437" s="279">
        <v>1804.4</v>
      </c>
      <c r="K437" s="277">
        <v>1675</v>
      </c>
      <c r="L437" s="277">
        <v>1546</v>
      </c>
      <c r="M437" s="277">
        <v>0.74551000000000001</v>
      </c>
    </row>
    <row r="438" spans="1:13">
      <c r="A438" s="268">
        <v>428</v>
      </c>
      <c r="B438" s="277" t="s">
        <v>530</v>
      </c>
      <c r="C438" s="277">
        <v>450.75</v>
      </c>
      <c r="D438" s="279">
        <v>456.56666666666666</v>
      </c>
      <c r="E438" s="279">
        <v>441.18333333333334</v>
      </c>
      <c r="F438" s="279">
        <v>431.61666666666667</v>
      </c>
      <c r="G438" s="279">
        <v>416.23333333333335</v>
      </c>
      <c r="H438" s="279">
        <v>466.13333333333333</v>
      </c>
      <c r="I438" s="279">
        <v>481.51666666666665</v>
      </c>
      <c r="J438" s="279">
        <v>491.08333333333331</v>
      </c>
      <c r="K438" s="277">
        <v>471.95</v>
      </c>
      <c r="L438" s="277">
        <v>447</v>
      </c>
      <c r="M438" s="277">
        <v>0.59179000000000004</v>
      </c>
    </row>
    <row r="439" spans="1:13">
      <c r="A439" s="268">
        <v>429</v>
      </c>
      <c r="B439" s="277" t="s">
        <v>178</v>
      </c>
      <c r="C439" s="277">
        <v>520.25</v>
      </c>
      <c r="D439" s="279">
        <v>531.76666666666665</v>
      </c>
      <c r="E439" s="279">
        <v>502.5333333333333</v>
      </c>
      <c r="F439" s="279">
        <v>484.81666666666661</v>
      </c>
      <c r="G439" s="279">
        <v>455.58333333333326</v>
      </c>
      <c r="H439" s="279">
        <v>549.48333333333335</v>
      </c>
      <c r="I439" s="279">
        <v>578.7166666666667</v>
      </c>
      <c r="J439" s="279">
        <v>596.43333333333339</v>
      </c>
      <c r="K439" s="277">
        <v>561</v>
      </c>
      <c r="L439" s="277">
        <v>514.04999999999995</v>
      </c>
      <c r="M439" s="277">
        <v>200.56910999999999</v>
      </c>
    </row>
    <row r="440" spans="1:13">
      <c r="A440" s="268">
        <v>430</v>
      </c>
      <c r="B440" s="277" t="s">
        <v>531</v>
      </c>
      <c r="C440" s="277">
        <v>262.85000000000002</v>
      </c>
      <c r="D440" s="279">
        <v>265.58333333333331</v>
      </c>
      <c r="E440" s="279">
        <v>246.26666666666665</v>
      </c>
      <c r="F440" s="279">
        <v>229.68333333333334</v>
      </c>
      <c r="G440" s="279">
        <v>210.36666666666667</v>
      </c>
      <c r="H440" s="279">
        <v>282.16666666666663</v>
      </c>
      <c r="I440" s="279">
        <v>301.48333333333335</v>
      </c>
      <c r="J440" s="279">
        <v>318.06666666666661</v>
      </c>
      <c r="K440" s="277">
        <v>284.89999999999998</v>
      </c>
      <c r="L440" s="277">
        <v>249</v>
      </c>
      <c r="M440" s="277">
        <v>5.4652200000000004</v>
      </c>
    </row>
    <row r="441" spans="1:13">
      <c r="A441" s="268">
        <v>431</v>
      </c>
      <c r="B441" s="277" t="s">
        <v>179</v>
      </c>
      <c r="C441" s="277">
        <v>452.6</v>
      </c>
      <c r="D441" s="279">
        <v>459.7166666666667</v>
      </c>
      <c r="E441" s="279">
        <v>436.33333333333337</v>
      </c>
      <c r="F441" s="279">
        <v>420.06666666666666</v>
      </c>
      <c r="G441" s="279">
        <v>396.68333333333334</v>
      </c>
      <c r="H441" s="279">
        <v>475.98333333333341</v>
      </c>
      <c r="I441" s="279">
        <v>499.36666666666673</v>
      </c>
      <c r="J441" s="279">
        <v>515.63333333333344</v>
      </c>
      <c r="K441" s="277">
        <v>483.1</v>
      </c>
      <c r="L441" s="277">
        <v>443.45</v>
      </c>
      <c r="M441" s="277">
        <v>25.022379999999998</v>
      </c>
    </row>
    <row r="442" spans="1:13">
      <c r="A442" s="268">
        <v>432</v>
      </c>
      <c r="B442" s="277" t="s">
        <v>532</v>
      </c>
      <c r="C442" s="277">
        <v>178.65</v>
      </c>
      <c r="D442" s="279">
        <v>181.48333333333335</v>
      </c>
      <c r="E442" s="279">
        <v>174.16666666666669</v>
      </c>
      <c r="F442" s="279">
        <v>169.68333333333334</v>
      </c>
      <c r="G442" s="279">
        <v>162.36666666666667</v>
      </c>
      <c r="H442" s="279">
        <v>185.9666666666667</v>
      </c>
      <c r="I442" s="279">
        <v>193.28333333333336</v>
      </c>
      <c r="J442" s="279">
        <v>197.76666666666671</v>
      </c>
      <c r="K442" s="277">
        <v>188.8</v>
      </c>
      <c r="L442" s="277">
        <v>177</v>
      </c>
      <c r="M442" s="277">
        <v>2.6577199999999999</v>
      </c>
    </row>
    <row r="443" spans="1:13">
      <c r="A443" s="268">
        <v>433</v>
      </c>
      <c r="B443" s="277" t="s">
        <v>533</v>
      </c>
      <c r="C443" s="277">
        <v>1336.85</v>
      </c>
      <c r="D443" s="279">
        <v>1340.1999999999998</v>
      </c>
      <c r="E443" s="279">
        <v>1316.8499999999997</v>
      </c>
      <c r="F443" s="279">
        <v>1296.8499999999999</v>
      </c>
      <c r="G443" s="279">
        <v>1273.4999999999998</v>
      </c>
      <c r="H443" s="279">
        <v>1360.1999999999996</v>
      </c>
      <c r="I443" s="279">
        <v>1383.55</v>
      </c>
      <c r="J443" s="279">
        <v>1403.5499999999995</v>
      </c>
      <c r="K443" s="277">
        <v>1363.55</v>
      </c>
      <c r="L443" s="277">
        <v>1320.2</v>
      </c>
      <c r="M443" s="277">
        <v>0.34077000000000002</v>
      </c>
    </row>
    <row r="444" spans="1:13">
      <c r="A444" s="268">
        <v>434</v>
      </c>
      <c r="B444" s="277" t="s">
        <v>534</v>
      </c>
      <c r="C444" s="277">
        <v>3.75</v>
      </c>
      <c r="D444" s="279">
        <v>3.7833333333333337</v>
      </c>
      <c r="E444" s="279">
        <v>3.6666666666666674</v>
      </c>
      <c r="F444" s="279">
        <v>3.5833333333333339</v>
      </c>
      <c r="G444" s="279">
        <v>3.4666666666666677</v>
      </c>
      <c r="H444" s="279">
        <v>3.8666666666666671</v>
      </c>
      <c r="I444" s="279">
        <v>3.9833333333333334</v>
      </c>
      <c r="J444" s="279">
        <v>4.0666666666666664</v>
      </c>
      <c r="K444" s="277">
        <v>3.9</v>
      </c>
      <c r="L444" s="277">
        <v>3.7</v>
      </c>
      <c r="M444" s="277">
        <v>200.44982999999999</v>
      </c>
    </row>
    <row r="445" spans="1:13">
      <c r="A445" s="268">
        <v>435</v>
      </c>
      <c r="B445" s="277" t="s">
        <v>535</v>
      </c>
      <c r="C445" s="277">
        <v>128.35</v>
      </c>
      <c r="D445" s="279">
        <v>128.68333333333331</v>
      </c>
      <c r="E445" s="279">
        <v>125.66666666666663</v>
      </c>
      <c r="F445" s="279">
        <v>122.98333333333332</v>
      </c>
      <c r="G445" s="279">
        <v>119.96666666666664</v>
      </c>
      <c r="H445" s="279">
        <v>131.36666666666662</v>
      </c>
      <c r="I445" s="279">
        <v>134.38333333333333</v>
      </c>
      <c r="J445" s="279">
        <v>137.06666666666661</v>
      </c>
      <c r="K445" s="277">
        <v>131.69999999999999</v>
      </c>
      <c r="L445" s="277">
        <v>126</v>
      </c>
      <c r="M445" s="277">
        <v>1.6363700000000001</v>
      </c>
    </row>
    <row r="446" spans="1:13">
      <c r="A446" s="268">
        <v>436</v>
      </c>
      <c r="B446" s="277" t="s">
        <v>2594</v>
      </c>
      <c r="C446" s="277">
        <v>252.75</v>
      </c>
      <c r="D446" s="279">
        <v>255.63333333333333</v>
      </c>
      <c r="E446" s="279">
        <v>241.36666666666667</v>
      </c>
      <c r="F446" s="279">
        <v>229.98333333333335</v>
      </c>
      <c r="G446" s="279">
        <v>215.7166666666667</v>
      </c>
      <c r="H446" s="279">
        <v>267.01666666666665</v>
      </c>
      <c r="I446" s="279">
        <v>281.2833333333333</v>
      </c>
      <c r="J446" s="279">
        <v>292.66666666666663</v>
      </c>
      <c r="K446" s="277">
        <v>269.89999999999998</v>
      </c>
      <c r="L446" s="277">
        <v>244.25</v>
      </c>
      <c r="M446" s="277">
        <v>3.06067</v>
      </c>
    </row>
    <row r="447" spans="1:13">
      <c r="A447" s="268">
        <v>437</v>
      </c>
      <c r="B447" s="277" t="s">
        <v>536</v>
      </c>
      <c r="C447" s="277">
        <v>852.1</v>
      </c>
      <c r="D447" s="279">
        <v>865.93333333333339</v>
      </c>
      <c r="E447" s="279">
        <v>826.16666666666674</v>
      </c>
      <c r="F447" s="279">
        <v>800.23333333333335</v>
      </c>
      <c r="G447" s="279">
        <v>760.4666666666667</v>
      </c>
      <c r="H447" s="279">
        <v>891.86666666666679</v>
      </c>
      <c r="I447" s="279">
        <v>931.63333333333344</v>
      </c>
      <c r="J447" s="279">
        <v>957.56666666666683</v>
      </c>
      <c r="K447" s="277">
        <v>905.7</v>
      </c>
      <c r="L447" s="277">
        <v>840</v>
      </c>
      <c r="M447" s="277">
        <v>1.1451899999999999</v>
      </c>
    </row>
    <row r="448" spans="1:13">
      <c r="A448" s="268">
        <v>438</v>
      </c>
      <c r="B448" s="277" t="s">
        <v>282</v>
      </c>
      <c r="C448" s="277">
        <v>474.2</v>
      </c>
      <c r="D448" s="279">
        <v>475.18333333333334</v>
      </c>
      <c r="E448" s="279">
        <v>459.01666666666665</v>
      </c>
      <c r="F448" s="279">
        <v>443.83333333333331</v>
      </c>
      <c r="G448" s="279">
        <v>427.66666666666663</v>
      </c>
      <c r="H448" s="279">
        <v>490.36666666666667</v>
      </c>
      <c r="I448" s="279">
        <v>506.5333333333333</v>
      </c>
      <c r="J448" s="279">
        <v>521.7166666666667</v>
      </c>
      <c r="K448" s="277">
        <v>491.35</v>
      </c>
      <c r="L448" s="277">
        <v>460</v>
      </c>
      <c r="M448" s="277">
        <v>4.3049999999999997</v>
      </c>
    </row>
    <row r="449" spans="1:13">
      <c r="A449" s="268">
        <v>439</v>
      </c>
      <c r="B449" s="277" t="s">
        <v>542</v>
      </c>
      <c r="C449" s="277">
        <v>50.65</v>
      </c>
      <c r="D449" s="279">
        <v>51.949999999999996</v>
      </c>
      <c r="E449" s="279">
        <v>47.949999999999989</v>
      </c>
      <c r="F449" s="279">
        <v>45.249999999999993</v>
      </c>
      <c r="G449" s="279">
        <v>41.249999999999986</v>
      </c>
      <c r="H449" s="279">
        <v>54.649999999999991</v>
      </c>
      <c r="I449" s="279">
        <v>58.650000000000006</v>
      </c>
      <c r="J449" s="279">
        <v>61.349999999999994</v>
      </c>
      <c r="K449" s="277">
        <v>55.95</v>
      </c>
      <c r="L449" s="277">
        <v>49.25</v>
      </c>
      <c r="M449" s="277">
        <v>10.051600000000001</v>
      </c>
    </row>
    <row r="450" spans="1:13">
      <c r="A450" s="268">
        <v>440</v>
      </c>
      <c r="B450" s="277" t="s">
        <v>2609</v>
      </c>
      <c r="C450" s="277">
        <v>12073.9</v>
      </c>
      <c r="D450" s="279">
        <v>12257.966666666667</v>
      </c>
      <c r="E450" s="279">
        <v>11815.933333333334</v>
      </c>
      <c r="F450" s="279">
        <v>11557.966666666667</v>
      </c>
      <c r="G450" s="279">
        <v>11115.933333333334</v>
      </c>
      <c r="H450" s="279">
        <v>12515.933333333334</v>
      </c>
      <c r="I450" s="279">
        <v>12957.966666666667</v>
      </c>
      <c r="J450" s="279">
        <v>13215.933333333334</v>
      </c>
      <c r="K450" s="277">
        <v>12700</v>
      </c>
      <c r="L450" s="277">
        <v>12000</v>
      </c>
      <c r="M450" s="277">
        <v>2.0299999999999999E-2</v>
      </c>
    </row>
    <row r="451" spans="1:13">
      <c r="A451" s="268">
        <v>441</v>
      </c>
      <c r="B451" s="277" t="s">
        <v>2614</v>
      </c>
      <c r="C451" s="277">
        <v>870.65</v>
      </c>
      <c r="D451" s="279">
        <v>871.9</v>
      </c>
      <c r="E451" s="279">
        <v>853.8</v>
      </c>
      <c r="F451" s="279">
        <v>836.94999999999993</v>
      </c>
      <c r="G451" s="279">
        <v>818.84999999999991</v>
      </c>
      <c r="H451" s="279">
        <v>888.75</v>
      </c>
      <c r="I451" s="279">
        <v>906.85000000000014</v>
      </c>
      <c r="J451" s="279">
        <v>923.7</v>
      </c>
      <c r="K451" s="277">
        <v>890</v>
      </c>
      <c r="L451" s="277">
        <v>855.05</v>
      </c>
      <c r="M451" s="277">
        <v>1.8510800000000001</v>
      </c>
    </row>
    <row r="452" spans="1:13">
      <c r="A452" s="268">
        <v>442</v>
      </c>
      <c r="B452" s="277" t="s">
        <v>3465</v>
      </c>
      <c r="C452" s="277">
        <v>532.35</v>
      </c>
      <c r="D452" s="279">
        <v>537.63333333333333</v>
      </c>
      <c r="E452" s="279">
        <v>522.91666666666663</v>
      </c>
      <c r="F452" s="279">
        <v>513.48333333333335</v>
      </c>
      <c r="G452" s="279">
        <v>498.76666666666665</v>
      </c>
      <c r="H452" s="279">
        <v>547.06666666666661</v>
      </c>
      <c r="I452" s="279">
        <v>561.7833333333333</v>
      </c>
      <c r="J452" s="279">
        <v>571.21666666666658</v>
      </c>
      <c r="K452" s="277">
        <v>552.35</v>
      </c>
      <c r="L452" s="277">
        <v>528.20000000000005</v>
      </c>
      <c r="M452" s="277">
        <v>55.439300000000003</v>
      </c>
    </row>
    <row r="453" spans="1:13">
      <c r="A453" s="268">
        <v>443</v>
      </c>
      <c r="B453" s="277" t="s">
        <v>182</v>
      </c>
      <c r="C453" s="277">
        <v>1074.8</v>
      </c>
      <c r="D453" s="279">
        <v>1093.0166666666667</v>
      </c>
      <c r="E453" s="279">
        <v>1038.1833333333334</v>
      </c>
      <c r="F453" s="279">
        <v>1001.5666666666668</v>
      </c>
      <c r="G453" s="279">
        <v>946.73333333333358</v>
      </c>
      <c r="H453" s="279">
        <v>1129.6333333333332</v>
      </c>
      <c r="I453" s="279">
        <v>1184.4666666666667</v>
      </c>
      <c r="J453" s="279">
        <v>1221.083333333333</v>
      </c>
      <c r="K453" s="277">
        <v>1147.8499999999999</v>
      </c>
      <c r="L453" s="277">
        <v>1056.4000000000001</v>
      </c>
      <c r="M453" s="277">
        <v>4.8788400000000003</v>
      </c>
    </row>
    <row r="454" spans="1:13">
      <c r="A454" s="268">
        <v>444</v>
      </c>
      <c r="B454" s="277" t="s">
        <v>543</v>
      </c>
      <c r="C454" s="277">
        <v>810.95</v>
      </c>
      <c r="D454" s="279">
        <v>819.65</v>
      </c>
      <c r="E454" s="279">
        <v>794.3</v>
      </c>
      <c r="F454" s="279">
        <v>777.65</v>
      </c>
      <c r="G454" s="279">
        <v>752.3</v>
      </c>
      <c r="H454" s="279">
        <v>836.3</v>
      </c>
      <c r="I454" s="279">
        <v>861.65000000000009</v>
      </c>
      <c r="J454" s="279">
        <v>878.3</v>
      </c>
      <c r="K454" s="277">
        <v>845</v>
      </c>
      <c r="L454" s="277">
        <v>803</v>
      </c>
      <c r="M454" s="277">
        <v>0.28849000000000002</v>
      </c>
    </row>
    <row r="455" spans="1:13">
      <c r="A455" s="268">
        <v>445</v>
      </c>
      <c r="B455" s="277" t="s">
        <v>183</v>
      </c>
      <c r="C455" s="277">
        <v>143.19999999999999</v>
      </c>
      <c r="D455" s="279">
        <v>143.11666666666665</v>
      </c>
      <c r="E455" s="279">
        <v>138.2833333333333</v>
      </c>
      <c r="F455" s="279">
        <v>133.36666666666665</v>
      </c>
      <c r="G455" s="279">
        <v>128.5333333333333</v>
      </c>
      <c r="H455" s="279">
        <v>148.0333333333333</v>
      </c>
      <c r="I455" s="279">
        <v>152.86666666666662</v>
      </c>
      <c r="J455" s="279">
        <v>157.7833333333333</v>
      </c>
      <c r="K455" s="277">
        <v>147.94999999999999</v>
      </c>
      <c r="L455" s="277">
        <v>138.19999999999999</v>
      </c>
      <c r="M455" s="277">
        <v>1605.6451999999999</v>
      </c>
    </row>
    <row r="456" spans="1:13">
      <c r="A456" s="268">
        <v>446</v>
      </c>
      <c r="B456" s="277" t="s">
        <v>184</v>
      </c>
      <c r="C456" s="277">
        <v>50.95</v>
      </c>
      <c r="D456" s="279">
        <v>51.85</v>
      </c>
      <c r="E456" s="279">
        <v>49.1</v>
      </c>
      <c r="F456" s="279">
        <v>47.25</v>
      </c>
      <c r="G456" s="279">
        <v>44.5</v>
      </c>
      <c r="H456" s="279">
        <v>53.7</v>
      </c>
      <c r="I456" s="279">
        <v>56.45</v>
      </c>
      <c r="J456" s="279">
        <v>58.300000000000004</v>
      </c>
      <c r="K456" s="277">
        <v>54.6</v>
      </c>
      <c r="L456" s="277">
        <v>50</v>
      </c>
      <c r="M456" s="277">
        <v>181.03089</v>
      </c>
    </row>
    <row r="457" spans="1:13">
      <c r="A457" s="268">
        <v>447</v>
      </c>
      <c r="B457" s="277" t="s">
        <v>185</v>
      </c>
      <c r="C457" s="277">
        <v>58.75</v>
      </c>
      <c r="D457" s="279">
        <v>59.466666666666669</v>
      </c>
      <c r="E457" s="279">
        <v>57.183333333333337</v>
      </c>
      <c r="F457" s="279">
        <v>55.616666666666667</v>
      </c>
      <c r="G457" s="279">
        <v>53.333333333333336</v>
      </c>
      <c r="H457" s="279">
        <v>61.033333333333339</v>
      </c>
      <c r="I457" s="279">
        <v>63.31666666666667</v>
      </c>
      <c r="J457" s="279">
        <v>64.88333333333334</v>
      </c>
      <c r="K457" s="277">
        <v>61.75</v>
      </c>
      <c r="L457" s="277">
        <v>57.9</v>
      </c>
      <c r="M457" s="277">
        <v>368.40665000000001</v>
      </c>
    </row>
    <row r="458" spans="1:13">
      <c r="A458" s="268">
        <v>448</v>
      </c>
      <c r="B458" s="277" t="s">
        <v>186</v>
      </c>
      <c r="C458" s="277">
        <v>413</v>
      </c>
      <c r="D458" s="279">
        <v>417.7166666666667</v>
      </c>
      <c r="E458" s="279">
        <v>405.28333333333342</v>
      </c>
      <c r="F458" s="279">
        <v>397.56666666666672</v>
      </c>
      <c r="G458" s="279">
        <v>385.13333333333344</v>
      </c>
      <c r="H458" s="279">
        <v>425.43333333333339</v>
      </c>
      <c r="I458" s="279">
        <v>437.86666666666667</v>
      </c>
      <c r="J458" s="279">
        <v>445.58333333333337</v>
      </c>
      <c r="K458" s="277">
        <v>430.15</v>
      </c>
      <c r="L458" s="277">
        <v>410</v>
      </c>
      <c r="M458" s="277">
        <v>157.46138999999999</v>
      </c>
    </row>
    <row r="459" spans="1:13">
      <c r="A459" s="268">
        <v>449</v>
      </c>
      <c r="B459" s="277" t="s">
        <v>2625</v>
      </c>
      <c r="C459" s="277">
        <v>24.3</v>
      </c>
      <c r="D459" s="279">
        <v>24.616666666666664</v>
      </c>
      <c r="E459" s="279">
        <v>23.533333333333328</v>
      </c>
      <c r="F459" s="279">
        <v>22.766666666666666</v>
      </c>
      <c r="G459" s="279">
        <v>21.68333333333333</v>
      </c>
      <c r="H459" s="279">
        <v>25.383333333333326</v>
      </c>
      <c r="I459" s="279">
        <v>26.466666666666661</v>
      </c>
      <c r="J459" s="279">
        <v>27.233333333333324</v>
      </c>
      <c r="K459" s="277">
        <v>25.7</v>
      </c>
      <c r="L459" s="277">
        <v>23.85</v>
      </c>
      <c r="M459" s="277">
        <v>28.443660000000001</v>
      </c>
    </row>
    <row r="460" spans="1:13">
      <c r="A460" s="268">
        <v>450</v>
      </c>
      <c r="B460" s="277" t="s">
        <v>537</v>
      </c>
      <c r="C460" s="277">
        <v>768.9</v>
      </c>
      <c r="D460" s="279">
        <v>781.41666666666663</v>
      </c>
      <c r="E460" s="279">
        <v>742.5333333333333</v>
      </c>
      <c r="F460" s="279">
        <v>716.16666666666663</v>
      </c>
      <c r="G460" s="279">
        <v>677.2833333333333</v>
      </c>
      <c r="H460" s="279">
        <v>807.7833333333333</v>
      </c>
      <c r="I460" s="279">
        <v>846.66666666666674</v>
      </c>
      <c r="J460" s="279">
        <v>873.0333333333333</v>
      </c>
      <c r="K460" s="277">
        <v>820.3</v>
      </c>
      <c r="L460" s="277">
        <v>755.05</v>
      </c>
      <c r="M460" s="277">
        <v>0.38999</v>
      </c>
    </row>
    <row r="461" spans="1:13">
      <c r="A461" s="268">
        <v>451</v>
      </c>
      <c r="B461" s="277" t="s">
        <v>538</v>
      </c>
      <c r="C461" s="277">
        <v>425.25</v>
      </c>
      <c r="D461" s="279">
        <v>434.08333333333331</v>
      </c>
      <c r="E461" s="279">
        <v>413.16666666666663</v>
      </c>
      <c r="F461" s="279">
        <v>401.08333333333331</v>
      </c>
      <c r="G461" s="279">
        <v>380.16666666666663</v>
      </c>
      <c r="H461" s="279">
        <v>446.16666666666663</v>
      </c>
      <c r="I461" s="279">
        <v>467.08333333333326</v>
      </c>
      <c r="J461" s="279">
        <v>479.16666666666663</v>
      </c>
      <c r="K461" s="277">
        <v>455</v>
      </c>
      <c r="L461" s="277">
        <v>422</v>
      </c>
      <c r="M461" s="277">
        <v>0.57174999999999998</v>
      </c>
    </row>
    <row r="462" spans="1:13">
      <c r="A462" s="268">
        <v>452</v>
      </c>
      <c r="B462" s="277" t="s">
        <v>187</v>
      </c>
      <c r="C462" s="277">
        <v>2257.25</v>
      </c>
      <c r="D462" s="279">
        <v>2253.8166666666666</v>
      </c>
      <c r="E462" s="279">
        <v>2231.4333333333334</v>
      </c>
      <c r="F462" s="279">
        <v>2205.6166666666668</v>
      </c>
      <c r="G462" s="279">
        <v>2183.2333333333336</v>
      </c>
      <c r="H462" s="279">
        <v>2279.6333333333332</v>
      </c>
      <c r="I462" s="279">
        <v>2302.0166666666664</v>
      </c>
      <c r="J462" s="279">
        <v>2327.833333333333</v>
      </c>
      <c r="K462" s="277">
        <v>2276.1999999999998</v>
      </c>
      <c r="L462" s="277">
        <v>2228</v>
      </c>
      <c r="M462" s="277">
        <v>60.181600000000003</v>
      </c>
    </row>
    <row r="463" spans="1:13">
      <c r="A463" s="268">
        <v>453</v>
      </c>
      <c r="B463" s="277" t="s">
        <v>544</v>
      </c>
      <c r="C463" s="277">
        <v>2369.8000000000002</v>
      </c>
      <c r="D463" s="279">
        <v>2435.9833333333336</v>
      </c>
      <c r="E463" s="279">
        <v>2283.8166666666671</v>
      </c>
      <c r="F463" s="279">
        <v>2197.8333333333335</v>
      </c>
      <c r="G463" s="279">
        <v>2045.666666666667</v>
      </c>
      <c r="H463" s="279">
        <v>2521.9666666666672</v>
      </c>
      <c r="I463" s="279">
        <v>2674.1333333333332</v>
      </c>
      <c r="J463" s="279">
        <v>2760.1166666666672</v>
      </c>
      <c r="K463" s="277">
        <v>2588.15</v>
      </c>
      <c r="L463" s="277">
        <v>2350</v>
      </c>
      <c r="M463" s="277">
        <v>0.81330999999999998</v>
      </c>
    </row>
    <row r="464" spans="1:13">
      <c r="A464" s="268">
        <v>454</v>
      </c>
      <c r="B464" s="277" t="s">
        <v>188</v>
      </c>
      <c r="C464" s="277">
        <v>741</v>
      </c>
      <c r="D464" s="279">
        <v>749.26666666666677</v>
      </c>
      <c r="E464" s="279">
        <v>723.83333333333348</v>
      </c>
      <c r="F464" s="279">
        <v>706.66666666666674</v>
      </c>
      <c r="G464" s="279">
        <v>681.23333333333346</v>
      </c>
      <c r="H464" s="279">
        <v>766.43333333333351</v>
      </c>
      <c r="I464" s="279">
        <v>791.86666666666667</v>
      </c>
      <c r="J464" s="279">
        <v>809.03333333333353</v>
      </c>
      <c r="K464" s="277">
        <v>774.7</v>
      </c>
      <c r="L464" s="277">
        <v>732.1</v>
      </c>
      <c r="M464" s="277">
        <v>72.245850000000004</v>
      </c>
    </row>
    <row r="465" spans="1:13">
      <c r="A465" s="268">
        <v>455</v>
      </c>
      <c r="B465" s="277" t="s">
        <v>546</v>
      </c>
      <c r="C465" s="277">
        <v>764.65</v>
      </c>
      <c r="D465" s="279">
        <v>772.1</v>
      </c>
      <c r="E465" s="279">
        <v>735.05000000000007</v>
      </c>
      <c r="F465" s="279">
        <v>705.45</v>
      </c>
      <c r="G465" s="279">
        <v>668.40000000000009</v>
      </c>
      <c r="H465" s="279">
        <v>801.7</v>
      </c>
      <c r="I465" s="279">
        <v>838.75</v>
      </c>
      <c r="J465" s="279">
        <v>868.35</v>
      </c>
      <c r="K465" s="277">
        <v>809.15</v>
      </c>
      <c r="L465" s="277">
        <v>742.5</v>
      </c>
      <c r="M465" s="277">
        <v>0.94055999999999995</v>
      </c>
    </row>
    <row r="466" spans="1:13">
      <c r="A466" s="268">
        <v>456</v>
      </c>
      <c r="B466" s="277" t="s">
        <v>547</v>
      </c>
      <c r="C466" s="277">
        <v>750.6</v>
      </c>
      <c r="D466" s="279">
        <v>752.6</v>
      </c>
      <c r="E466" s="279">
        <v>740.2</v>
      </c>
      <c r="F466" s="279">
        <v>729.80000000000007</v>
      </c>
      <c r="G466" s="279">
        <v>717.40000000000009</v>
      </c>
      <c r="H466" s="279">
        <v>763</v>
      </c>
      <c r="I466" s="279">
        <v>775.39999999999986</v>
      </c>
      <c r="J466" s="279">
        <v>785.8</v>
      </c>
      <c r="K466" s="277">
        <v>765</v>
      </c>
      <c r="L466" s="277">
        <v>742.2</v>
      </c>
      <c r="M466" s="277">
        <v>1.3303</v>
      </c>
    </row>
    <row r="467" spans="1:13">
      <c r="A467" s="268">
        <v>457</v>
      </c>
      <c r="B467" s="277" t="s">
        <v>552</v>
      </c>
      <c r="C467" s="277">
        <v>647.9</v>
      </c>
      <c r="D467" s="279">
        <v>650.08333333333337</v>
      </c>
      <c r="E467" s="279">
        <v>643.66666666666674</v>
      </c>
      <c r="F467" s="279">
        <v>639.43333333333339</v>
      </c>
      <c r="G467" s="279">
        <v>633.01666666666677</v>
      </c>
      <c r="H467" s="279">
        <v>654.31666666666672</v>
      </c>
      <c r="I467" s="279">
        <v>660.73333333333346</v>
      </c>
      <c r="J467" s="279">
        <v>664.9666666666667</v>
      </c>
      <c r="K467" s="277">
        <v>656.5</v>
      </c>
      <c r="L467" s="277">
        <v>645.85</v>
      </c>
      <c r="M467" s="277">
        <v>3.0553900000000001</v>
      </c>
    </row>
    <row r="468" spans="1:13">
      <c r="A468" s="268">
        <v>458</v>
      </c>
      <c r="B468" s="277" t="s">
        <v>548</v>
      </c>
      <c r="C468" s="277">
        <v>42.05</v>
      </c>
      <c r="D468" s="279">
        <v>42.533333333333331</v>
      </c>
      <c r="E468" s="279">
        <v>38.566666666666663</v>
      </c>
      <c r="F468" s="279">
        <v>35.083333333333329</v>
      </c>
      <c r="G468" s="279">
        <v>31.11666666666666</v>
      </c>
      <c r="H468" s="279">
        <v>46.016666666666666</v>
      </c>
      <c r="I468" s="279">
        <v>49.983333333333334</v>
      </c>
      <c r="J468" s="279">
        <v>53.466666666666669</v>
      </c>
      <c r="K468" s="277">
        <v>46.5</v>
      </c>
      <c r="L468" s="277">
        <v>39.049999999999997</v>
      </c>
      <c r="M468" s="277">
        <v>8.8768200000000004</v>
      </c>
    </row>
    <row r="469" spans="1:13">
      <c r="A469" s="268">
        <v>459</v>
      </c>
      <c r="B469" s="277" t="s">
        <v>549</v>
      </c>
      <c r="C469" s="277">
        <v>1109.8499999999999</v>
      </c>
      <c r="D469" s="279">
        <v>1125.3666666666666</v>
      </c>
      <c r="E469" s="279">
        <v>1056.7333333333331</v>
      </c>
      <c r="F469" s="279">
        <v>1003.6166666666666</v>
      </c>
      <c r="G469" s="279">
        <v>934.98333333333312</v>
      </c>
      <c r="H469" s="279">
        <v>1178.4833333333331</v>
      </c>
      <c r="I469" s="279">
        <v>1247.1166666666668</v>
      </c>
      <c r="J469" s="279">
        <v>1300.2333333333331</v>
      </c>
      <c r="K469" s="277">
        <v>1194</v>
      </c>
      <c r="L469" s="277">
        <v>1072.25</v>
      </c>
      <c r="M469" s="277">
        <v>1.1200000000000001</v>
      </c>
    </row>
    <row r="470" spans="1:13">
      <c r="A470" s="268">
        <v>460</v>
      </c>
      <c r="B470" s="277" t="s">
        <v>189</v>
      </c>
      <c r="C470" s="277">
        <v>1100.5</v>
      </c>
      <c r="D470" s="279">
        <v>1113.1666666666667</v>
      </c>
      <c r="E470" s="279">
        <v>1073.3333333333335</v>
      </c>
      <c r="F470" s="279">
        <v>1046.1666666666667</v>
      </c>
      <c r="G470" s="279">
        <v>1006.3333333333335</v>
      </c>
      <c r="H470" s="279">
        <v>1140.3333333333335</v>
      </c>
      <c r="I470" s="279">
        <v>1180.166666666667</v>
      </c>
      <c r="J470" s="279">
        <v>1207.3333333333335</v>
      </c>
      <c r="K470" s="277">
        <v>1153</v>
      </c>
      <c r="L470" s="277">
        <v>1086</v>
      </c>
      <c r="M470" s="277">
        <v>33.736490000000003</v>
      </c>
    </row>
    <row r="471" spans="1:13">
      <c r="A471" s="268">
        <v>461</v>
      </c>
      <c r="B471" s="277" t="s">
        <v>190</v>
      </c>
      <c r="C471" s="277">
        <v>2661.6</v>
      </c>
      <c r="D471" s="279">
        <v>2672.5833333333335</v>
      </c>
      <c r="E471" s="279">
        <v>2606.3166666666671</v>
      </c>
      <c r="F471" s="279">
        <v>2551.0333333333338</v>
      </c>
      <c r="G471" s="279">
        <v>2484.7666666666673</v>
      </c>
      <c r="H471" s="279">
        <v>2727.8666666666668</v>
      </c>
      <c r="I471" s="279">
        <v>2794.1333333333332</v>
      </c>
      <c r="J471" s="279">
        <v>2849.4166666666665</v>
      </c>
      <c r="K471" s="277">
        <v>2738.85</v>
      </c>
      <c r="L471" s="277">
        <v>2617.3000000000002</v>
      </c>
      <c r="M471" s="277">
        <v>8.0061999999999998</v>
      </c>
    </row>
    <row r="472" spans="1:13">
      <c r="A472" s="268">
        <v>462</v>
      </c>
      <c r="B472" s="277" t="s">
        <v>191</v>
      </c>
      <c r="C472" s="277">
        <v>332.9</v>
      </c>
      <c r="D472" s="279">
        <v>337.3</v>
      </c>
      <c r="E472" s="279">
        <v>326.70000000000005</v>
      </c>
      <c r="F472" s="279">
        <v>320.50000000000006</v>
      </c>
      <c r="G472" s="279">
        <v>309.90000000000009</v>
      </c>
      <c r="H472" s="279">
        <v>343.5</v>
      </c>
      <c r="I472" s="279">
        <v>354.1</v>
      </c>
      <c r="J472" s="279">
        <v>360.29999999999995</v>
      </c>
      <c r="K472" s="277">
        <v>347.9</v>
      </c>
      <c r="L472" s="277">
        <v>331.1</v>
      </c>
      <c r="M472" s="277">
        <v>9.9145500000000002</v>
      </c>
    </row>
    <row r="473" spans="1:13">
      <c r="A473" s="268">
        <v>463</v>
      </c>
      <c r="B473" s="277" t="s">
        <v>550</v>
      </c>
      <c r="C473" s="277">
        <v>639.20000000000005</v>
      </c>
      <c r="D473" s="279">
        <v>636.31666666666672</v>
      </c>
      <c r="E473" s="279">
        <v>613.33333333333348</v>
      </c>
      <c r="F473" s="279">
        <v>587.46666666666681</v>
      </c>
      <c r="G473" s="279">
        <v>564.48333333333358</v>
      </c>
      <c r="H473" s="279">
        <v>662.18333333333339</v>
      </c>
      <c r="I473" s="279">
        <v>685.16666666666674</v>
      </c>
      <c r="J473" s="279">
        <v>711.0333333333333</v>
      </c>
      <c r="K473" s="277">
        <v>659.3</v>
      </c>
      <c r="L473" s="277">
        <v>610.45000000000005</v>
      </c>
      <c r="M473" s="277">
        <v>6.3691700000000004</v>
      </c>
    </row>
    <row r="474" spans="1:13">
      <c r="A474" s="268">
        <v>464</v>
      </c>
      <c r="B474" s="277" t="s">
        <v>551</v>
      </c>
      <c r="C474" s="277">
        <v>6.5</v>
      </c>
      <c r="D474" s="279">
        <v>6.5666666666666664</v>
      </c>
      <c r="E474" s="279">
        <v>6.3833333333333329</v>
      </c>
      <c r="F474" s="279">
        <v>6.2666666666666666</v>
      </c>
      <c r="G474" s="279">
        <v>6.083333333333333</v>
      </c>
      <c r="H474" s="279">
        <v>6.6833333333333327</v>
      </c>
      <c r="I474" s="279">
        <v>6.8666666666666663</v>
      </c>
      <c r="J474" s="279">
        <v>6.9833333333333325</v>
      </c>
      <c r="K474" s="277">
        <v>6.75</v>
      </c>
      <c r="L474" s="277">
        <v>6.45</v>
      </c>
      <c r="M474" s="277">
        <v>84.156760000000006</v>
      </c>
    </row>
    <row r="475" spans="1:13">
      <c r="A475" s="268">
        <v>465</v>
      </c>
      <c r="B475" s="245" t="s">
        <v>539</v>
      </c>
      <c r="C475" s="277">
        <v>5692.05</v>
      </c>
      <c r="D475" s="279">
        <v>5791.1833333333334</v>
      </c>
      <c r="E475" s="279">
        <v>5556.416666666667</v>
      </c>
      <c r="F475" s="279">
        <v>5420.7833333333338</v>
      </c>
      <c r="G475" s="279">
        <v>5186.0166666666673</v>
      </c>
      <c r="H475" s="279">
        <v>5926.8166666666666</v>
      </c>
      <c r="I475" s="279">
        <v>6161.583333333333</v>
      </c>
      <c r="J475" s="279">
        <v>6297.2166666666662</v>
      </c>
      <c r="K475" s="277">
        <v>6025.95</v>
      </c>
      <c r="L475" s="277">
        <v>5655.55</v>
      </c>
      <c r="M475" s="277">
        <v>0.10730000000000001</v>
      </c>
    </row>
    <row r="476" spans="1:13">
      <c r="A476" s="268">
        <v>466</v>
      </c>
      <c r="B476" s="245" t="s">
        <v>541</v>
      </c>
      <c r="C476" s="277">
        <v>31.75</v>
      </c>
      <c r="D476" s="279">
        <v>32.383333333333333</v>
      </c>
      <c r="E476" s="279">
        <v>30.616666666666667</v>
      </c>
      <c r="F476" s="279">
        <v>29.483333333333334</v>
      </c>
      <c r="G476" s="279">
        <v>27.716666666666669</v>
      </c>
      <c r="H476" s="279">
        <v>33.516666666666666</v>
      </c>
      <c r="I476" s="279">
        <v>35.283333333333331</v>
      </c>
      <c r="J476" s="279">
        <v>36.416666666666664</v>
      </c>
      <c r="K476" s="277">
        <v>34.15</v>
      </c>
      <c r="L476" s="277">
        <v>31.25</v>
      </c>
      <c r="M476" s="277">
        <v>94.351330000000004</v>
      </c>
    </row>
    <row r="477" spans="1:13">
      <c r="A477" s="268">
        <v>467</v>
      </c>
      <c r="B477" s="245" t="s">
        <v>192</v>
      </c>
      <c r="C477" s="277">
        <v>432.85</v>
      </c>
      <c r="D477" s="279">
        <v>439.08333333333331</v>
      </c>
      <c r="E477" s="279">
        <v>423.26666666666665</v>
      </c>
      <c r="F477" s="279">
        <v>413.68333333333334</v>
      </c>
      <c r="G477" s="279">
        <v>397.86666666666667</v>
      </c>
      <c r="H477" s="279">
        <v>448.66666666666663</v>
      </c>
      <c r="I477" s="279">
        <v>464.48333333333335</v>
      </c>
      <c r="J477" s="279">
        <v>474.06666666666661</v>
      </c>
      <c r="K477" s="277">
        <v>454.9</v>
      </c>
      <c r="L477" s="277">
        <v>429.5</v>
      </c>
      <c r="M477" s="277">
        <v>30.732330000000001</v>
      </c>
    </row>
    <row r="478" spans="1:13">
      <c r="A478" s="268">
        <v>468</v>
      </c>
      <c r="B478" s="245" t="s">
        <v>540</v>
      </c>
      <c r="C478" s="277">
        <v>229.55</v>
      </c>
      <c r="D478" s="279">
        <v>229.08333333333334</v>
      </c>
      <c r="E478" s="279">
        <v>218.16666666666669</v>
      </c>
      <c r="F478" s="279">
        <v>206.78333333333333</v>
      </c>
      <c r="G478" s="279">
        <v>195.86666666666667</v>
      </c>
      <c r="H478" s="279">
        <v>240.4666666666667</v>
      </c>
      <c r="I478" s="279">
        <v>251.38333333333338</v>
      </c>
      <c r="J478" s="279">
        <v>262.76666666666671</v>
      </c>
      <c r="K478" s="277">
        <v>240</v>
      </c>
      <c r="L478" s="277">
        <v>217.7</v>
      </c>
      <c r="M478" s="277">
        <v>1.5236000000000001</v>
      </c>
    </row>
    <row r="479" spans="1:13">
      <c r="A479" s="268">
        <v>469</v>
      </c>
      <c r="B479" s="245" t="s">
        <v>193</v>
      </c>
      <c r="C479" s="277">
        <v>1010.65</v>
      </c>
      <c r="D479" s="279">
        <v>1023.6833333333334</v>
      </c>
      <c r="E479" s="279">
        <v>991.36666666666679</v>
      </c>
      <c r="F479" s="279">
        <v>972.08333333333337</v>
      </c>
      <c r="G479" s="279">
        <v>939.76666666666677</v>
      </c>
      <c r="H479" s="279">
        <v>1042.9666666666667</v>
      </c>
      <c r="I479" s="279">
        <v>1075.2833333333333</v>
      </c>
      <c r="J479" s="279">
        <v>1094.5666666666668</v>
      </c>
      <c r="K479" s="277">
        <v>1056</v>
      </c>
      <c r="L479" s="277">
        <v>1004.4</v>
      </c>
      <c r="M479" s="277">
        <v>5.6796499999999996</v>
      </c>
    </row>
    <row r="480" spans="1:13">
      <c r="A480" s="268">
        <v>470</v>
      </c>
      <c r="B480" s="245" t="s">
        <v>553</v>
      </c>
      <c r="C480" s="277">
        <v>13.65</v>
      </c>
      <c r="D480" s="279">
        <v>14.016666666666667</v>
      </c>
      <c r="E480" s="279">
        <v>13.233333333333334</v>
      </c>
      <c r="F480" s="279">
        <v>12.816666666666666</v>
      </c>
      <c r="G480" s="279">
        <v>12.033333333333333</v>
      </c>
      <c r="H480" s="279">
        <v>14.433333333333335</v>
      </c>
      <c r="I480" s="279">
        <v>15.21666666666667</v>
      </c>
      <c r="J480" s="279">
        <v>15.633333333333336</v>
      </c>
      <c r="K480" s="277">
        <v>14.8</v>
      </c>
      <c r="L480" s="277">
        <v>13.6</v>
      </c>
      <c r="M480" s="277">
        <v>43.29569</v>
      </c>
    </row>
    <row r="481" spans="1:13">
      <c r="A481" s="268">
        <v>471</v>
      </c>
      <c r="B481" s="245" t="s">
        <v>554</v>
      </c>
      <c r="C481" s="277">
        <v>332.1</v>
      </c>
      <c r="D481" s="279">
        <v>339.36666666666667</v>
      </c>
      <c r="E481" s="279">
        <v>320.73333333333335</v>
      </c>
      <c r="F481" s="277">
        <v>309.36666666666667</v>
      </c>
      <c r="G481" s="279">
        <v>290.73333333333335</v>
      </c>
      <c r="H481" s="279">
        <v>350.73333333333335</v>
      </c>
      <c r="I481" s="277">
        <v>369.36666666666667</v>
      </c>
      <c r="J481" s="279">
        <v>380.73333333333335</v>
      </c>
      <c r="K481" s="279">
        <v>358</v>
      </c>
      <c r="L481" s="277">
        <v>328</v>
      </c>
      <c r="M481" s="279">
        <v>2.2774700000000001</v>
      </c>
    </row>
    <row r="482" spans="1:13">
      <c r="A482" s="268">
        <v>472</v>
      </c>
      <c r="B482" s="245" t="s">
        <v>194</v>
      </c>
      <c r="C482" s="277">
        <v>248.8</v>
      </c>
      <c r="D482" s="279">
        <v>255.3666666666667</v>
      </c>
      <c r="E482" s="279">
        <v>235.38333333333338</v>
      </c>
      <c r="F482" s="277">
        <v>221.96666666666667</v>
      </c>
      <c r="G482" s="279">
        <v>201.98333333333335</v>
      </c>
      <c r="H482" s="279">
        <v>268.78333333333342</v>
      </c>
      <c r="I482" s="277">
        <v>288.76666666666671</v>
      </c>
      <c r="J482" s="279">
        <v>302.18333333333345</v>
      </c>
      <c r="K482" s="279">
        <v>275.35000000000002</v>
      </c>
      <c r="L482" s="277">
        <v>241.95</v>
      </c>
      <c r="M482" s="279">
        <v>36.988100000000003</v>
      </c>
    </row>
    <row r="483" spans="1:13">
      <c r="A483" s="268">
        <v>473</v>
      </c>
      <c r="B483" s="245" t="s">
        <v>3099</v>
      </c>
      <c r="C483" s="245">
        <v>35.5</v>
      </c>
      <c r="D483" s="289">
        <v>36.383333333333333</v>
      </c>
      <c r="E483" s="289">
        <v>34.316666666666663</v>
      </c>
      <c r="F483" s="289">
        <v>33.133333333333333</v>
      </c>
      <c r="G483" s="289">
        <v>31.066666666666663</v>
      </c>
      <c r="H483" s="289">
        <v>37.566666666666663</v>
      </c>
      <c r="I483" s="289">
        <v>39.63333333333334</v>
      </c>
      <c r="J483" s="289">
        <v>40.816666666666663</v>
      </c>
      <c r="K483" s="289">
        <v>38.450000000000003</v>
      </c>
      <c r="L483" s="289">
        <v>35.200000000000003</v>
      </c>
      <c r="M483" s="289">
        <v>35.329419999999999</v>
      </c>
    </row>
    <row r="484" spans="1:13">
      <c r="A484" s="268">
        <v>474</v>
      </c>
      <c r="B484" s="245" t="s">
        <v>195</v>
      </c>
      <c r="C484" s="245">
        <v>3903.85</v>
      </c>
      <c r="D484" s="289">
        <v>3957.6666666666665</v>
      </c>
      <c r="E484" s="289">
        <v>3829.0333333333328</v>
      </c>
      <c r="F484" s="289">
        <v>3754.2166666666662</v>
      </c>
      <c r="G484" s="289">
        <v>3625.5833333333326</v>
      </c>
      <c r="H484" s="289">
        <v>4032.4833333333331</v>
      </c>
      <c r="I484" s="289">
        <v>4161.1166666666668</v>
      </c>
      <c r="J484" s="289">
        <v>4235.9333333333334</v>
      </c>
      <c r="K484" s="289">
        <v>4086.3</v>
      </c>
      <c r="L484" s="289">
        <v>3882.85</v>
      </c>
      <c r="M484" s="289">
        <v>6.8089599999999999</v>
      </c>
    </row>
    <row r="485" spans="1:13">
      <c r="A485" s="268">
        <v>475</v>
      </c>
      <c r="B485" s="245" t="s">
        <v>196</v>
      </c>
      <c r="C485" s="289">
        <v>30.2</v>
      </c>
      <c r="D485" s="289">
        <v>30.883333333333336</v>
      </c>
      <c r="E485" s="289">
        <v>29.31666666666667</v>
      </c>
      <c r="F485" s="289">
        <v>28.433333333333334</v>
      </c>
      <c r="G485" s="289">
        <v>26.866666666666667</v>
      </c>
      <c r="H485" s="289">
        <v>31.766666666666673</v>
      </c>
      <c r="I485" s="289">
        <v>33.333333333333343</v>
      </c>
      <c r="J485" s="289">
        <v>34.216666666666676</v>
      </c>
      <c r="K485" s="289">
        <v>32.450000000000003</v>
      </c>
      <c r="L485" s="289">
        <v>30</v>
      </c>
      <c r="M485" s="289">
        <v>92.540390000000002</v>
      </c>
    </row>
    <row r="486" spans="1:13">
      <c r="A486" s="268">
        <v>476</v>
      </c>
      <c r="B486" s="245" t="s">
        <v>197</v>
      </c>
      <c r="C486" s="289">
        <v>505.95</v>
      </c>
      <c r="D486" s="289">
        <v>513.94999999999993</v>
      </c>
      <c r="E486" s="289">
        <v>492.99999999999989</v>
      </c>
      <c r="F486" s="289">
        <v>480.04999999999995</v>
      </c>
      <c r="G486" s="289">
        <v>459.09999999999991</v>
      </c>
      <c r="H486" s="289">
        <v>526.89999999999986</v>
      </c>
      <c r="I486" s="289">
        <v>547.84999999999991</v>
      </c>
      <c r="J486" s="289">
        <v>560.79999999999984</v>
      </c>
      <c r="K486" s="289">
        <v>534.9</v>
      </c>
      <c r="L486" s="289">
        <v>501</v>
      </c>
      <c r="M486" s="289">
        <v>108.25185999999999</v>
      </c>
    </row>
    <row r="487" spans="1:13">
      <c r="A487" s="268">
        <v>477</v>
      </c>
      <c r="B487" s="245" t="s">
        <v>560</v>
      </c>
      <c r="C487" s="289">
        <v>1688.1</v>
      </c>
      <c r="D487" s="289">
        <v>1719.3666666666668</v>
      </c>
      <c r="E487" s="289">
        <v>1648.7333333333336</v>
      </c>
      <c r="F487" s="289">
        <v>1609.3666666666668</v>
      </c>
      <c r="G487" s="289">
        <v>1538.7333333333336</v>
      </c>
      <c r="H487" s="289">
        <v>1758.7333333333336</v>
      </c>
      <c r="I487" s="289">
        <v>1829.3666666666668</v>
      </c>
      <c r="J487" s="289">
        <v>1868.7333333333336</v>
      </c>
      <c r="K487" s="289">
        <v>1790</v>
      </c>
      <c r="L487" s="289">
        <v>1680</v>
      </c>
      <c r="M487" s="289">
        <v>0.32940999999999998</v>
      </c>
    </row>
    <row r="488" spans="1:13">
      <c r="A488" s="268">
        <v>478</v>
      </c>
      <c r="B488" s="245" t="s">
        <v>561</v>
      </c>
      <c r="C488" s="289">
        <v>28</v>
      </c>
      <c r="D488" s="289">
        <v>28.55</v>
      </c>
      <c r="E488" s="289">
        <v>27.3</v>
      </c>
      <c r="F488" s="289">
        <v>26.6</v>
      </c>
      <c r="G488" s="289">
        <v>25.35</v>
      </c>
      <c r="H488" s="289">
        <v>29.25</v>
      </c>
      <c r="I488" s="289">
        <v>30.5</v>
      </c>
      <c r="J488" s="289">
        <v>31.2</v>
      </c>
      <c r="K488" s="289">
        <v>29.8</v>
      </c>
      <c r="L488" s="289">
        <v>27.85</v>
      </c>
      <c r="M488" s="289">
        <v>24.336829999999999</v>
      </c>
    </row>
    <row r="489" spans="1:13">
      <c r="A489" s="268">
        <v>479</v>
      </c>
      <c r="B489" s="245" t="s">
        <v>285</v>
      </c>
      <c r="C489" s="289">
        <v>298.14999999999998</v>
      </c>
      <c r="D489" s="289">
        <v>304.96666666666664</v>
      </c>
      <c r="E489" s="289">
        <v>284.58333333333326</v>
      </c>
      <c r="F489" s="289">
        <v>271.01666666666659</v>
      </c>
      <c r="G489" s="289">
        <v>250.63333333333321</v>
      </c>
      <c r="H489" s="289">
        <v>318.5333333333333</v>
      </c>
      <c r="I489" s="289">
        <v>338.91666666666663</v>
      </c>
      <c r="J489" s="289">
        <v>352.48333333333335</v>
      </c>
      <c r="K489" s="289">
        <v>325.35000000000002</v>
      </c>
      <c r="L489" s="289">
        <v>291.39999999999998</v>
      </c>
      <c r="M489" s="289">
        <v>3.67821</v>
      </c>
    </row>
    <row r="490" spans="1:13">
      <c r="A490" s="268">
        <v>480</v>
      </c>
      <c r="B490" s="245" t="s">
        <v>563</v>
      </c>
      <c r="C490" s="289">
        <v>736</v>
      </c>
      <c r="D490" s="289">
        <v>727.83333333333337</v>
      </c>
      <c r="E490" s="289">
        <v>698.76666666666677</v>
      </c>
      <c r="F490" s="289">
        <v>661.53333333333342</v>
      </c>
      <c r="G490" s="289">
        <v>632.46666666666681</v>
      </c>
      <c r="H490" s="289">
        <v>765.06666666666672</v>
      </c>
      <c r="I490" s="289">
        <v>794.13333333333333</v>
      </c>
      <c r="J490" s="289">
        <v>831.36666666666667</v>
      </c>
      <c r="K490" s="289">
        <v>756.9</v>
      </c>
      <c r="L490" s="289">
        <v>690.6</v>
      </c>
      <c r="M490" s="289">
        <v>2.1495500000000001</v>
      </c>
    </row>
    <row r="491" spans="1:13">
      <c r="A491" s="268">
        <v>481</v>
      </c>
      <c r="B491" s="245" t="s">
        <v>564</v>
      </c>
      <c r="C491" s="289">
        <v>1488.9</v>
      </c>
      <c r="D491" s="289">
        <v>1494.6333333333332</v>
      </c>
      <c r="E491" s="289">
        <v>1422.2666666666664</v>
      </c>
      <c r="F491" s="289">
        <v>1355.6333333333332</v>
      </c>
      <c r="G491" s="289">
        <v>1283.2666666666664</v>
      </c>
      <c r="H491" s="289">
        <v>1561.2666666666664</v>
      </c>
      <c r="I491" s="289">
        <v>1633.6333333333332</v>
      </c>
      <c r="J491" s="289">
        <v>1700.2666666666664</v>
      </c>
      <c r="K491" s="289">
        <v>1567</v>
      </c>
      <c r="L491" s="289">
        <v>1428</v>
      </c>
      <c r="M491" s="289">
        <v>5.23935</v>
      </c>
    </row>
    <row r="492" spans="1:13">
      <c r="A492" s="268">
        <v>482</v>
      </c>
      <c r="B492" s="245" t="s">
        <v>2781</v>
      </c>
      <c r="C492" s="289">
        <v>950.8</v>
      </c>
      <c r="D492" s="289">
        <v>963.61666666666667</v>
      </c>
      <c r="E492" s="289">
        <v>937.18333333333339</v>
      </c>
      <c r="F492" s="289">
        <v>923.56666666666672</v>
      </c>
      <c r="G492" s="289">
        <v>897.13333333333344</v>
      </c>
      <c r="H492" s="289">
        <v>977.23333333333335</v>
      </c>
      <c r="I492" s="289">
        <v>1003.6666666666665</v>
      </c>
      <c r="J492" s="289">
        <v>1017.2833333333333</v>
      </c>
      <c r="K492" s="289">
        <v>990.05</v>
      </c>
      <c r="L492" s="289">
        <v>950</v>
      </c>
      <c r="M492" s="289">
        <v>3.9940000000000003E-2</v>
      </c>
    </row>
    <row r="493" spans="1:13">
      <c r="A493" s="268">
        <v>483</v>
      </c>
      <c r="B493" s="245" t="s">
        <v>284</v>
      </c>
      <c r="C493" s="289">
        <v>167.3</v>
      </c>
      <c r="D493" s="289">
        <v>170.70000000000002</v>
      </c>
      <c r="E493" s="289">
        <v>161.60000000000002</v>
      </c>
      <c r="F493" s="289">
        <v>155.9</v>
      </c>
      <c r="G493" s="289">
        <v>146.80000000000001</v>
      </c>
      <c r="H493" s="289">
        <v>176.40000000000003</v>
      </c>
      <c r="I493" s="289">
        <v>185.5</v>
      </c>
      <c r="J493" s="289">
        <v>191.20000000000005</v>
      </c>
      <c r="K493" s="289">
        <v>179.8</v>
      </c>
      <c r="L493" s="289">
        <v>165</v>
      </c>
      <c r="M493" s="289">
        <v>10.612259999999999</v>
      </c>
    </row>
    <row r="494" spans="1:13">
      <c r="A494" s="268">
        <v>484</v>
      </c>
      <c r="B494" s="245" t="s">
        <v>565</v>
      </c>
      <c r="C494" s="289">
        <v>1007.45</v>
      </c>
      <c r="D494" s="289">
        <v>1025.45</v>
      </c>
      <c r="E494" s="289">
        <v>972</v>
      </c>
      <c r="F494" s="289">
        <v>936.55</v>
      </c>
      <c r="G494" s="289">
        <v>883.09999999999991</v>
      </c>
      <c r="H494" s="289">
        <v>1060.9000000000001</v>
      </c>
      <c r="I494" s="289">
        <v>1114.3500000000004</v>
      </c>
      <c r="J494" s="289">
        <v>1149.8000000000002</v>
      </c>
      <c r="K494" s="289">
        <v>1078.9000000000001</v>
      </c>
      <c r="L494" s="289">
        <v>990</v>
      </c>
      <c r="M494" s="289">
        <v>2.4186299999999998</v>
      </c>
    </row>
    <row r="495" spans="1:13">
      <c r="A495" s="268">
        <v>485</v>
      </c>
      <c r="B495" s="245" t="s">
        <v>556</v>
      </c>
      <c r="C495" s="289">
        <v>283.45</v>
      </c>
      <c r="D495" s="289">
        <v>286.40000000000003</v>
      </c>
      <c r="E495" s="289">
        <v>269.10000000000008</v>
      </c>
      <c r="F495" s="289">
        <v>254.75000000000006</v>
      </c>
      <c r="G495" s="289">
        <v>237.4500000000001</v>
      </c>
      <c r="H495" s="289">
        <v>300.75000000000006</v>
      </c>
      <c r="I495" s="289">
        <v>318.05</v>
      </c>
      <c r="J495" s="289">
        <v>332.40000000000003</v>
      </c>
      <c r="K495" s="289">
        <v>303.7</v>
      </c>
      <c r="L495" s="289">
        <v>272.05</v>
      </c>
      <c r="M495" s="289">
        <v>7.5873999999999997</v>
      </c>
    </row>
    <row r="496" spans="1:13">
      <c r="A496" s="268">
        <v>486</v>
      </c>
      <c r="B496" s="245" t="s">
        <v>555</v>
      </c>
      <c r="C496" s="289">
        <v>1909.1</v>
      </c>
      <c r="D496" s="289">
        <v>1941.7</v>
      </c>
      <c r="E496" s="289">
        <v>1848.4</v>
      </c>
      <c r="F496" s="289">
        <v>1787.7</v>
      </c>
      <c r="G496" s="289">
        <v>1694.4</v>
      </c>
      <c r="H496" s="289">
        <v>2002.4</v>
      </c>
      <c r="I496" s="289">
        <v>2095.6999999999998</v>
      </c>
      <c r="J496" s="289">
        <v>2156.4</v>
      </c>
      <c r="K496" s="289">
        <v>2035</v>
      </c>
      <c r="L496" s="289">
        <v>1881</v>
      </c>
      <c r="M496" s="289">
        <v>0.16142000000000001</v>
      </c>
    </row>
    <row r="497" spans="1:13">
      <c r="A497" s="268">
        <v>487</v>
      </c>
      <c r="B497" s="245" t="s">
        <v>199</v>
      </c>
      <c r="C497" s="289">
        <v>634.75</v>
      </c>
      <c r="D497" s="289">
        <v>644.65</v>
      </c>
      <c r="E497" s="289">
        <v>620.29999999999995</v>
      </c>
      <c r="F497" s="289">
        <v>605.85</v>
      </c>
      <c r="G497" s="289">
        <v>581.5</v>
      </c>
      <c r="H497" s="289">
        <v>659.09999999999991</v>
      </c>
      <c r="I497" s="289">
        <v>683.45</v>
      </c>
      <c r="J497" s="289">
        <v>697.89999999999986</v>
      </c>
      <c r="K497" s="289">
        <v>669</v>
      </c>
      <c r="L497" s="289">
        <v>630.20000000000005</v>
      </c>
      <c r="M497" s="289">
        <v>15.23639</v>
      </c>
    </row>
    <row r="498" spans="1:13">
      <c r="A498" s="268">
        <v>488</v>
      </c>
      <c r="B498" s="245" t="s">
        <v>557</v>
      </c>
      <c r="C498" s="289">
        <v>164.7</v>
      </c>
      <c r="D498" s="289">
        <v>169.56666666666666</v>
      </c>
      <c r="E498" s="289">
        <v>154.13333333333333</v>
      </c>
      <c r="F498" s="289">
        <v>143.56666666666666</v>
      </c>
      <c r="G498" s="289">
        <v>128.13333333333333</v>
      </c>
      <c r="H498" s="289">
        <v>180.13333333333333</v>
      </c>
      <c r="I498" s="289">
        <v>195.56666666666666</v>
      </c>
      <c r="J498" s="289">
        <v>206.13333333333333</v>
      </c>
      <c r="K498" s="289">
        <v>185</v>
      </c>
      <c r="L498" s="289">
        <v>159</v>
      </c>
      <c r="M498" s="289">
        <v>4.70777</v>
      </c>
    </row>
    <row r="499" spans="1:13">
      <c r="A499" s="268">
        <v>489</v>
      </c>
      <c r="B499" s="245" t="s">
        <v>558</v>
      </c>
      <c r="C499" s="289">
        <v>3395.4</v>
      </c>
      <c r="D499" s="289">
        <v>3407.25</v>
      </c>
      <c r="E499" s="289">
        <v>3314.65</v>
      </c>
      <c r="F499" s="289">
        <v>3233.9</v>
      </c>
      <c r="G499" s="289">
        <v>3141.3</v>
      </c>
      <c r="H499" s="289">
        <v>3488</v>
      </c>
      <c r="I499" s="289">
        <v>3580.6000000000004</v>
      </c>
      <c r="J499" s="289">
        <v>3661.35</v>
      </c>
      <c r="K499" s="289">
        <v>3499.85</v>
      </c>
      <c r="L499" s="289">
        <v>3326.5</v>
      </c>
      <c r="M499" s="289">
        <v>0.15636</v>
      </c>
    </row>
    <row r="500" spans="1:13">
      <c r="A500" s="268">
        <v>490</v>
      </c>
      <c r="B500" s="245" t="s">
        <v>562</v>
      </c>
      <c r="C500" s="289">
        <v>846.85</v>
      </c>
      <c r="D500" s="289">
        <v>859.29999999999984</v>
      </c>
      <c r="E500" s="289">
        <v>818.59999999999968</v>
      </c>
      <c r="F500" s="289">
        <v>790.3499999999998</v>
      </c>
      <c r="G500" s="289">
        <v>749.64999999999964</v>
      </c>
      <c r="H500" s="289">
        <v>887.54999999999973</v>
      </c>
      <c r="I500" s="289">
        <v>928.24999999999977</v>
      </c>
      <c r="J500" s="289">
        <v>956.49999999999977</v>
      </c>
      <c r="K500" s="289">
        <v>900</v>
      </c>
      <c r="L500" s="289">
        <v>831.05</v>
      </c>
      <c r="M500" s="289">
        <v>0.64668999999999999</v>
      </c>
    </row>
    <row r="501" spans="1:13">
      <c r="A501" s="268">
        <v>491</v>
      </c>
      <c r="B501" s="245" t="s">
        <v>566</v>
      </c>
      <c r="C501" s="289">
        <v>6973.4</v>
      </c>
      <c r="D501" s="289">
        <v>6946.1833333333334</v>
      </c>
      <c r="E501" s="289">
        <v>6892.3666666666668</v>
      </c>
      <c r="F501" s="289">
        <v>6811.333333333333</v>
      </c>
      <c r="G501" s="289">
        <v>6757.5166666666664</v>
      </c>
      <c r="H501" s="289">
        <v>7027.2166666666672</v>
      </c>
      <c r="I501" s="289">
        <v>7081.0333333333347</v>
      </c>
      <c r="J501" s="289">
        <v>7162.0666666666675</v>
      </c>
      <c r="K501" s="289">
        <v>7000</v>
      </c>
      <c r="L501" s="289">
        <v>6865.15</v>
      </c>
      <c r="M501" s="289">
        <v>2.249E-2</v>
      </c>
    </row>
    <row r="502" spans="1:13">
      <c r="A502" s="268">
        <v>492</v>
      </c>
      <c r="B502" s="245" t="s">
        <v>567</v>
      </c>
      <c r="C502" s="289">
        <v>107.55</v>
      </c>
      <c r="D502" s="289">
        <v>110.11666666666667</v>
      </c>
      <c r="E502" s="289">
        <v>104.98333333333335</v>
      </c>
      <c r="F502" s="289">
        <v>102.41666666666667</v>
      </c>
      <c r="G502" s="289">
        <v>97.283333333333346</v>
      </c>
      <c r="H502" s="289">
        <v>112.68333333333335</v>
      </c>
      <c r="I502" s="289">
        <v>117.81666666666668</v>
      </c>
      <c r="J502" s="289">
        <v>120.38333333333335</v>
      </c>
      <c r="K502" s="289">
        <v>115.25</v>
      </c>
      <c r="L502" s="289">
        <v>107.55</v>
      </c>
      <c r="M502" s="289">
        <v>9.1247199999999999</v>
      </c>
    </row>
    <row r="503" spans="1:13">
      <c r="A503" s="268">
        <v>493</v>
      </c>
      <c r="B503" s="245" t="s">
        <v>568</v>
      </c>
      <c r="C503" s="289">
        <v>54.45</v>
      </c>
      <c r="D503" s="289">
        <v>55.85</v>
      </c>
      <c r="E503" s="289">
        <v>53.050000000000004</v>
      </c>
      <c r="F503" s="289">
        <v>51.650000000000006</v>
      </c>
      <c r="G503" s="289">
        <v>48.850000000000009</v>
      </c>
      <c r="H503" s="289">
        <v>57.25</v>
      </c>
      <c r="I503" s="289">
        <v>60.05</v>
      </c>
      <c r="J503" s="289">
        <v>61.449999999999996</v>
      </c>
      <c r="K503" s="289">
        <v>58.65</v>
      </c>
      <c r="L503" s="289">
        <v>54.45</v>
      </c>
      <c r="M503" s="289">
        <v>19.81157</v>
      </c>
    </row>
    <row r="504" spans="1:13">
      <c r="A504" s="268">
        <v>494</v>
      </c>
      <c r="B504" s="245" t="s">
        <v>2852</v>
      </c>
      <c r="C504" s="289">
        <v>370.35</v>
      </c>
      <c r="D504" s="289">
        <v>366.11666666666673</v>
      </c>
      <c r="E504" s="289">
        <v>352.43333333333345</v>
      </c>
      <c r="F504" s="289">
        <v>334.51666666666671</v>
      </c>
      <c r="G504" s="289">
        <v>320.83333333333343</v>
      </c>
      <c r="H504" s="289">
        <v>384.03333333333347</v>
      </c>
      <c r="I504" s="289">
        <v>397.71666666666675</v>
      </c>
      <c r="J504" s="289">
        <v>415.6333333333335</v>
      </c>
      <c r="K504" s="289">
        <v>379.8</v>
      </c>
      <c r="L504" s="289">
        <v>348.2</v>
      </c>
      <c r="M504" s="289">
        <v>2.9095599999999999</v>
      </c>
    </row>
    <row r="505" spans="1:13">
      <c r="A505" s="268">
        <v>495</v>
      </c>
      <c r="B505" s="245" t="s">
        <v>569</v>
      </c>
      <c r="C505" s="289">
        <v>2121.35</v>
      </c>
      <c r="D505" s="289">
        <v>2144.3833333333332</v>
      </c>
      <c r="E505" s="289">
        <v>2074.8166666666666</v>
      </c>
      <c r="F505" s="289">
        <v>2028.2833333333333</v>
      </c>
      <c r="G505" s="289">
        <v>1958.7166666666667</v>
      </c>
      <c r="H505" s="289">
        <v>2190.9166666666665</v>
      </c>
      <c r="I505" s="289">
        <v>2260.4833333333331</v>
      </c>
      <c r="J505" s="289">
        <v>2307.0166666666664</v>
      </c>
      <c r="K505" s="289">
        <v>2213.9499999999998</v>
      </c>
      <c r="L505" s="289">
        <v>2097.85</v>
      </c>
      <c r="M505" s="289">
        <v>0.35003000000000001</v>
      </c>
    </row>
    <row r="506" spans="1:13">
      <c r="A506" s="268">
        <v>496</v>
      </c>
      <c r="B506" s="245" t="s">
        <v>200</v>
      </c>
      <c r="C506" s="289">
        <v>271.3</v>
      </c>
      <c r="D506" s="289">
        <v>273.76666666666665</v>
      </c>
      <c r="E506" s="289">
        <v>265.5333333333333</v>
      </c>
      <c r="F506" s="289">
        <v>259.76666666666665</v>
      </c>
      <c r="G506" s="289">
        <v>251.5333333333333</v>
      </c>
      <c r="H506" s="289">
        <v>279.5333333333333</v>
      </c>
      <c r="I506" s="289">
        <v>287.76666666666665</v>
      </c>
      <c r="J506" s="289">
        <v>293.5333333333333</v>
      </c>
      <c r="K506" s="289">
        <v>282</v>
      </c>
      <c r="L506" s="289">
        <v>268</v>
      </c>
      <c r="M506" s="289">
        <v>205.71549999999999</v>
      </c>
    </row>
    <row r="507" spans="1:13">
      <c r="A507" s="268">
        <v>497</v>
      </c>
      <c r="B507" s="245" t="s">
        <v>570</v>
      </c>
      <c r="C507" s="289">
        <v>312.8</v>
      </c>
      <c r="D507" s="289">
        <v>321.4666666666667</v>
      </c>
      <c r="E507" s="289">
        <v>304.13333333333338</v>
      </c>
      <c r="F507" s="289">
        <v>295.4666666666667</v>
      </c>
      <c r="G507" s="289">
        <v>278.13333333333338</v>
      </c>
      <c r="H507" s="289">
        <v>330.13333333333338</v>
      </c>
      <c r="I507" s="289">
        <v>347.46666666666664</v>
      </c>
      <c r="J507" s="289">
        <v>356.13333333333338</v>
      </c>
      <c r="K507" s="289">
        <v>338.8</v>
      </c>
      <c r="L507" s="289">
        <v>312.8</v>
      </c>
      <c r="M507" s="289">
        <v>9.9341699999999999</v>
      </c>
    </row>
    <row r="508" spans="1:13">
      <c r="A508" s="268">
        <v>498</v>
      </c>
      <c r="B508" s="245" t="s">
        <v>202</v>
      </c>
      <c r="C508" s="289">
        <v>203.55</v>
      </c>
      <c r="D508" s="289">
        <v>207.45000000000002</v>
      </c>
      <c r="E508" s="289">
        <v>197.15000000000003</v>
      </c>
      <c r="F508" s="289">
        <v>190.75000000000003</v>
      </c>
      <c r="G508" s="289">
        <v>180.45000000000005</v>
      </c>
      <c r="H508" s="289">
        <v>213.85000000000002</v>
      </c>
      <c r="I508" s="289">
        <v>224.15000000000003</v>
      </c>
      <c r="J508" s="289">
        <v>230.55</v>
      </c>
      <c r="K508" s="289">
        <v>217.75</v>
      </c>
      <c r="L508" s="289">
        <v>201.05</v>
      </c>
      <c r="M508" s="289">
        <v>407.65976000000001</v>
      </c>
    </row>
    <row r="509" spans="1:13">
      <c r="A509" s="268">
        <v>499</v>
      </c>
      <c r="B509" s="245" t="s">
        <v>571</v>
      </c>
      <c r="C509" s="289">
        <v>172.3</v>
      </c>
      <c r="D509" s="289">
        <v>171.5</v>
      </c>
      <c r="E509" s="289">
        <v>163</v>
      </c>
      <c r="F509" s="289">
        <v>153.69999999999999</v>
      </c>
      <c r="G509" s="289">
        <v>145.19999999999999</v>
      </c>
      <c r="H509" s="289">
        <v>180.8</v>
      </c>
      <c r="I509" s="289">
        <v>189.3</v>
      </c>
      <c r="J509" s="289">
        <v>198.60000000000002</v>
      </c>
      <c r="K509" s="289">
        <v>180</v>
      </c>
      <c r="L509" s="289">
        <v>162.19999999999999</v>
      </c>
      <c r="M509" s="289">
        <v>2.1968299999999998</v>
      </c>
    </row>
    <row r="510" spans="1:13">
      <c r="A510" s="268">
        <v>500</v>
      </c>
      <c r="B510" s="245" t="s">
        <v>572</v>
      </c>
      <c r="C510" s="289">
        <v>1617.3</v>
      </c>
      <c r="D510" s="289">
        <v>1637.6166666666668</v>
      </c>
      <c r="E510" s="289">
        <v>1565.2333333333336</v>
      </c>
      <c r="F510" s="289">
        <v>1513.1666666666667</v>
      </c>
      <c r="G510" s="289">
        <v>1440.7833333333335</v>
      </c>
      <c r="H510" s="289">
        <v>1689.6833333333336</v>
      </c>
      <c r="I510" s="289">
        <v>1762.0666666666668</v>
      </c>
      <c r="J510" s="289">
        <v>1814.1333333333337</v>
      </c>
      <c r="K510" s="289">
        <v>1710</v>
      </c>
      <c r="L510" s="289">
        <v>1585.55</v>
      </c>
      <c r="M510" s="289">
        <v>0.44762000000000002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4"/>
      <c r="B5" s="574"/>
      <c r="C5" s="575"/>
      <c r="D5" s="575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6" t="s">
        <v>574</v>
      </c>
      <c r="C7" s="576"/>
      <c r="D7" s="262">
        <f>Main!B10</f>
        <v>44075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44074</v>
      </c>
      <c r="B10" s="267">
        <v>540024</v>
      </c>
      <c r="C10" s="268" t="s">
        <v>3812</v>
      </c>
      <c r="D10" s="268" t="s">
        <v>3813</v>
      </c>
      <c r="E10" s="268" t="s">
        <v>584</v>
      </c>
      <c r="F10" s="381">
        <v>50000</v>
      </c>
      <c r="G10" s="267">
        <v>8.9600000000000009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44074</v>
      </c>
      <c r="B11" s="267">
        <v>540024</v>
      </c>
      <c r="C11" s="268" t="s">
        <v>3812</v>
      </c>
      <c r="D11" s="268" t="s">
        <v>3814</v>
      </c>
      <c r="E11" s="268" t="s">
        <v>583</v>
      </c>
      <c r="F11" s="381">
        <v>51000</v>
      </c>
      <c r="G11" s="267">
        <v>8.9600000000000009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44074</v>
      </c>
      <c r="B12" s="267">
        <v>511139</v>
      </c>
      <c r="C12" s="268" t="s">
        <v>3815</v>
      </c>
      <c r="D12" s="268" t="s">
        <v>3816</v>
      </c>
      <c r="E12" s="268" t="s">
        <v>583</v>
      </c>
      <c r="F12" s="381">
        <v>35000</v>
      </c>
      <c r="G12" s="267">
        <v>12.56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44074</v>
      </c>
      <c r="B13" s="267">
        <v>511139</v>
      </c>
      <c r="C13" s="268" t="s">
        <v>3815</v>
      </c>
      <c r="D13" s="268" t="s">
        <v>3817</v>
      </c>
      <c r="E13" s="268" t="s">
        <v>583</v>
      </c>
      <c r="F13" s="381">
        <v>50000</v>
      </c>
      <c r="G13" s="267">
        <v>12.56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44074</v>
      </c>
      <c r="B14" s="267">
        <v>511139</v>
      </c>
      <c r="C14" s="268" t="s">
        <v>3815</v>
      </c>
      <c r="D14" s="268" t="s">
        <v>3818</v>
      </c>
      <c r="E14" s="268" t="s">
        <v>583</v>
      </c>
      <c r="F14" s="381">
        <v>114995</v>
      </c>
      <c r="G14" s="267">
        <v>12.56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44074</v>
      </c>
      <c r="B15" s="267">
        <v>511139</v>
      </c>
      <c r="C15" s="268" t="s">
        <v>3815</v>
      </c>
      <c r="D15" s="268" t="s">
        <v>3798</v>
      </c>
      <c r="E15" s="268" t="s">
        <v>584</v>
      </c>
      <c r="F15" s="381">
        <v>25000</v>
      </c>
      <c r="G15" s="267">
        <v>12.56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44074</v>
      </c>
      <c r="B16" s="267">
        <v>511139</v>
      </c>
      <c r="C16" s="268" t="s">
        <v>3815</v>
      </c>
      <c r="D16" s="268" t="s">
        <v>3819</v>
      </c>
      <c r="E16" s="268" t="s">
        <v>584</v>
      </c>
      <c r="F16" s="381">
        <v>60000</v>
      </c>
      <c r="G16" s="267">
        <v>12.56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44074</v>
      </c>
      <c r="B17" s="267">
        <v>511139</v>
      </c>
      <c r="C17" s="268" t="s">
        <v>3815</v>
      </c>
      <c r="D17" s="268" t="s">
        <v>3820</v>
      </c>
      <c r="E17" s="268" t="s">
        <v>584</v>
      </c>
      <c r="F17" s="381">
        <v>115000</v>
      </c>
      <c r="G17" s="267">
        <v>12.56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44074</v>
      </c>
      <c r="B18" s="267">
        <v>500878</v>
      </c>
      <c r="C18" s="268" t="s">
        <v>336</v>
      </c>
      <c r="D18" s="268" t="s">
        <v>3821</v>
      </c>
      <c r="E18" s="268" t="s">
        <v>583</v>
      </c>
      <c r="F18" s="381">
        <v>846547</v>
      </c>
      <c r="G18" s="267">
        <v>885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44074</v>
      </c>
      <c r="B19" s="267">
        <v>500878</v>
      </c>
      <c r="C19" s="268" t="s">
        <v>336</v>
      </c>
      <c r="D19" s="268" t="s">
        <v>3821</v>
      </c>
      <c r="E19" s="268" t="s">
        <v>584</v>
      </c>
      <c r="F19" s="381">
        <v>2080</v>
      </c>
      <c r="G19" s="267">
        <v>900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44074</v>
      </c>
      <c r="B20" s="267">
        <v>500878</v>
      </c>
      <c r="C20" s="268" t="s">
        <v>336</v>
      </c>
      <c r="D20" s="268" t="s">
        <v>3822</v>
      </c>
      <c r="E20" s="268" t="s">
        <v>584</v>
      </c>
      <c r="F20" s="381">
        <v>835958</v>
      </c>
      <c r="G20" s="267">
        <v>885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44074</v>
      </c>
      <c r="B21" s="267">
        <v>539800</v>
      </c>
      <c r="C21" s="268" t="s">
        <v>3823</v>
      </c>
      <c r="D21" s="268" t="s">
        <v>3824</v>
      </c>
      <c r="E21" s="268" t="s">
        <v>583</v>
      </c>
      <c r="F21" s="381">
        <v>94631</v>
      </c>
      <c r="G21" s="267">
        <v>43.59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44074</v>
      </c>
      <c r="B22" s="267">
        <v>539800</v>
      </c>
      <c r="C22" s="268" t="s">
        <v>3823</v>
      </c>
      <c r="D22" s="268" t="s">
        <v>3824</v>
      </c>
      <c r="E22" s="268" t="s">
        <v>584</v>
      </c>
      <c r="F22" s="381">
        <v>79177</v>
      </c>
      <c r="G22" s="267">
        <v>43.6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44074</v>
      </c>
      <c r="B23" s="267">
        <v>523574</v>
      </c>
      <c r="C23" s="268" t="s">
        <v>1320</v>
      </c>
      <c r="D23" s="268" t="s">
        <v>3797</v>
      </c>
      <c r="E23" s="268" t="s">
        <v>583</v>
      </c>
      <c r="F23" s="381">
        <v>837736</v>
      </c>
      <c r="G23" s="267">
        <v>21.2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44074</v>
      </c>
      <c r="B24" s="267">
        <v>523574</v>
      </c>
      <c r="C24" s="268" t="s">
        <v>1320</v>
      </c>
      <c r="D24" s="268" t="s">
        <v>3797</v>
      </c>
      <c r="E24" s="268" t="s">
        <v>584</v>
      </c>
      <c r="F24" s="381">
        <v>2937732</v>
      </c>
      <c r="G24" s="267">
        <v>21.13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44074</v>
      </c>
      <c r="B25" s="267">
        <v>523574</v>
      </c>
      <c r="C25" s="268" t="s">
        <v>1320</v>
      </c>
      <c r="D25" s="268" t="s">
        <v>3825</v>
      </c>
      <c r="E25" s="268" t="s">
        <v>583</v>
      </c>
      <c r="F25" s="381">
        <v>3125000</v>
      </c>
      <c r="G25" s="267">
        <v>21.1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44074</v>
      </c>
      <c r="B26" s="267">
        <v>523574</v>
      </c>
      <c r="C26" s="268" t="s">
        <v>1320</v>
      </c>
      <c r="D26" s="268" t="s">
        <v>3825</v>
      </c>
      <c r="E26" s="268" t="s">
        <v>584</v>
      </c>
      <c r="F26" s="381">
        <v>100000</v>
      </c>
      <c r="G26" s="267">
        <v>21.16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44074</v>
      </c>
      <c r="B27" s="267">
        <v>506480</v>
      </c>
      <c r="C27" s="268" t="s">
        <v>1402</v>
      </c>
      <c r="D27" s="268" t="s">
        <v>3826</v>
      </c>
      <c r="E27" s="268" t="s">
        <v>584</v>
      </c>
      <c r="F27" s="381">
        <v>400000</v>
      </c>
      <c r="G27" s="267">
        <v>202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44074</v>
      </c>
      <c r="B28" s="267">
        <v>530663</v>
      </c>
      <c r="C28" s="268" t="s">
        <v>3827</v>
      </c>
      <c r="D28" s="268" t="s">
        <v>3828</v>
      </c>
      <c r="E28" s="268" t="s">
        <v>584</v>
      </c>
      <c r="F28" s="381">
        <v>451072</v>
      </c>
      <c r="G28" s="267">
        <v>0.81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44074</v>
      </c>
      <c r="B29" s="267">
        <v>533329</v>
      </c>
      <c r="C29" s="268" t="s">
        <v>1634</v>
      </c>
      <c r="D29" s="268" t="s">
        <v>3829</v>
      </c>
      <c r="E29" s="268" t="s">
        <v>583</v>
      </c>
      <c r="F29" s="381">
        <v>126032</v>
      </c>
      <c r="G29" s="267">
        <v>38.82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44074</v>
      </c>
      <c r="B30" s="267">
        <v>533329</v>
      </c>
      <c r="C30" s="268" t="s">
        <v>1634</v>
      </c>
      <c r="D30" s="268" t="s">
        <v>3829</v>
      </c>
      <c r="E30" s="268" t="s">
        <v>584</v>
      </c>
      <c r="F30" s="381">
        <v>282549</v>
      </c>
      <c r="G30" s="267">
        <v>39.89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44074</v>
      </c>
      <c r="B31" s="267">
        <v>533329</v>
      </c>
      <c r="C31" s="268" t="s">
        <v>1634</v>
      </c>
      <c r="D31" s="268" t="s">
        <v>3830</v>
      </c>
      <c r="E31" s="268" t="s">
        <v>583</v>
      </c>
      <c r="F31" s="381">
        <v>131354</v>
      </c>
      <c r="G31" s="267">
        <v>38.42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44074</v>
      </c>
      <c r="B32" s="267">
        <v>533329</v>
      </c>
      <c r="C32" s="268" t="s">
        <v>1634</v>
      </c>
      <c r="D32" s="268" t="s">
        <v>3830</v>
      </c>
      <c r="E32" s="268" t="s">
        <v>584</v>
      </c>
      <c r="F32" s="381">
        <v>204621</v>
      </c>
      <c r="G32" s="267">
        <v>39.67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44074</v>
      </c>
      <c r="B33" s="267">
        <v>503669</v>
      </c>
      <c r="C33" s="268" t="s">
        <v>3831</v>
      </c>
      <c r="D33" s="268" t="s">
        <v>3832</v>
      </c>
      <c r="E33" s="268" t="s">
        <v>584</v>
      </c>
      <c r="F33" s="381">
        <v>230000</v>
      </c>
      <c r="G33" s="267">
        <v>7.18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44074</v>
      </c>
      <c r="B34" s="267">
        <v>503669</v>
      </c>
      <c r="C34" s="268" t="s">
        <v>3831</v>
      </c>
      <c r="D34" s="268" t="s">
        <v>3833</v>
      </c>
      <c r="E34" s="268" t="s">
        <v>584</v>
      </c>
      <c r="F34" s="381">
        <v>330000</v>
      </c>
      <c r="G34" s="267">
        <v>7.18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44074</v>
      </c>
      <c r="B35" s="267">
        <v>503669</v>
      </c>
      <c r="C35" s="268" t="s">
        <v>3831</v>
      </c>
      <c r="D35" s="268" t="s">
        <v>3798</v>
      </c>
      <c r="E35" s="268" t="s">
        <v>583</v>
      </c>
      <c r="F35" s="381">
        <v>260000</v>
      </c>
      <c r="G35" s="267">
        <v>7.18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44074</v>
      </c>
      <c r="B36" s="267">
        <v>503669</v>
      </c>
      <c r="C36" s="268" t="s">
        <v>3831</v>
      </c>
      <c r="D36" s="268" t="s">
        <v>3818</v>
      </c>
      <c r="E36" s="268" t="s">
        <v>583</v>
      </c>
      <c r="F36" s="381">
        <v>300000</v>
      </c>
      <c r="G36" s="267">
        <v>7.18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44074</v>
      </c>
      <c r="B37" s="267">
        <v>540125</v>
      </c>
      <c r="C37" s="268" t="s">
        <v>3834</v>
      </c>
      <c r="D37" s="268" t="s">
        <v>3835</v>
      </c>
      <c r="E37" s="268" t="s">
        <v>583</v>
      </c>
      <c r="F37" s="381">
        <v>121600</v>
      </c>
      <c r="G37" s="267">
        <v>15.5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44074</v>
      </c>
      <c r="B38" s="267">
        <v>540125</v>
      </c>
      <c r="C38" s="268" t="s">
        <v>3834</v>
      </c>
      <c r="D38" s="268" t="s">
        <v>3836</v>
      </c>
      <c r="E38" s="268" t="s">
        <v>584</v>
      </c>
      <c r="F38" s="381">
        <v>121600</v>
      </c>
      <c r="G38" s="267">
        <v>15.5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44074</v>
      </c>
      <c r="B39" s="267">
        <v>500111</v>
      </c>
      <c r="C39" s="268" t="s">
        <v>505</v>
      </c>
      <c r="D39" s="268" t="s">
        <v>3837</v>
      </c>
      <c r="E39" s="268" t="s">
        <v>584</v>
      </c>
      <c r="F39" s="381">
        <v>2200000</v>
      </c>
      <c r="G39" s="267">
        <v>9.8699999999999992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44074</v>
      </c>
      <c r="B40" s="267">
        <v>512487</v>
      </c>
      <c r="C40" s="268" t="s">
        <v>3838</v>
      </c>
      <c r="D40" s="268" t="s">
        <v>3839</v>
      </c>
      <c r="E40" s="268" t="s">
        <v>583</v>
      </c>
      <c r="F40" s="381">
        <v>155000</v>
      </c>
      <c r="G40" s="267">
        <v>11.51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44074</v>
      </c>
      <c r="B41" s="267">
        <v>512487</v>
      </c>
      <c r="C41" s="268" t="s">
        <v>3838</v>
      </c>
      <c r="D41" s="268" t="s">
        <v>3818</v>
      </c>
      <c r="E41" s="268" t="s">
        <v>583</v>
      </c>
      <c r="F41" s="381">
        <v>313995</v>
      </c>
      <c r="G41" s="267">
        <v>11.51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44074</v>
      </c>
      <c r="B42" s="267">
        <v>512487</v>
      </c>
      <c r="C42" s="268" t="s">
        <v>3838</v>
      </c>
      <c r="D42" s="268" t="s">
        <v>3840</v>
      </c>
      <c r="E42" s="268" t="s">
        <v>584</v>
      </c>
      <c r="F42" s="381">
        <v>150000</v>
      </c>
      <c r="G42" s="267">
        <v>11.51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44074</v>
      </c>
      <c r="B43" s="267">
        <v>512487</v>
      </c>
      <c r="C43" s="268" t="s">
        <v>3838</v>
      </c>
      <c r="D43" s="268" t="s">
        <v>3798</v>
      </c>
      <c r="E43" s="268" t="s">
        <v>584</v>
      </c>
      <c r="F43" s="381">
        <v>340000</v>
      </c>
      <c r="G43" s="267">
        <v>11.51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44074</v>
      </c>
      <c r="B44" s="267">
        <v>504360</v>
      </c>
      <c r="C44" s="268" t="s">
        <v>3841</v>
      </c>
      <c r="D44" s="268" t="s">
        <v>3842</v>
      </c>
      <c r="E44" s="268" t="s">
        <v>583</v>
      </c>
      <c r="F44" s="381">
        <v>8000</v>
      </c>
      <c r="G44" s="267">
        <v>15.43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44074</v>
      </c>
      <c r="B45" s="267">
        <v>504360</v>
      </c>
      <c r="C45" s="268" t="s">
        <v>3841</v>
      </c>
      <c r="D45" s="268" t="s">
        <v>3798</v>
      </c>
      <c r="E45" s="268" t="s">
        <v>583</v>
      </c>
      <c r="F45" s="381">
        <v>18995</v>
      </c>
      <c r="G45" s="267">
        <v>15.43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44074</v>
      </c>
      <c r="B46" s="267">
        <v>504360</v>
      </c>
      <c r="C46" s="268" t="s">
        <v>3841</v>
      </c>
      <c r="D46" s="268" t="s">
        <v>3843</v>
      </c>
      <c r="E46" s="268" t="s">
        <v>583</v>
      </c>
      <c r="F46" s="381">
        <v>20000</v>
      </c>
      <c r="G46" s="267">
        <v>15.43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44074</v>
      </c>
      <c r="B47" s="267">
        <v>504360</v>
      </c>
      <c r="C47" s="268" t="s">
        <v>3841</v>
      </c>
      <c r="D47" s="268" t="s">
        <v>3818</v>
      </c>
      <c r="E47" s="268" t="s">
        <v>583</v>
      </c>
      <c r="F47" s="381">
        <v>25000</v>
      </c>
      <c r="G47" s="267">
        <v>15.43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44074</v>
      </c>
      <c r="B48" s="267">
        <v>504360</v>
      </c>
      <c r="C48" s="268" t="s">
        <v>3841</v>
      </c>
      <c r="D48" s="268" t="s">
        <v>3819</v>
      </c>
      <c r="E48" s="268" t="s">
        <v>584</v>
      </c>
      <c r="F48" s="381">
        <v>28000</v>
      </c>
      <c r="G48" s="267">
        <v>15.43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44074</v>
      </c>
      <c r="B49" s="267">
        <v>504360</v>
      </c>
      <c r="C49" s="268" t="s">
        <v>3841</v>
      </c>
      <c r="D49" s="268" t="s">
        <v>3820</v>
      </c>
      <c r="E49" s="268" t="s">
        <v>584</v>
      </c>
      <c r="F49" s="381">
        <v>50000</v>
      </c>
      <c r="G49" s="267">
        <v>15.43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44074</v>
      </c>
      <c r="B50" s="267">
        <v>504360</v>
      </c>
      <c r="C50" s="268" t="s">
        <v>3841</v>
      </c>
      <c r="D50" s="268" t="s">
        <v>3844</v>
      </c>
      <c r="E50" s="268" t="s">
        <v>583</v>
      </c>
      <c r="F50" s="381">
        <v>5000</v>
      </c>
      <c r="G50" s="267">
        <v>15.43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44074</v>
      </c>
      <c r="B51" s="267">
        <v>511149</v>
      </c>
      <c r="C51" s="268" t="s">
        <v>3845</v>
      </c>
      <c r="D51" s="268" t="s">
        <v>3817</v>
      </c>
      <c r="E51" s="268" t="s">
        <v>583</v>
      </c>
      <c r="F51" s="381">
        <v>45000</v>
      </c>
      <c r="G51" s="267">
        <v>13.46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44074</v>
      </c>
      <c r="B52" s="267">
        <v>511149</v>
      </c>
      <c r="C52" s="268" t="s">
        <v>3845</v>
      </c>
      <c r="D52" s="268" t="s">
        <v>3816</v>
      </c>
      <c r="E52" s="268" t="s">
        <v>583</v>
      </c>
      <c r="F52" s="381">
        <v>50000</v>
      </c>
      <c r="G52" s="267">
        <v>13.46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44074</v>
      </c>
      <c r="B53" s="267">
        <v>511149</v>
      </c>
      <c r="C53" s="268" t="s">
        <v>3845</v>
      </c>
      <c r="D53" s="268" t="s">
        <v>3818</v>
      </c>
      <c r="E53" s="268" t="s">
        <v>583</v>
      </c>
      <c r="F53" s="381">
        <v>108995</v>
      </c>
      <c r="G53" s="267">
        <v>13.46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44074</v>
      </c>
      <c r="B54" s="267">
        <v>511149</v>
      </c>
      <c r="C54" s="268" t="s">
        <v>3845</v>
      </c>
      <c r="D54" s="268" t="s">
        <v>3840</v>
      </c>
      <c r="E54" s="268" t="s">
        <v>584</v>
      </c>
      <c r="F54" s="381">
        <v>50000</v>
      </c>
      <c r="G54" s="267">
        <v>13.46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44074</v>
      </c>
      <c r="B55" s="267">
        <v>511149</v>
      </c>
      <c r="C55" s="268" t="s">
        <v>3845</v>
      </c>
      <c r="D55" s="268" t="s">
        <v>3846</v>
      </c>
      <c r="E55" s="268" t="s">
        <v>584</v>
      </c>
      <c r="F55" s="381">
        <v>155000</v>
      </c>
      <c r="G55" s="267">
        <v>13.46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44074</v>
      </c>
      <c r="B56" s="267">
        <v>539222</v>
      </c>
      <c r="C56" s="268" t="s">
        <v>3757</v>
      </c>
      <c r="D56" s="268" t="s">
        <v>3758</v>
      </c>
      <c r="E56" s="268" t="s">
        <v>583</v>
      </c>
      <c r="F56" s="381">
        <v>25000</v>
      </c>
      <c r="G56" s="267">
        <v>38.71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44074</v>
      </c>
      <c r="B57" s="267">
        <v>539222</v>
      </c>
      <c r="C57" s="268" t="s">
        <v>3757</v>
      </c>
      <c r="D57" s="268" t="s">
        <v>3758</v>
      </c>
      <c r="E57" s="268" t="s">
        <v>584</v>
      </c>
      <c r="F57" s="381">
        <v>30000</v>
      </c>
      <c r="G57" s="267">
        <v>39.18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44074</v>
      </c>
      <c r="B58" s="267" t="s">
        <v>294</v>
      </c>
      <c r="C58" s="268" t="s">
        <v>3847</v>
      </c>
      <c r="D58" s="268" t="s">
        <v>3848</v>
      </c>
      <c r="E58" s="268" t="s">
        <v>583</v>
      </c>
      <c r="F58" s="381">
        <v>520000</v>
      </c>
      <c r="G58" s="267">
        <v>1409.97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44074</v>
      </c>
      <c r="B59" s="267" t="s">
        <v>294</v>
      </c>
      <c r="C59" s="268" t="s">
        <v>3847</v>
      </c>
      <c r="D59" s="268" t="s">
        <v>3849</v>
      </c>
      <c r="E59" s="268" t="s">
        <v>583</v>
      </c>
      <c r="F59" s="381">
        <v>520000</v>
      </c>
      <c r="G59" s="267">
        <v>1410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44074</v>
      </c>
      <c r="B60" s="267" t="s">
        <v>823</v>
      </c>
      <c r="C60" s="268" t="s">
        <v>3850</v>
      </c>
      <c r="D60" s="268" t="s">
        <v>3851</v>
      </c>
      <c r="E60" s="268" t="s">
        <v>583</v>
      </c>
      <c r="F60" s="381">
        <v>116202</v>
      </c>
      <c r="G60" s="267">
        <v>349.54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44074</v>
      </c>
      <c r="B61" s="267" t="s">
        <v>823</v>
      </c>
      <c r="C61" s="268" t="s">
        <v>3850</v>
      </c>
      <c r="D61" s="268" t="s">
        <v>3852</v>
      </c>
      <c r="E61" s="268" t="s">
        <v>583</v>
      </c>
      <c r="F61" s="381">
        <v>176946</v>
      </c>
      <c r="G61" s="267">
        <v>349.98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44074</v>
      </c>
      <c r="B62" s="267" t="s">
        <v>823</v>
      </c>
      <c r="C62" s="268" t="s">
        <v>3850</v>
      </c>
      <c r="D62" s="268" t="s">
        <v>3853</v>
      </c>
      <c r="E62" s="268" t="s">
        <v>583</v>
      </c>
      <c r="F62" s="381">
        <v>212708</v>
      </c>
      <c r="G62" s="267">
        <v>349.91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44074</v>
      </c>
      <c r="B63" s="267" t="s">
        <v>823</v>
      </c>
      <c r="C63" s="268" t="s">
        <v>3850</v>
      </c>
      <c r="D63" s="268" t="s">
        <v>3854</v>
      </c>
      <c r="E63" s="268" t="s">
        <v>583</v>
      </c>
      <c r="F63" s="381">
        <v>213532</v>
      </c>
      <c r="G63" s="267">
        <v>349.92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44074</v>
      </c>
      <c r="B64" s="267" t="s">
        <v>860</v>
      </c>
      <c r="C64" s="268" t="s">
        <v>3855</v>
      </c>
      <c r="D64" s="268" t="s">
        <v>3856</v>
      </c>
      <c r="E64" s="268" t="s">
        <v>583</v>
      </c>
      <c r="F64" s="381">
        <v>1000000</v>
      </c>
      <c r="G64" s="267">
        <v>18.079999999999998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44074</v>
      </c>
      <c r="B65" s="267" t="s">
        <v>69</v>
      </c>
      <c r="C65" s="268" t="s">
        <v>3857</v>
      </c>
      <c r="D65" s="268" t="s">
        <v>3858</v>
      </c>
      <c r="E65" s="268" t="s">
        <v>583</v>
      </c>
      <c r="F65" s="381">
        <v>38010584</v>
      </c>
      <c r="G65" s="267">
        <v>513.79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44074</v>
      </c>
      <c r="B66" s="267" t="s">
        <v>70</v>
      </c>
      <c r="C66" s="268" t="s">
        <v>3859</v>
      </c>
      <c r="D66" s="268" t="s">
        <v>3785</v>
      </c>
      <c r="E66" s="268" t="s">
        <v>583</v>
      </c>
      <c r="F66" s="381">
        <v>20755163</v>
      </c>
      <c r="G66" s="267">
        <v>39.5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44074</v>
      </c>
      <c r="B67" s="267" t="s">
        <v>1064</v>
      </c>
      <c r="C67" s="268" t="s">
        <v>3860</v>
      </c>
      <c r="D67" s="268" t="s">
        <v>3861</v>
      </c>
      <c r="E67" s="268" t="s">
        <v>583</v>
      </c>
      <c r="F67" s="381">
        <v>377586</v>
      </c>
      <c r="G67" s="267">
        <v>5.76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44074</v>
      </c>
      <c r="B68" s="267" t="s">
        <v>3421</v>
      </c>
      <c r="C68" s="268" t="s">
        <v>3862</v>
      </c>
      <c r="D68" s="268" t="s">
        <v>3863</v>
      </c>
      <c r="E68" s="268" t="s">
        <v>583</v>
      </c>
      <c r="F68" s="381">
        <v>3341931</v>
      </c>
      <c r="G68" s="267">
        <v>22.15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44074</v>
      </c>
      <c r="B69" s="267" t="s">
        <v>3421</v>
      </c>
      <c r="C69" s="268" t="s">
        <v>3862</v>
      </c>
      <c r="D69" s="268" t="s">
        <v>3864</v>
      </c>
      <c r="E69" s="268" t="s">
        <v>583</v>
      </c>
      <c r="F69" s="381">
        <v>1845000</v>
      </c>
      <c r="G69" s="267">
        <v>22.32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44074</v>
      </c>
      <c r="B70" s="267" t="s">
        <v>1320</v>
      </c>
      <c r="C70" s="268" t="s">
        <v>3865</v>
      </c>
      <c r="D70" s="268" t="s">
        <v>3866</v>
      </c>
      <c r="E70" s="268" t="s">
        <v>583</v>
      </c>
      <c r="F70" s="381">
        <v>6008000</v>
      </c>
      <c r="G70" s="267">
        <v>21.09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44074</v>
      </c>
      <c r="B71" s="267" t="s">
        <v>244</v>
      </c>
      <c r="C71" s="268" t="s">
        <v>3867</v>
      </c>
      <c r="D71" s="268" t="s">
        <v>3864</v>
      </c>
      <c r="E71" s="268" t="s">
        <v>583</v>
      </c>
      <c r="F71" s="381">
        <v>8548007</v>
      </c>
      <c r="G71" s="267">
        <v>161.91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44074</v>
      </c>
      <c r="B72" s="267" t="s">
        <v>244</v>
      </c>
      <c r="C72" s="268" t="s">
        <v>3867</v>
      </c>
      <c r="D72" s="268" t="s">
        <v>3868</v>
      </c>
      <c r="E72" s="268" t="s">
        <v>583</v>
      </c>
      <c r="F72" s="381">
        <v>3453163</v>
      </c>
      <c r="G72" s="267">
        <v>162.31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44074</v>
      </c>
      <c r="B73" s="267" t="s">
        <v>117</v>
      </c>
      <c r="C73" s="268" t="s">
        <v>3869</v>
      </c>
      <c r="D73" s="268" t="s">
        <v>3870</v>
      </c>
      <c r="E73" s="268" t="s">
        <v>583</v>
      </c>
      <c r="F73" s="381">
        <v>3169348</v>
      </c>
      <c r="G73" s="267">
        <v>212.93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44074</v>
      </c>
      <c r="B74" s="267" t="s">
        <v>117</v>
      </c>
      <c r="C74" s="268" t="s">
        <v>3869</v>
      </c>
      <c r="D74" s="268" t="s">
        <v>3727</v>
      </c>
      <c r="E74" s="268" t="s">
        <v>583</v>
      </c>
      <c r="F74" s="381">
        <v>2051322</v>
      </c>
      <c r="G74" s="267">
        <v>214.21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44074</v>
      </c>
      <c r="B75" s="267" t="s">
        <v>1634</v>
      </c>
      <c r="C75" s="268" t="s">
        <v>3799</v>
      </c>
      <c r="D75" s="268" t="s">
        <v>3871</v>
      </c>
      <c r="E75" s="268" t="s">
        <v>583</v>
      </c>
      <c r="F75" s="381">
        <v>261707</v>
      </c>
      <c r="G75" s="267">
        <v>39.08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44074</v>
      </c>
      <c r="B76" s="267" t="s">
        <v>1634</v>
      </c>
      <c r="C76" s="268" t="s">
        <v>3799</v>
      </c>
      <c r="D76" s="268" t="s">
        <v>3829</v>
      </c>
      <c r="E76" s="268" t="s">
        <v>583</v>
      </c>
      <c r="F76" s="381">
        <v>277233</v>
      </c>
      <c r="G76" s="267">
        <v>39.86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44074</v>
      </c>
      <c r="B77" s="267" t="s">
        <v>1634</v>
      </c>
      <c r="C77" s="268" t="s">
        <v>3799</v>
      </c>
      <c r="D77" s="268" t="s">
        <v>3872</v>
      </c>
      <c r="E77" s="268" t="s">
        <v>583</v>
      </c>
      <c r="F77" s="381">
        <v>227395</v>
      </c>
      <c r="G77" s="267">
        <v>39.81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44074</v>
      </c>
      <c r="B78" s="267" t="s">
        <v>1634</v>
      </c>
      <c r="C78" s="268" t="s">
        <v>3799</v>
      </c>
      <c r="D78" s="268" t="s">
        <v>3830</v>
      </c>
      <c r="E78" s="268" t="s">
        <v>583</v>
      </c>
      <c r="F78" s="381">
        <v>270730</v>
      </c>
      <c r="G78" s="267">
        <v>39.619999999999997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44074</v>
      </c>
      <c r="B79" s="267" t="s">
        <v>124</v>
      </c>
      <c r="C79" s="268" t="s">
        <v>3873</v>
      </c>
      <c r="D79" s="268" t="s">
        <v>3870</v>
      </c>
      <c r="E79" s="268" t="s">
        <v>583</v>
      </c>
      <c r="F79" s="381">
        <v>4279643</v>
      </c>
      <c r="G79" s="267">
        <v>647.86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44074</v>
      </c>
      <c r="B80" s="267" t="s">
        <v>3579</v>
      </c>
      <c r="C80" s="268" t="s">
        <v>3874</v>
      </c>
      <c r="D80" s="268" t="s">
        <v>3875</v>
      </c>
      <c r="E80" s="268" t="s">
        <v>583</v>
      </c>
      <c r="F80" s="381">
        <v>62126</v>
      </c>
      <c r="G80" s="267">
        <v>160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44074</v>
      </c>
      <c r="B81" s="267" t="s">
        <v>166</v>
      </c>
      <c r="C81" s="268" t="s">
        <v>3876</v>
      </c>
      <c r="D81" s="268" t="s">
        <v>3870</v>
      </c>
      <c r="E81" s="268" t="s">
        <v>583</v>
      </c>
      <c r="F81" s="381">
        <v>350791</v>
      </c>
      <c r="G81" s="267">
        <v>1352.05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44074</v>
      </c>
      <c r="B82" s="267" t="s">
        <v>166</v>
      </c>
      <c r="C82" s="268" t="s">
        <v>3876</v>
      </c>
      <c r="D82" s="268" t="s">
        <v>3877</v>
      </c>
      <c r="E82" s="268" t="s">
        <v>583</v>
      </c>
      <c r="F82" s="381">
        <v>394772</v>
      </c>
      <c r="G82" s="267">
        <v>1348.85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44074</v>
      </c>
      <c r="B83" s="267" t="s">
        <v>168</v>
      </c>
      <c r="C83" s="268" t="s">
        <v>3776</v>
      </c>
      <c r="D83" s="268" t="s">
        <v>3727</v>
      </c>
      <c r="E83" s="268" t="s">
        <v>583</v>
      </c>
      <c r="F83" s="381">
        <v>3712204</v>
      </c>
      <c r="G83" s="267">
        <v>203.34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44074</v>
      </c>
      <c r="B84" s="267" t="s">
        <v>168</v>
      </c>
      <c r="C84" s="268" t="s">
        <v>3776</v>
      </c>
      <c r="D84" s="268" t="s">
        <v>3870</v>
      </c>
      <c r="E84" s="268" t="s">
        <v>583</v>
      </c>
      <c r="F84" s="381">
        <v>3168645</v>
      </c>
      <c r="G84" s="267">
        <v>201.8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44074</v>
      </c>
      <c r="B85" s="267" t="s">
        <v>3878</v>
      </c>
      <c r="C85" s="268" t="s">
        <v>3879</v>
      </c>
      <c r="D85" s="268" t="s">
        <v>3880</v>
      </c>
      <c r="E85" s="268" t="s">
        <v>583</v>
      </c>
      <c r="F85" s="381">
        <v>232000</v>
      </c>
      <c r="G85" s="267">
        <v>29.5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44074</v>
      </c>
      <c r="B86" s="267" t="s">
        <v>294</v>
      </c>
      <c r="C86" s="268" t="s">
        <v>3847</v>
      </c>
      <c r="D86" s="268" t="s">
        <v>3881</v>
      </c>
      <c r="E86" s="268" t="s">
        <v>584</v>
      </c>
      <c r="F86" s="381">
        <v>1778105</v>
      </c>
      <c r="G86" s="267">
        <v>1410.01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44074</v>
      </c>
      <c r="B87" s="267" t="s">
        <v>294</v>
      </c>
      <c r="C87" s="268" t="s">
        <v>3847</v>
      </c>
      <c r="D87" s="268" t="s">
        <v>3882</v>
      </c>
      <c r="E87" s="268" t="s">
        <v>584</v>
      </c>
      <c r="F87" s="381">
        <v>780319</v>
      </c>
      <c r="G87" s="267">
        <v>1414.96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44074</v>
      </c>
      <c r="B88" s="267" t="s">
        <v>823</v>
      </c>
      <c r="C88" s="268" t="s">
        <v>3850</v>
      </c>
      <c r="D88" s="268" t="s">
        <v>3851</v>
      </c>
      <c r="E88" s="268" t="s">
        <v>584</v>
      </c>
      <c r="F88" s="381">
        <v>116202</v>
      </c>
      <c r="G88" s="267">
        <v>349.52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44074</v>
      </c>
      <c r="B89" s="267" t="s">
        <v>823</v>
      </c>
      <c r="C89" s="268" t="s">
        <v>3850</v>
      </c>
      <c r="D89" s="268" t="s">
        <v>3853</v>
      </c>
      <c r="E89" s="268" t="s">
        <v>584</v>
      </c>
      <c r="F89" s="381">
        <v>212708</v>
      </c>
      <c r="G89" s="267">
        <v>349.93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44074</v>
      </c>
      <c r="B90" s="267" t="s">
        <v>823</v>
      </c>
      <c r="C90" s="268" t="s">
        <v>3850</v>
      </c>
      <c r="D90" s="268" t="s">
        <v>3852</v>
      </c>
      <c r="E90" s="268" t="s">
        <v>584</v>
      </c>
      <c r="F90" s="381">
        <v>176946</v>
      </c>
      <c r="G90" s="267">
        <v>349.98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44074</v>
      </c>
      <c r="B91" s="267" t="s">
        <v>823</v>
      </c>
      <c r="C91" s="268" t="s">
        <v>3850</v>
      </c>
      <c r="D91" s="268" t="s">
        <v>3854</v>
      </c>
      <c r="E91" s="268" t="s">
        <v>584</v>
      </c>
      <c r="F91" s="381">
        <v>213532</v>
      </c>
      <c r="G91" s="267">
        <v>349.88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44074</v>
      </c>
      <c r="B92" s="267" t="s">
        <v>70</v>
      </c>
      <c r="C92" s="268" t="s">
        <v>3859</v>
      </c>
      <c r="D92" s="268" t="s">
        <v>3785</v>
      </c>
      <c r="E92" s="268" t="s">
        <v>584</v>
      </c>
      <c r="F92" s="381">
        <v>20755163</v>
      </c>
      <c r="G92" s="267">
        <v>39.54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44074</v>
      </c>
      <c r="B93" s="267" t="s">
        <v>1064</v>
      </c>
      <c r="C93" s="268" t="s">
        <v>3860</v>
      </c>
      <c r="D93" s="268" t="s">
        <v>3883</v>
      </c>
      <c r="E93" s="268" t="s">
        <v>584</v>
      </c>
      <c r="F93" s="381">
        <v>350000</v>
      </c>
      <c r="G93" s="267">
        <v>5.71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44074</v>
      </c>
      <c r="B94" s="267" t="s">
        <v>3421</v>
      </c>
      <c r="C94" s="268" t="s">
        <v>3862</v>
      </c>
      <c r="D94" s="268" t="s">
        <v>3863</v>
      </c>
      <c r="E94" s="268" t="s">
        <v>584</v>
      </c>
      <c r="F94" s="381">
        <v>1925046</v>
      </c>
      <c r="G94" s="267">
        <v>22.4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44074</v>
      </c>
      <c r="B95" s="267" t="s">
        <v>3421</v>
      </c>
      <c r="C95" s="268" t="s">
        <v>3862</v>
      </c>
      <c r="D95" s="268" t="s">
        <v>3864</v>
      </c>
      <c r="E95" s="268" t="s">
        <v>584</v>
      </c>
      <c r="F95" s="381">
        <v>3270000</v>
      </c>
      <c r="G95" s="267">
        <v>22.28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44074</v>
      </c>
      <c r="B96" s="267" t="s">
        <v>3421</v>
      </c>
      <c r="C96" s="268" t="s">
        <v>3862</v>
      </c>
      <c r="D96" s="268" t="s">
        <v>3868</v>
      </c>
      <c r="E96" s="268" t="s">
        <v>584</v>
      </c>
      <c r="F96" s="381">
        <v>3251471</v>
      </c>
      <c r="G96" s="267">
        <v>22.4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44074</v>
      </c>
      <c r="B97" s="267" t="s">
        <v>244</v>
      </c>
      <c r="C97" s="268" t="s">
        <v>3867</v>
      </c>
      <c r="D97" s="268" t="s">
        <v>3868</v>
      </c>
      <c r="E97" s="268" t="s">
        <v>584</v>
      </c>
      <c r="F97" s="381">
        <v>2853163</v>
      </c>
      <c r="G97" s="267">
        <v>161.13999999999999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44074</v>
      </c>
      <c r="B98" s="267" t="s">
        <v>244</v>
      </c>
      <c r="C98" s="268" t="s">
        <v>3867</v>
      </c>
      <c r="D98" s="268" t="s">
        <v>3864</v>
      </c>
      <c r="E98" s="268" t="s">
        <v>584</v>
      </c>
      <c r="F98" s="381">
        <v>7338007</v>
      </c>
      <c r="G98" s="267">
        <v>160.80000000000001</v>
      </c>
      <c r="H98" s="345" t="s">
        <v>2953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44074</v>
      </c>
      <c r="B99" s="267" t="s">
        <v>244</v>
      </c>
      <c r="C99" s="268" t="s">
        <v>3867</v>
      </c>
      <c r="D99" s="268" t="s">
        <v>3884</v>
      </c>
      <c r="E99" s="268" t="s">
        <v>584</v>
      </c>
      <c r="F99" s="381">
        <v>9500000</v>
      </c>
      <c r="G99" s="267">
        <v>158.61000000000001</v>
      </c>
      <c r="H99" s="345" t="s">
        <v>2953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44074</v>
      </c>
      <c r="B100" s="267" t="s">
        <v>117</v>
      </c>
      <c r="C100" s="268" t="s">
        <v>3869</v>
      </c>
      <c r="D100" s="268" t="s">
        <v>3727</v>
      </c>
      <c r="E100" s="268" t="s">
        <v>584</v>
      </c>
      <c r="F100" s="381">
        <v>2142101</v>
      </c>
      <c r="G100" s="267">
        <v>215.03</v>
      </c>
      <c r="H100" s="345" t="s">
        <v>2953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A101" s="244">
        <v>44074</v>
      </c>
      <c r="B101" s="267" t="s">
        <v>117</v>
      </c>
      <c r="C101" s="268" t="s">
        <v>3869</v>
      </c>
      <c r="D101" s="268" t="s">
        <v>3870</v>
      </c>
      <c r="E101" s="268" t="s">
        <v>584</v>
      </c>
      <c r="F101" s="381">
        <v>3169348</v>
      </c>
      <c r="G101" s="267">
        <v>213.02</v>
      </c>
      <c r="H101" s="345" t="s">
        <v>2953</v>
      </c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A102" s="244">
        <v>44074</v>
      </c>
      <c r="B102" s="267" t="s">
        <v>1634</v>
      </c>
      <c r="C102" s="268" t="s">
        <v>3799</v>
      </c>
      <c r="D102" s="268" t="s">
        <v>3872</v>
      </c>
      <c r="E102" s="268" t="s">
        <v>584</v>
      </c>
      <c r="F102" s="381">
        <v>227395</v>
      </c>
      <c r="G102" s="267">
        <v>39.74</v>
      </c>
      <c r="H102" s="345" t="s">
        <v>2953</v>
      </c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A103" s="244">
        <v>44074</v>
      </c>
      <c r="B103" s="267" t="s">
        <v>1634</v>
      </c>
      <c r="C103" s="268" t="s">
        <v>3799</v>
      </c>
      <c r="D103" s="268" t="s">
        <v>3830</v>
      </c>
      <c r="E103" s="268" t="s">
        <v>584</v>
      </c>
      <c r="F103" s="381">
        <v>197463</v>
      </c>
      <c r="G103" s="267">
        <v>38.86</v>
      </c>
      <c r="H103" s="345" t="s">
        <v>2953</v>
      </c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A104" s="244">
        <v>44074</v>
      </c>
      <c r="B104" s="267" t="s">
        <v>1634</v>
      </c>
      <c r="C104" s="268" t="s">
        <v>3799</v>
      </c>
      <c r="D104" s="268" t="s">
        <v>3829</v>
      </c>
      <c r="E104" s="268" t="s">
        <v>584</v>
      </c>
      <c r="F104" s="381">
        <v>120466</v>
      </c>
      <c r="G104" s="267">
        <v>38.799999999999997</v>
      </c>
      <c r="H104" s="345" t="s">
        <v>2953</v>
      </c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A105" s="244">
        <v>44074</v>
      </c>
      <c r="B105" s="267" t="s">
        <v>1634</v>
      </c>
      <c r="C105" s="268" t="s">
        <v>3799</v>
      </c>
      <c r="D105" s="268" t="s">
        <v>3871</v>
      </c>
      <c r="E105" s="268" t="s">
        <v>584</v>
      </c>
      <c r="F105" s="381">
        <v>261707</v>
      </c>
      <c r="G105" s="267">
        <v>39.14</v>
      </c>
      <c r="H105" s="345" t="s">
        <v>2953</v>
      </c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A106" s="244">
        <v>44074</v>
      </c>
      <c r="B106" s="267" t="s">
        <v>124</v>
      </c>
      <c r="C106" s="268" t="s">
        <v>3873</v>
      </c>
      <c r="D106" s="268" t="s">
        <v>3870</v>
      </c>
      <c r="E106" s="268" t="s">
        <v>584</v>
      </c>
      <c r="F106" s="381">
        <v>4279643</v>
      </c>
      <c r="G106" s="267">
        <v>648.23</v>
      </c>
      <c r="H106" s="345" t="s">
        <v>2953</v>
      </c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A107" s="244">
        <v>44074</v>
      </c>
      <c r="B107" s="267" t="s">
        <v>166</v>
      </c>
      <c r="C107" s="268" t="s">
        <v>3876</v>
      </c>
      <c r="D107" s="268" t="s">
        <v>3870</v>
      </c>
      <c r="E107" s="268" t="s">
        <v>584</v>
      </c>
      <c r="F107" s="381">
        <v>350791</v>
      </c>
      <c r="G107" s="267">
        <v>1352.46</v>
      </c>
      <c r="H107" s="345" t="s">
        <v>2953</v>
      </c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A108" s="244">
        <v>44074</v>
      </c>
      <c r="B108" s="267" t="s">
        <v>166</v>
      </c>
      <c r="C108" s="268" t="s">
        <v>3876</v>
      </c>
      <c r="D108" s="268" t="s">
        <v>3877</v>
      </c>
      <c r="E108" s="268" t="s">
        <v>584</v>
      </c>
      <c r="F108" s="381">
        <v>394251</v>
      </c>
      <c r="G108" s="267">
        <v>1348.67</v>
      </c>
      <c r="H108" s="345" t="s">
        <v>2953</v>
      </c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A109" s="244">
        <v>44074</v>
      </c>
      <c r="B109" s="267" t="s">
        <v>168</v>
      </c>
      <c r="C109" s="268" t="s">
        <v>3776</v>
      </c>
      <c r="D109" s="268" t="s">
        <v>3727</v>
      </c>
      <c r="E109" s="268" t="s">
        <v>584</v>
      </c>
      <c r="F109" s="381">
        <v>3739496</v>
      </c>
      <c r="G109" s="267">
        <v>204.02</v>
      </c>
      <c r="H109" s="345" t="s">
        <v>2953</v>
      </c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A110" s="244">
        <v>44074</v>
      </c>
      <c r="B110" s="267" t="s">
        <v>168</v>
      </c>
      <c r="C110" s="268" t="s">
        <v>3776</v>
      </c>
      <c r="D110" s="268" t="s">
        <v>3870</v>
      </c>
      <c r="E110" s="268" t="s">
        <v>584</v>
      </c>
      <c r="F110" s="381">
        <v>3168645</v>
      </c>
      <c r="G110" s="267">
        <v>201.95</v>
      </c>
      <c r="H110" s="345" t="s">
        <v>2953</v>
      </c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A111" s="244">
        <v>44074</v>
      </c>
      <c r="B111" s="267" t="s">
        <v>3878</v>
      </c>
      <c r="C111" s="268" t="s">
        <v>3879</v>
      </c>
      <c r="D111" s="268" t="s">
        <v>3835</v>
      </c>
      <c r="E111" s="268" t="s">
        <v>584</v>
      </c>
      <c r="F111" s="381">
        <v>208000</v>
      </c>
      <c r="G111" s="267">
        <v>29.5</v>
      </c>
      <c r="H111" s="345" t="s">
        <v>2953</v>
      </c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7"/>
  <sheetViews>
    <sheetView topLeftCell="B1" zoomScale="85" zoomScaleNormal="85" workbookViewId="0">
      <selection activeCell="I26" sqref="I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7" customFormat="1" ht="14.25">
      <c r="A10" s="514">
        <v>1</v>
      </c>
      <c r="B10" s="458">
        <v>44011</v>
      </c>
      <c r="C10" s="515"/>
      <c r="D10" s="516" t="s">
        <v>63</v>
      </c>
      <c r="E10" s="517" t="s">
        <v>3645</v>
      </c>
      <c r="F10" s="460">
        <v>1296</v>
      </c>
      <c r="G10" s="517">
        <v>1231</v>
      </c>
      <c r="H10" s="517">
        <v>1338</v>
      </c>
      <c r="I10" s="518" t="s">
        <v>3630</v>
      </c>
      <c r="J10" s="457" t="s">
        <v>3493</v>
      </c>
      <c r="K10" s="457">
        <f t="shared" ref="K10:K11" si="0">H10-F10</f>
        <v>42</v>
      </c>
      <c r="L10" s="503">
        <f t="shared" ref="L10:L13" si="1">(F10*-0.8)/100</f>
        <v>-10.368</v>
      </c>
      <c r="M10" s="461">
        <f>(K10+L10)/F10</f>
        <v>2.4407407407407405E-2</v>
      </c>
      <c r="N10" s="462" t="s">
        <v>600</v>
      </c>
      <c r="O10" s="513">
        <v>44067</v>
      </c>
      <c r="Q10" s="428"/>
      <c r="R10" s="429" t="s">
        <v>603</v>
      </c>
      <c r="S10" s="428"/>
      <c r="T10" s="428"/>
      <c r="U10" s="428"/>
      <c r="V10" s="428"/>
      <c r="W10" s="428"/>
      <c r="X10" s="428"/>
      <c r="Y10" s="428"/>
      <c r="Z10" s="428"/>
      <c r="AA10" s="428"/>
      <c r="AB10" s="428"/>
    </row>
    <row r="11" spans="1:28" s="427" customFormat="1" ht="14.25">
      <c r="A11" s="514">
        <v>2</v>
      </c>
      <c r="B11" s="458">
        <v>44014</v>
      </c>
      <c r="C11" s="515"/>
      <c r="D11" s="516" t="s">
        <v>136</v>
      </c>
      <c r="E11" s="517" t="s">
        <v>3645</v>
      </c>
      <c r="F11" s="460">
        <v>932</v>
      </c>
      <c r="G11" s="517">
        <v>874</v>
      </c>
      <c r="H11" s="517">
        <v>986</v>
      </c>
      <c r="I11" s="518" t="s">
        <v>3631</v>
      </c>
      <c r="J11" s="457" t="s">
        <v>3692</v>
      </c>
      <c r="K11" s="457">
        <f t="shared" si="0"/>
        <v>54</v>
      </c>
      <c r="L11" s="503">
        <f t="shared" si="1"/>
        <v>-7.4560000000000004</v>
      </c>
      <c r="M11" s="461">
        <f t="shared" ref="M11" si="2">(K11+L11)/F11</f>
        <v>4.9939914163090127E-2</v>
      </c>
      <c r="N11" s="462" t="s">
        <v>600</v>
      </c>
      <c r="O11" s="513">
        <v>44056</v>
      </c>
      <c r="Q11" s="428"/>
      <c r="R11" s="429" t="s">
        <v>603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514">
        <v>3</v>
      </c>
      <c r="B12" s="458">
        <v>44018</v>
      </c>
      <c r="C12" s="515"/>
      <c r="D12" s="516" t="s">
        <v>565</v>
      </c>
      <c r="E12" s="517" t="s">
        <v>601</v>
      </c>
      <c r="F12" s="460">
        <v>1000</v>
      </c>
      <c r="G12" s="517">
        <v>935</v>
      </c>
      <c r="H12" s="517">
        <v>1055</v>
      </c>
      <c r="I12" s="518" t="s">
        <v>3632</v>
      </c>
      <c r="J12" s="457" t="s">
        <v>724</v>
      </c>
      <c r="K12" s="457">
        <f t="shared" ref="K12:K13" si="3">H12-F12</f>
        <v>55</v>
      </c>
      <c r="L12" s="503">
        <f t="shared" si="1"/>
        <v>-8</v>
      </c>
      <c r="M12" s="461">
        <f t="shared" ref="M12:M13" si="4">(K12+L12)/F12</f>
        <v>4.7E-2</v>
      </c>
      <c r="N12" s="462" t="s">
        <v>600</v>
      </c>
      <c r="O12" s="513">
        <v>44064</v>
      </c>
      <c r="Q12" s="428"/>
      <c r="R12" s="429" t="s">
        <v>3187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514">
        <v>4</v>
      </c>
      <c r="B13" s="458">
        <v>44022</v>
      </c>
      <c r="C13" s="515"/>
      <c r="D13" s="516" t="s">
        <v>3635</v>
      </c>
      <c r="E13" s="517" t="s">
        <v>601</v>
      </c>
      <c r="F13" s="460">
        <v>396</v>
      </c>
      <c r="G13" s="517">
        <v>370</v>
      </c>
      <c r="H13" s="517">
        <v>420</v>
      </c>
      <c r="I13" s="518" t="s">
        <v>3634</v>
      </c>
      <c r="J13" s="457" t="s">
        <v>3671</v>
      </c>
      <c r="K13" s="457">
        <f t="shared" si="3"/>
        <v>24</v>
      </c>
      <c r="L13" s="503">
        <f t="shared" si="1"/>
        <v>-3.1680000000000001</v>
      </c>
      <c r="M13" s="461">
        <f t="shared" si="4"/>
        <v>5.2606060606060608E-2</v>
      </c>
      <c r="N13" s="462" t="s">
        <v>600</v>
      </c>
      <c r="O13" s="513">
        <v>44050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51">
        <v>5</v>
      </c>
      <c r="B14" s="448">
        <v>44026</v>
      </c>
      <c r="C14" s="452"/>
      <c r="D14" s="453" t="s">
        <v>242</v>
      </c>
      <c r="E14" s="454" t="s">
        <v>3681</v>
      </c>
      <c r="F14" s="433">
        <v>70.5</v>
      </c>
      <c r="G14" s="454">
        <v>64.5</v>
      </c>
      <c r="H14" s="454">
        <v>69.25</v>
      </c>
      <c r="I14" s="455" t="s">
        <v>3638</v>
      </c>
      <c r="J14" s="434" t="s">
        <v>3649</v>
      </c>
      <c r="K14" s="434">
        <f t="shared" ref="K14" si="5">H14-F14</f>
        <v>-1.25</v>
      </c>
      <c r="L14" s="505">
        <f t="shared" ref="L14" si="6">(F14*-0.8)/100</f>
        <v>-0.56400000000000006</v>
      </c>
      <c r="M14" s="435">
        <f t="shared" ref="M14" si="7">(K14+L14)/F14</f>
        <v>-2.5730496453900711E-2</v>
      </c>
      <c r="N14" s="449" t="s">
        <v>664</v>
      </c>
      <c r="O14" s="436">
        <v>44046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44034</v>
      </c>
      <c r="C15" s="422"/>
      <c r="D15" s="470" t="s">
        <v>153</v>
      </c>
      <c r="E15" s="423" t="s">
        <v>601</v>
      </c>
      <c r="F15" s="423" t="s">
        <v>3639</v>
      </c>
      <c r="G15" s="432">
        <v>15950</v>
      </c>
      <c r="H15" s="423"/>
      <c r="I15" s="411" t="s">
        <v>3640</v>
      </c>
      <c r="J15" s="424" t="s">
        <v>602</v>
      </c>
      <c r="K15" s="424"/>
      <c r="L15" s="506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97">
        <v>7</v>
      </c>
      <c r="B16" s="463">
        <v>44039</v>
      </c>
      <c r="C16" s="498"/>
      <c r="D16" s="499" t="s">
        <v>98</v>
      </c>
      <c r="E16" s="500" t="s">
        <v>601</v>
      </c>
      <c r="F16" s="501">
        <v>155</v>
      </c>
      <c r="G16" s="501">
        <v>145</v>
      </c>
      <c r="H16" s="500">
        <v>155</v>
      </c>
      <c r="I16" s="502">
        <v>175</v>
      </c>
      <c r="J16" s="472" t="s">
        <v>709</v>
      </c>
      <c r="K16" s="464">
        <f t="shared" ref="K16:K18" si="8">H16-F16</f>
        <v>0</v>
      </c>
      <c r="L16" s="483">
        <f t="shared" ref="L16:L18" si="9">(F16*-0.8)/100</f>
        <v>-1.24</v>
      </c>
      <c r="M16" s="465">
        <f t="shared" ref="M16:M18" si="10">(K16+L16)/F16</f>
        <v>-8.0000000000000002E-3</v>
      </c>
      <c r="N16" s="472" t="s">
        <v>709</v>
      </c>
      <c r="O16" s="487">
        <v>44046</v>
      </c>
      <c r="Q16" s="428"/>
      <c r="R16" s="429" t="s">
        <v>3187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514">
        <v>8</v>
      </c>
      <c r="B17" s="458">
        <v>44041</v>
      </c>
      <c r="C17" s="515"/>
      <c r="D17" s="516" t="s">
        <v>237</v>
      </c>
      <c r="E17" s="517" t="s">
        <v>601</v>
      </c>
      <c r="F17" s="460">
        <v>245</v>
      </c>
      <c r="G17" s="517">
        <v>230</v>
      </c>
      <c r="H17" s="517">
        <v>262</v>
      </c>
      <c r="I17" s="518">
        <v>275</v>
      </c>
      <c r="J17" s="457" t="s">
        <v>3667</v>
      </c>
      <c r="K17" s="457">
        <f t="shared" si="8"/>
        <v>17</v>
      </c>
      <c r="L17" s="503">
        <f t="shared" si="9"/>
        <v>-1.96</v>
      </c>
      <c r="M17" s="461">
        <f t="shared" si="10"/>
        <v>6.1387755102040815E-2</v>
      </c>
      <c r="N17" s="462" t="s">
        <v>600</v>
      </c>
      <c r="O17" s="513">
        <v>44049</v>
      </c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514">
        <v>9</v>
      </c>
      <c r="B18" s="458">
        <v>44046</v>
      </c>
      <c r="C18" s="515"/>
      <c r="D18" s="516" t="s">
        <v>178</v>
      </c>
      <c r="E18" s="517" t="s">
        <v>601</v>
      </c>
      <c r="F18" s="460">
        <v>520</v>
      </c>
      <c r="G18" s="517">
        <v>478</v>
      </c>
      <c r="H18" s="517">
        <v>559</v>
      </c>
      <c r="I18" s="518" t="s">
        <v>3655</v>
      </c>
      <c r="J18" s="457" t="s">
        <v>3786</v>
      </c>
      <c r="K18" s="457">
        <f t="shared" si="8"/>
        <v>39</v>
      </c>
      <c r="L18" s="503">
        <f t="shared" si="9"/>
        <v>-4.16</v>
      </c>
      <c r="M18" s="461">
        <f t="shared" si="10"/>
        <v>6.7000000000000004E-2</v>
      </c>
      <c r="N18" s="462" t="s">
        <v>600</v>
      </c>
      <c r="O18" s="513">
        <v>44071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514">
        <v>10</v>
      </c>
      <c r="B19" s="458">
        <v>44048</v>
      </c>
      <c r="C19" s="515"/>
      <c r="D19" s="516" t="s">
        <v>67</v>
      </c>
      <c r="E19" s="517" t="s">
        <v>601</v>
      </c>
      <c r="F19" s="460">
        <v>398</v>
      </c>
      <c r="G19" s="517">
        <v>374</v>
      </c>
      <c r="H19" s="517">
        <v>430</v>
      </c>
      <c r="I19" s="518">
        <v>450</v>
      </c>
      <c r="J19" s="457" t="s">
        <v>3675</v>
      </c>
      <c r="K19" s="457">
        <f t="shared" ref="K19" si="11">H19-F19</f>
        <v>32</v>
      </c>
      <c r="L19" s="503">
        <f t="shared" ref="L19" si="12">(F19*-0.8)/100</f>
        <v>-3.1840000000000002</v>
      </c>
      <c r="M19" s="461">
        <f t="shared" ref="M19" si="13">(K19+L19)/F19</f>
        <v>7.240201005025125E-2</v>
      </c>
      <c r="N19" s="462" t="s">
        <v>600</v>
      </c>
      <c r="O19" s="513">
        <v>44053</v>
      </c>
      <c r="Q19" s="428"/>
      <c r="R19" s="429" t="s">
        <v>3187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514">
        <v>11</v>
      </c>
      <c r="B20" s="458">
        <v>44049</v>
      </c>
      <c r="C20" s="515"/>
      <c r="D20" s="516" t="s">
        <v>98</v>
      </c>
      <c r="E20" s="517" t="s">
        <v>601</v>
      </c>
      <c r="F20" s="460">
        <v>153</v>
      </c>
      <c r="G20" s="517">
        <v>141</v>
      </c>
      <c r="H20" s="517">
        <v>162.5</v>
      </c>
      <c r="I20" s="518">
        <v>175</v>
      </c>
      <c r="J20" s="457" t="s">
        <v>3669</v>
      </c>
      <c r="K20" s="457">
        <f t="shared" ref="K20:K22" si="14">H20-F20</f>
        <v>9.5</v>
      </c>
      <c r="L20" s="503">
        <f t="shared" ref="L20:L22" si="15">(F20*-0.8)/100</f>
        <v>-1.224</v>
      </c>
      <c r="M20" s="461">
        <f t="shared" ref="M20:M22" si="16">(K20+L20)/F20</f>
        <v>5.4091503267973857E-2</v>
      </c>
      <c r="N20" s="462" t="s">
        <v>600</v>
      </c>
      <c r="O20" s="513">
        <v>44050</v>
      </c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514">
        <v>12</v>
      </c>
      <c r="B21" s="458">
        <v>44053</v>
      </c>
      <c r="C21" s="515"/>
      <c r="D21" s="516" t="s">
        <v>51</v>
      </c>
      <c r="E21" s="517" t="s">
        <v>601</v>
      </c>
      <c r="F21" s="460">
        <v>1790</v>
      </c>
      <c r="G21" s="517">
        <v>1695</v>
      </c>
      <c r="H21" s="517">
        <v>1895</v>
      </c>
      <c r="I21" s="518" t="s">
        <v>3677</v>
      </c>
      <c r="J21" s="457" t="s">
        <v>3673</v>
      </c>
      <c r="K21" s="457">
        <f t="shared" si="14"/>
        <v>105</v>
      </c>
      <c r="L21" s="503">
        <f t="shared" si="15"/>
        <v>-14.32</v>
      </c>
      <c r="M21" s="461">
        <f t="shared" si="16"/>
        <v>5.0659217877094972E-2</v>
      </c>
      <c r="N21" s="462" t="s">
        <v>600</v>
      </c>
      <c r="O21" s="513">
        <v>44062</v>
      </c>
      <c r="Q21" s="428"/>
      <c r="R21" s="429" t="s">
        <v>603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514">
        <v>13</v>
      </c>
      <c r="B22" s="458">
        <v>44053</v>
      </c>
      <c r="C22" s="515"/>
      <c r="D22" s="516" t="s">
        <v>195</v>
      </c>
      <c r="E22" s="517" t="s">
        <v>601</v>
      </c>
      <c r="F22" s="460">
        <v>3975</v>
      </c>
      <c r="G22" s="517">
        <v>3720</v>
      </c>
      <c r="H22" s="517">
        <v>4205</v>
      </c>
      <c r="I22" s="518" t="s">
        <v>3678</v>
      </c>
      <c r="J22" s="457" t="s">
        <v>3731</v>
      </c>
      <c r="K22" s="457">
        <f t="shared" si="14"/>
        <v>230</v>
      </c>
      <c r="L22" s="503">
        <f t="shared" si="15"/>
        <v>-31.8</v>
      </c>
      <c r="M22" s="461">
        <f t="shared" si="16"/>
        <v>4.986163522012578E-2</v>
      </c>
      <c r="N22" s="462" t="s">
        <v>600</v>
      </c>
      <c r="O22" s="513">
        <v>44062</v>
      </c>
      <c r="Q22" s="428"/>
      <c r="R22" s="429" t="s">
        <v>603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514">
        <v>14</v>
      </c>
      <c r="B23" s="458">
        <v>44053</v>
      </c>
      <c r="C23" s="515"/>
      <c r="D23" s="516" t="s">
        <v>145</v>
      </c>
      <c r="E23" s="517" t="s">
        <v>601</v>
      </c>
      <c r="F23" s="460">
        <v>957</v>
      </c>
      <c r="G23" s="517">
        <v>895</v>
      </c>
      <c r="H23" s="517">
        <v>1012.5</v>
      </c>
      <c r="I23" s="518" t="s">
        <v>3679</v>
      </c>
      <c r="J23" s="457" t="s">
        <v>3746</v>
      </c>
      <c r="K23" s="457">
        <f t="shared" ref="K23:K25" si="17">H23-F23</f>
        <v>55.5</v>
      </c>
      <c r="L23" s="503">
        <f t="shared" ref="L23:L25" si="18">(F23*-0.8)/100</f>
        <v>-7.6560000000000006</v>
      </c>
      <c r="M23" s="461">
        <f t="shared" ref="M23:M25" si="19">(K23+L23)/F23</f>
        <v>4.9993730407523515E-2</v>
      </c>
      <c r="N23" s="462" t="s">
        <v>600</v>
      </c>
      <c r="O23" s="513">
        <v>44063</v>
      </c>
      <c r="Q23" s="428"/>
      <c r="R23" s="429" t="s">
        <v>3187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514">
        <v>15</v>
      </c>
      <c r="B24" s="458">
        <v>44056</v>
      </c>
      <c r="C24" s="515"/>
      <c r="D24" s="516" t="s">
        <v>533</v>
      </c>
      <c r="E24" s="517" t="s">
        <v>601</v>
      </c>
      <c r="F24" s="460">
        <v>1203</v>
      </c>
      <c r="G24" s="517">
        <v>1140</v>
      </c>
      <c r="H24" s="517">
        <v>1275</v>
      </c>
      <c r="I24" s="518" t="s">
        <v>3700</v>
      </c>
      <c r="J24" s="457" t="s">
        <v>3732</v>
      </c>
      <c r="K24" s="457">
        <f t="shared" si="17"/>
        <v>72</v>
      </c>
      <c r="L24" s="503">
        <f t="shared" si="18"/>
        <v>-9.6240000000000006</v>
      </c>
      <c r="M24" s="461">
        <f t="shared" si="19"/>
        <v>5.1850374064837904E-2</v>
      </c>
      <c r="N24" s="462" t="s">
        <v>600</v>
      </c>
      <c r="O24" s="513">
        <v>44062</v>
      </c>
      <c r="Q24" s="428"/>
      <c r="R24" s="429" t="s">
        <v>603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514">
        <v>16</v>
      </c>
      <c r="B25" s="458">
        <v>44057</v>
      </c>
      <c r="C25" s="515"/>
      <c r="D25" s="516" t="s">
        <v>86</v>
      </c>
      <c r="E25" s="517" t="s">
        <v>601</v>
      </c>
      <c r="F25" s="460">
        <v>376</v>
      </c>
      <c r="G25" s="517">
        <v>349</v>
      </c>
      <c r="H25" s="517">
        <v>397.5</v>
      </c>
      <c r="I25" s="518" t="s">
        <v>3714</v>
      </c>
      <c r="J25" s="457" t="s">
        <v>3733</v>
      </c>
      <c r="K25" s="457">
        <f t="shared" si="17"/>
        <v>21.5</v>
      </c>
      <c r="L25" s="503">
        <f t="shared" si="18"/>
        <v>-3.008</v>
      </c>
      <c r="M25" s="461">
        <f t="shared" si="19"/>
        <v>4.9180851063829786E-2</v>
      </c>
      <c r="N25" s="462" t="s">
        <v>600</v>
      </c>
      <c r="O25" s="513">
        <v>44062</v>
      </c>
      <c r="Q25" s="428"/>
      <c r="R25" s="429" t="s">
        <v>3187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383">
        <v>17</v>
      </c>
      <c r="B26" s="408">
        <v>44057</v>
      </c>
      <c r="C26" s="422"/>
      <c r="D26" s="470" t="s">
        <v>128</v>
      </c>
      <c r="E26" s="423" t="s">
        <v>601</v>
      </c>
      <c r="F26" s="423" t="s">
        <v>3715</v>
      </c>
      <c r="G26" s="432">
        <v>187</v>
      </c>
      <c r="H26" s="423"/>
      <c r="I26" s="411" t="s">
        <v>3716</v>
      </c>
      <c r="J26" s="424" t="s">
        <v>602</v>
      </c>
      <c r="K26" s="424"/>
      <c r="L26" s="506"/>
      <c r="M26" s="424"/>
      <c r="N26" s="425"/>
      <c r="O26" s="426"/>
      <c r="Q26" s="428"/>
      <c r="R26" s="429" t="s">
        <v>3701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97">
        <v>18</v>
      </c>
      <c r="B27" s="463">
        <v>44057</v>
      </c>
      <c r="C27" s="498"/>
      <c r="D27" s="499" t="s">
        <v>74</v>
      </c>
      <c r="E27" s="500" t="s">
        <v>3628</v>
      </c>
      <c r="F27" s="500">
        <v>412.5</v>
      </c>
      <c r="G27" s="501">
        <v>438</v>
      </c>
      <c r="H27" s="500">
        <v>405</v>
      </c>
      <c r="I27" s="502" t="s">
        <v>3717</v>
      </c>
      <c r="J27" s="464" t="s">
        <v>3743</v>
      </c>
      <c r="K27" s="464">
        <f>F27-H27</f>
        <v>7.5</v>
      </c>
      <c r="L27" s="483">
        <f>(F27*-0.8)/100</f>
        <v>-3.3</v>
      </c>
      <c r="M27" s="465">
        <f t="shared" ref="M27" si="20">(K27+L27)/F27</f>
        <v>1.0181818181818183E-2</v>
      </c>
      <c r="N27" s="472" t="s">
        <v>709</v>
      </c>
      <c r="O27" s="487">
        <v>44063</v>
      </c>
      <c r="Q27" s="428"/>
      <c r="R27" s="429" t="s">
        <v>3701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519">
        <v>19</v>
      </c>
      <c r="B28" s="448">
        <v>44057</v>
      </c>
      <c r="C28" s="523"/>
      <c r="D28" s="524" t="s">
        <v>111</v>
      </c>
      <c r="E28" s="433" t="s">
        <v>3628</v>
      </c>
      <c r="F28" s="433">
        <v>2790</v>
      </c>
      <c r="G28" s="525">
        <v>2930</v>
      </c>
      <c r="H28" s="525">
        <v>2930</v>
      </c>
      <c r="I28" s="433" t="s">
        <v>3718</v>
      </c>
      <c r="J28" s="434" t="s">
        <v>3726</v>
      </c>
      <c r="K28" s="434">
        <f>F28-H28</f>
        <v>-140</v>
      </c>
      <c r="L28" s="505">
        <f>(F28*-0.8)/100</f>
        <v>-22.32</v>
      </c>
      <c r="M28" s="435">
        <f t="shared" ref="M28:M29" si="21">(K28+L28)/F28</f>
        <v>-5.8179211469534045E-2</v>
      </c>
      <c r="N28" s="449" t="s">
        <v>664</v>
      </c>
      <c r="O28" s="436">
        <v>44060</v>
      </c>
      <c r="Q28" s="428"/>
      <c r="R28" s="429" t="s">
        <v>3701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514">
        <v>20</v>
      </c>
      <c r="B29" s="458">
        <v>44060</v>
      </c>
      <c r="C29" s="515"/>
      <c r="D29" s="516" t="s">
        <v>163</v>
      </c>
      <c r="E29" s="517" t="s">
        <v>601</v>
      </c>
      <c r="F29" s="460">
        <v>1360</v>
      </c>
      <c r="G29" s="517">
        <v>1280</v>
      </c>
      <c r="H29" s="517">
        <v>1440</v>
      </c>
      <c r="I29" s="518" t="s">
        <v>3723</v>
      </c>
      <c r="J29" s="457" t="s">
        <v>3734</v>
      </c>
      <c r="K29" s="457">
        <f t="shared" ref="K29" si="22">H29-F29</f>
        <v>80</v>
      </c>
      <c r="L29" s="503">
        <f t="shared" ref="L29" si="23">(F29*-0.8)/100</f>
        <v>-10.88</v>
      </c>
      <c r="M29" s="461">
        <f t="shared" si="21"/>
        <v>5.0823529411764712E-2</v>
      </c>
      <c r="N29" s="462" t="s">
        <v>600</v>
      </c>
      <c r="O29" s="513">
        <v>44062</v>
      </c>
      <c r="Q29" s="428"/>
      <c r="R29" s="429" t="s">
        <v>3187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514">
        <v>21</v>
      </c>
      <c r="B30" s="458">
        <v>44062</v>
      </c>
      <c r="C30" s="515"/>
      <c r="D30" s="516" t="s">
        <v>569</v>
      </c>
      <c r="E30" s="517" t="s">
        <v>601</v>
      </c>
      <c r="F30" s="460">
        <v>2005</v>
      </c>
      <c r="G30" s="517">
        <v>1870</v>
      </c>
      <c r="H30" s="517">
        <v>2135</v>
      </c>
      <c r="I30" s="518" t="s">
        <v>3735</v>
      </c>
      <c r="J30" s="457" t="s">
        <v>3683</v>
      </c>
      <c r="K30" s="457">
        <f t="shared" ref="K30:K31" si="24">H30-F30</f>
        <v>130</v>
      </c>
      <c r="L30" s="503">
        <f t="shared" ref="L30:L31" si="25">(F30*-0.8)/100</f>
        <v>-16.04</v>
      </c>
      <c r="M30" s="461">
        <f t="shared" ref="M30:M31" si="26">(K30+L30)/F30</f>
        <v>5.6837905236907738E-2</v>
      </c>
      <c r="N30" s="462" t="s">
        <v>600</v>
      </c>
      <c r="O30" s="513">
        <v>44064</v>
      </c>
      <c r="Q30" s="428"/>
      <c r="R30" s="429" t="s">
        <v>603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37">
        <v>22</v>
      </c>
      <c r="B31" s="438">
        <v>44063</v>
      </c>
      <c r="C31" s="439"/>
      <c r="D31" s="440" t="s">
        <v>546</v>
      </c>
      <c r="E31" s="441" t="s">
        <v>601</v>
      </c>
      <c r="F31" s="442">
        <v>785</v>
      </c>
      <c r="G31" s="441">
        <v>730</v>
      </c>
      <c r="H31" s="441">
        <v>825</v>
      </c>
      <c r="I31" s="443" t="s">
        <v>3739</v>
      </c>
      <c r="J31" s="444" t="s">
        <v>3633</v>
      </c>
      <c r="K31" s="444">
        <f t="shared" si="24"/>
        <v>40</v>
      </c>
      <c r="L31" s="504">
        <f t="shared" si="25"/>
        <v>-6.28</v>
      </c>
      <c r="M31" s="445">
        <f t="shared" si="26"/>
        <v>4.2955414012738849E-2</v>
      </c>
      <c r="N31" s="446" t="s">
        <v>600</v>
      </c>
      <c r="O31" s="447">
        <v>44064</v>
      </c>
      <c r="Q31" s="428"/>
      <c r="R31" s="429" t="s">
        <v>603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514">
        <v>23</v>
      </c>
      <c r="B32" s="458">
        <v>44064</v>
      </c>
      <c r="C32" s="515"/>
      <c r="D32" s="516" t="s">
        <v>3750</v>
      </c>
      <c r="E32" s="517" t="s">
        <v>3751</v>
      </c>
      <c r="F32" s="460">
        <v>117.5</v>
      </c>
      <c r="G32" s="517">
        <v>110</v>
      </c>
      <c r="H32" s="517">
        <v>124.5</v>
      </c>
      <c r="I32" s="518" t="s">
        <v>3752</v>
      </c>
      <c r="J32" s="457" t="s">
        <v>3706</v>
      </c>
      <c r="K32" s="457">
        <f t="shared" ref="K32:K36" si="27">H32-F32</f>
        <v>7</v>
      </c>
      <c r="L32" s="503">
        <f t="shared" ref="L32:L36" si="28">(F32*-0.8)/100</f>
        <v>-0.94</v>
      </c>
      <c r="M32" s="461">
        <f t="shared" ref="M32" si="29">(K32+L32)/F32</f>
        <v>5.1574468085106386E-2</v>
      </c>
      <c r="N32" s="462" t="s">
        <v>600</v>
      </c>
      <c r="O32" s="513">
        <v>44070</v>
      </c>
      <c r="Q32" s="428"/>
      <c r="R32" s="429" t="s">
        <v>603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37">
        <v>24</v>
      </c>
      <c r="B33" s="438">
        <v>44064</v>
      </c>
      <c r="C33" s="439"/>
      <c r="D33" s="440" t="s">
        <v>284</v>
      </c>
      <c r="E33" s="441" t="s">
        <v>601</v>
      </c>
      <c r="F33" s="442">
        <v>172</v>
      </c>
      <c r="G33" s="441">
        <v>160</v>
      </c>
      <c r="H33" s="441">
        <v>180.5</v>
      </c>
      <c r="I33" s="443">
        <v>195</v>
      </c>
      <c r="J33" s="444" t="s">
        <v>3779</v>
      </c>
      <c r="K33" s="444">
        <f t="shared" ref="K33" si="30">H33-F33</f>
        <v>8.5</v>
      </c>
      <c r="L33" s="504">
        <f t="shared" ref="L33" si="31">(F33*-0.8)/100</f>
        <v>-1.3759999999999999</v>
      </c>
      <c r="M33" s="445">
        <f t="shared" ref="M33:M34" si="32">(K33+L33)/F33</f>
        <v>4.1418604651162795E-2</v>
      </c>
      <c r="N33" s="446" t="s">
        <v>600</v>
      </c>
      <c r="O33" s="447">
        <v>44070</v>
      </c>
      <c r="Q33" s="428"/>
      <c r="R33" s="429" t="s">
        <v>3187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519">
        <v>25</v>
      </c>
      <c r="B34" s="448">
        <v>44068</v>
      </c>
      <c r="C34" s="523"/>
      <c r="D34" s="524" t="s">
        <v>1976</v>
      </c>
      <c r="E34" s="433" t="s">
        <v>601</v>
      </c>
      <c r="F34" s="433">
        <v>227.5</v>
      </c>
      <c r="G34" s="525">
        <v>217</v>
      </c>
      <c r="H34" s="525">
        <v>217</v>
      </c>
      <c r="I34" s="433" t="s">
        <v>3769</v>
      </c>
      <c r="J34" s="561" t="s">
        <v>3800</v>
      </c>
      <c r="K34" s="561">
        <f t="shared" si="27"/>
        <v>-10.5</v>
      </c>
      <c r="L34" s="505">
        <f t="shared" si="28"/>
        <v>-1.82</v>
      </c>
      <c r="M34" s="435">
        <f t="shared" si="32"/>
        <v>-5.4153846153846157E-2</v>
      </c>
      <c r="N34" s="449" t="s">
        <v>664</v>
      </c>
      <c r="O34" s="436">
        <v>44074</v>
      </c>
      <c r="Q34" s="428"/>
      <c r="R34" s="429" t="s">
        <v>603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44071</v>
      </c>
      <c r="C35" s="422"/>
      <c r="D35" s="470" t="s">
        <v>250</v>
      </c>
      <c r="E35" s="423" t="s">
        <v>601</v>
      </c>
      <c r="F35" s="423" t="s">
        <v>3791</v>
      </c>
      <c r="G35" s="432">
        <v>199</v>
      </c>
      <c r="H35" s="423"/>
      <c r="I35" s="411" t="s">
        <v>3792</v>
      </c>
      <c r="J35" s="424" t="s">
        <v>602</v>
      </c>
      <c r="K35" s="424"/>
      <c r="L35" s="506"/>
      <c r="M35" s="424"/>
      <c r="N35" s="425"/>
      <c r="O35" s="426"/>
      <c r="Q35" s="428"/>
      <c r="R35" s="429" t="s">
        <v>603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519">
        <v>27</v>
      </c>
      <c r="B36" s="448">
        <v>44071</v>
      </c>
      <c r="C36" s="523"/>
      <c r="D36" s="524" t="s">
        <v>160</v>
      </c>
      <c r="E36" s="433" t="s">
        <v>601</v>
      </c>
      <c r="F36" s="433">
        <v>1515</v>
      </c>
      <c r="G36" s="525">
        <v>1415</v>
      </c>
      <c r="H36" s="525">
        <v>1415</v>
      </c>
      <c r="I36" s="433" t="s">
        <v>3793</v>
      </c>
      <c r="J36" s="561" t="s">
        <v>3801</v>
      </c>
      <c r="K36" s="561">
        <f t="shared" si="27"/>
        <v>-100</v>
      </c>
      <c r="L36" s="505">
        <f t="shared" si="28"/>
        <v>-12.12</v>
      </c>
      <c r="M36" s="435">
        <f t="shared" ref="M36" si="33">(K36+L36)/F36</f>
        <v>-7.4006600660066008E-2</v>
      </c>
      <c r="N36" s="449" t="s">
        <v>664</v>
      </c>
      <c r="O36" s="436">
        <v>44074</v>
      </c>
      <c r="Q36" s="428"/>
      <c r="R36" s="429" t="s">
        <v>3187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44071</v>
      </c>
      <c r="C37" s="422"/>
      <c r="D37" s="470" t="s">
        <v>569</v>
      </c>
      <c r="E37" s="423" t="s">
        <v>601</v>
      </c>
      <c r="F37" s="423" t="s">
        <v>3794</v>
      </c>
      <c r="G37" s="432">
        <v>1980</v>
      </c>
      <c r="H37" s="423"/>
      <c r="I37" s="411" t="s">
        <v>3795</v>
      </c>
      <c r="J37" s="424" t="s">
        <v>602</v>
      </c>
      <c r="K37" s="424"/>
      <c r="L37" s="506"/>
      <c r="M37" s="424"/>
      <c r="N37" s="425"/>
      <c r="O37" s="426"/>
      <c r="Q37" s="428"/>
      <c r="R37" s="429" t="s">
        <v>603</v>
      </c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5" customFormat="1" ht="14.25">
      <c r="A38" s="383"/>
      <c r="B38" s="408"/>
      <c r="C38" s="409"/>
      <c r="D38" s="390"/>
      <c r="E38" s="410"/>
      <c r="F38" s="411"/>
      <c r="G38" s="412"/>
      <c r="H38" s="412"/>
      <c r="I38" s="411"/>
      <c r="J38" s="377"/>
      <c r="K38" s="377"/>
      <c r="L38" s="507"/>
      <c r="M38" s="376"/>
      <c r="N38" s="388"/>
      <c r="O38" s="382"/>
      <c r="P38" s="427"/>
      <c r="Q38" s="64"/>
      <c r="R38" s="341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2" customHeight="1">
      <c r="A39" s="23" t="s">
        <v>604</v>
      </c>
      <c r="B39" s="24"/>
      <c r="C39" s="25"/>
      <c r="D39" s="26"/>
      <c r="E39" s="27"/>
      <c r="F39" s="28"/>
      <c r="G39" s="28"/>
      <c r="H39" s="28"/>
      <c r="I39" s="28"/>
      <c r="J39" s="65"/>
      <c r="K39" s="28"/>
      <c r="L39" s="508"/>
      <c r="M39" s="38"/>
      <c r="N39" s="65"/>
      <c r="O39" s="66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9" t="s">
        <v>605</v>
      </c>
      <c r="B40" s="23"/>
      <c r="C40" s="23"/>
      <c r="D40" s="23"/>
      <c r="F40" s="30" t="s">
        <v>606</v>
      </c>
      <c r="G40" s="17"/>
      <c r="H40" s="31"/>
      <c r="I40" s="36"/>
      <c r="J40" s="67"/>
      <c r="K40" s="68"/>
      <c r="L40" s="509"/>
      <c r="M40" s="69"/>
      <c r="N40" s="16"/>
      <c r="O40" s="70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 t="s">
        <v>607</v>
      </c>
      <c r="B41" s="23"/>
      <c r="C41" s="23"/>
      <c r="D41" s="23"/>
      <c r="E41" s="32"/>
      <c r="F41" s="30" t="s">
        <v>608</v>
      </c>
      <c r="G41" s="17"/>
      <c r="H41" s="31"/>
      <c r="I41" s="36"/>
      <c r="J41" s="67"/>
      <c r="K41" s="68"/>
      <c r="L41" s="509"/>
      <c r="M41" s="69"/>
      <c r="N41" s="16"/>
      <c r="O41" s="70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3"/>
      <c r="B42" s="23"/>
      <c r="C42" s="23"/>
      <c r="D42" s="23"/>
      <c r="E42" s="32"/>
      <c r="F42" s="17"/>
      <c r="G42" s="17"/>
      <c r="H42" s="31"/>
      <c r="I42" s="36"/>
      <c r="J42" s="71"/>
      <c r="K42" s="68"/>
      <c r="L42" s="509"/>
      <c r="M42" s="17"/>
      <c r="N42" s="72"/>
      <c r="O42" s="5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">
      <c r="A43" s="11"/>
      <c r="B43" s="33" t="s">
        <v>609</v>
      </c>
      <c r="C43" s="33"/>
      <c r="D43" s="33"/>
      <c r="E43" s="33"/>
      <c r="F43" s="34"/>
      <c r="G43" s="32"/>
      <c r="H43" s="32"/>
      <c r="I43" s="73"/>
      <c r="J43" s="74"/>
      <c r="K43" s="75"/>
      <c r="L43" s="510"/>
      <c r="M43" s="12"/>
      <c r="N43" s="11"/>
      <c r="O43" s="53"/>
      <c r="P43" s="7"/>
      <c r="R43" s="82"/>
      <c r="S43" s="16"/>
      <c r="T43" s="16"/>
      <c r="U43" s="16"/>
      <c r="V43" s="16"/>
      <c r="W43" s="16"/>
      <c r="X43" s="16"/>
      <c r="Y43" s="16"/>
      <c r="Z43" s="16"/>
    </row>
    <row r="44" spans="1:38" s="6" customFormat="1" ht="38.25">
      <c r="A44" s="20" t="s">
        <v>16</v>
      </c>
      <c r="B44" s="21" t="s">
        <v>575</v>
      </c>
      <c r="C44" s="21"/>
      <c r="D44" s="22" t="s">
        <v>588</v>
      </c>
      <c r="E44" s="21" t="s">
        <v>589</v>
      </c>
      <c r="F44" s="21" t="s">
        <v>590</v>
      </c>
      <c r="G44" s="21" t="s">
        <v>610</v>
      </c>
      <c r="H44" s="21" t="s">
        <v>592</v>
      </c>
      <c r="I44" s="21" t="s">
        <v>593</v>
      </c>
      <c r="J44" s="76" t="s">
        <v>594</v>
      </c>
      <c r="K44" s="62" t="s">
        <v>611</v>
      </c>
      <c r="L44" s="511" t="s">
        <v>3637</v>
      </c>
      <c r="M44" s="63" t="s">
        <v>3636</v>
      </c>
      <c r="N44" s="21" t="s">
        <v>597</v>
      </c>
      <c r="O44" s="78" t="s">
        <v>598</v>
      </c>
      <c r="P44" s="7"/>
      <c r="Q44" s="40"/>
      <c r="R44" s="38"/>
      <c r="S44" s="38"/>
      <c r="T44" s="38"/>
    </row>
    <row r="45" spans="1:38" s="9" customFormat="1" ht="15" customHeight="1">
      <c r="A45" s="552">
        <v>1</v>
      </c>
      <c r="B45" s="458">
        <v>44042</v>
      </c>
      <c r="C45" s="495"/>
      <c r="D45" s="459" t="s">
        <v>86</v>
      </c>
      <c r="E45" s="460" t="s">
        <v>601</v>
      </c>
      <c r="F45" s="488">
        <v>446.5</v>
      </c>
      <c r="G45" s="488">
        <v>431</v>
      </c>
      <c r="H45" s="488">
        <v>463</v>
      </c>
      <c r="I45" s="496">
        <v>475</v>
      </c>
      <c r="J45" s="457" t="s">
        <v>3658</v>
      </c>
      <c r="K45" s="457">
        <f t="shared" ref="K45:K48" si="34">H45-F45</f>
        <v>16.5</v>
      </c>
      <c r="L45" s="503">
        <f t="shared" ref="L45:L48" si="35">(F45*-0.8)/100</f>
        <v>-3.5720000000000005</v>
      </c>
      <c r="M45" s="461">
        <f t="shared" ref="M45:M48" si="36">(K45+L45)/F45</f>
        <v>2.8954087346024632E-2</v>
      </c>
      <c r="N45" s="462" t="s">
        <v>600</v>
      </c>
      <c r="O45" s="513">
        <v>44047</v>
      </c>
      <c r="P45" s="64"/>
      <c r="Q45" s="64"/>
      <c r="R45" s="421" t="s">
        <v>3187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552">
        <v>2</v>
      </c>
      <c r="B46" s="458">
        <v>44043</v>
      </c>
      <c r="C46" s="495"/>
      <c r="D46" s="459" t="s">
        <v>313</v>
      </c>
      <c r="E46" s="460" t="s">
        <v>601</v>
      </c>
      <c r="F46" s="488">
        <v>641</v>
      </c>
      <c r="G46" s="488">
        <v>625</v>
      </c>
      <c r="H46" s="488">
        <v>657</v>
      </c>
      <c r="I46" s="496" t="s">
        <v>3646</v>
      </c>
      <c r="J46" s="457" t="s">
        <v>3659</v>
      </c>
      <c r="K46" s="457">
        <f t="shared" si="34"/>
        <v>16</v>
      </c>
      <c r="L46" s="503">
        <f t="shared" si="35"/>
        <v>-5.128000000000001</v>
      </c>
      <c r="M46" s="461">
        <f t="shared" si="36"/>
        <v>1.6960998439937598E-2</v>
      </c>
      <c r="N46" s="462" t="s">
        <v>600</v>
      </c>
      <c r="O46" s="513">
        <v>44047</v>
      </c>
      <c r="P46" s="64"/>
      <c r="Q46" s="64"/>
      <c r="R46" s="421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ht="15" customHeight="1">
      <c r="A47" s="553">
        <v>3</v>
      </c>
      <c r="B47" s="448">
        <v>44043</v>
      </c>
      <c r="C47" s="452"/>
      <c r="D47" s="453" t="s">
        <v>71</v>
      </c>
      <c r="E47" s="454" t="s">
        <v>601</v>
      </c>
      <c r="F47" s="519">
        <v>410</v>
      </c>
      <c r="G47" s="519">
        <v>399</v>
      </c>
      <c r="H47" s="519">
        <v>399</v>
      </c>
      <c r="I47" s="519">
        <v>430</v>
      </c>
      <c r="J47" s="434" t="s">
        <v>3670</v>
      </c>
      <c r="K47" s="434">
        <f t="shared" si="34"/>
        <v>-11</v>
      </c>
      <c r="L47" s="505">
        <f t="shared" si="35"/>
        <v>-3.28</v>
      </c>
      <c r="M47" s="435">
        <f t="shared" si="36"/>
        <v>-3.4829268292682923E-2</v>
      </c>
      <c r="N47" s="449" t="s">
        <v>664</v>
      </c>
      <c r="O47" s="436">
        <v>44050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52">
        <v>4</v>
      </c>
      <c r="B48" s="458">
        <v>44046</v>
      </c>
      <c r="C48" s="495"/>
      <c r="D48" s="459" t="s">
        <v>69</v>
      </c>
      <c r="E48" s="460" t="s">
        <v>601</v>
      </c>
      <c r="F48" s="488">
        <v>551</v>
      </c>
      <c r="G48" s="488">
        <v>534</v>
      </c>
      <c r="H48" s="488">
        <v>564</v>
      </c>
      <c r="I48" s="496" t="s">
        <v>3644</v>
      </c>
      <c r="J48" s="457" t="s">
        <v>3672</v>
      </c>
      <c r="K48" s="457">
        <f t="shared" si="34"/>
        <v>13</v>
      </c>
      <c r="L48" s="503">
        <f t="shared" si="35"/>
        <v>-4.4080000000000004</v>
      </c>
      <c r="M48" s="461">
        <f t="shared" si="36"/>
        <v>1.5593466424682394E-2</v>
      </c>
      <c r="N48" s="462" t="s">
        <v>600</v>
      </c>
      <c r="O48" s="513">
        <v>44053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552">
        <v>5</v>
      </c>
      <c r="B49" s="458">
        <v>44046</v>
      </c>
      <c r="C49" s="495"/>
      <c r="D49" s="459" t="s">
        <v>83</v>
      </c>
      <c r="E49" s="460" t="s">
        <v>601</v>
      </c>
      <c r="F49" s="488">
        <v>705</v>
      </c>
      <c r="G49" s="488">
        <v>688</v>
      </c>
      <c r="H49" s="488">
        <v>717</v>
      </c>
      <c r="I49" s="496" t="s">
        <v>3651</v>
      </c>
      <c r="J49" s="457" t="s">
        <v>3652</v>
      </c>
      <c r="K49" s="457">
        <f t="shared" ref="K49:K50" si="37">H49-F49</f>
        <v>12</v>
      </c>
      <c r="L49" s="503">
        <f>(F49*-0.07)/100</f>
        <v>-0.49349999999999999</v>
      </c>
      <c r="M49" s="461">
        <f t="shared" ref="M49:M50" si="38">(K49+L49)/F49</f>
        <v>1.6321276595744682E-2</v>
      </c>
      <c r="N49" s="462" t="s">
        <v>600</v>
      </c>
      <c r="O49" s="473">
        <v>44046</v>
      </c>
      <c r="P49" s="7"/>
      <c r="Q49" s="11"/>
      <c r="R49" s="12" t="s">
        <v>603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552">
        <v>6</v>
      </c>
      <c r="B50" s="458">
        <v>44046</v>
      </c>
      <c r="C50" s="495"/>
      <c r="D50" s="459" t="s">
        <v>3653</v>
      </c>
      <c r="E50" s="460" t="s">
        <v>601</v>
      </c>
      <c r="F50" s="488">
        <v>2247.5</v>
      </c>
      <c r="G50" s="488">
        <v>2190</v>
      </c>
      <c r="H50" s="488">
        <v>2299.5</v>
      </c>
      <c r="I50" s="496">
        <v>2350</v>
      </c>
      <c r="J50" s="457" t="s">
        <v>3661</v>
      </c>
      <c r="K50" s="457">
        <f t="shared" si="37"/>
        <v>52</v>
      </c>
      <c r="L50" s="503">
        <f t="shared" ref="L50" si="39">(F50*-0.8)/100</f>
        <v>-17.98</v>
      </c>
      <c r="M50" s="461">
        <f t="shared" si="38"/>
        <v>1.5136818687430477E-2</v>
      </c>
      <c r="N50" s="462" t="s">
        <v>600</v>
      </c>
      <c r="O50" s="513">
        <v>44048</v>
      </c>
      <c r="P50" s="7"/>
      <c r="Q50" s="11"/>
      <c r="R50" s="12" t="s">
        <v>3187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552">
        <v>7</v>
      </c>
      <c r="B51" s="458">
        <v>44046</v>
      </c>
      <c r="C51" s="495"/>
      <c r="D51" s="459" t="s">
        <v>110</v>
      </c>
      <c r="E51" s="460" t="s">
        <v>601</v>
      </c>
      <c r="F51" s="488">
        <v>1001</v>
      </c>
      <c r="G51" s="488">
        <v>970</v>
      </c>
      <c r="H51" s="488">
        <v>1034</v>
      </c>
      <c r="I51" s="496" t="s">
        <v>3654</v>
      </c>
      <c r="J51" s="457" t="s">
        <v>3660</v>
      </c>
      <c r="K51" s="457">
        <f t="shared" ref="K51" si="40">H51-F51</f>
        <v>33</v>
      </c>
      <c r="L51" s="503">
        <f t="shared" ref="L51" si="41">(F51*-0.8)/100</f>
        <v>-8.0080000000000009</v>
      </c>
      <c r="M51" s="461">
        <f t="shared" ref="M51" si="42">(K51+L51)/F51</f>
        <v>2.4967032967032964E-2</v>
      </c>
      <c r="N51" s="462" t="s">
        <v>600</v>
      </c>
      <c r="O51" s="513">
        <v>44047</v>
      </c>
      <c r="P51" s="7"/>
      <c r="Q51" s="11"/>
      <c r="R51" s="12" t="s">
        <v>603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9" customFormat="1" ht="15" customHeight="1">
      <c r="A52" s="552">
        <v>8</v>
      </c>
      <c r="B52" s="458">
        <v>44047</v>
      </c>
      <c r="C52" s="495"/>
      <c r="D52" s="459" t="s">
        <v>494</v>
      </c>
      <c r="E52" s="460" t="s">
        <v>601</v>
      </c>
      <c r="F52" s="488">
        <v>4385</v>
      </c>
      <c r="G52" s="488">
        <v>4280</v>
      </c>
      <c r="H52" s="488">
        <v>4490</v>
      </c>
      <c r="I52" s="496" t="s">
        <v>3657</v>
      </c>
      <c r="J52" s="457" t="s">
        <v>3673</v>
      </c>
      <c r="K52" s="457">
        <f t="shared" ref="K52" si="43">H52-F52</f>
        <v>105</v>
      </c>
      <c r="L52" s="503">
        <f t="shared" ref="L52" si="44">(F52*-0.8)/100</f>
        <v>-35.08</v>
      </c>
      <c r="M52" s="461">
        <f t="shared" ref="M52" si="45">(K52+L52)/F52</f>
        <v>1.594526795895097E-2</v>
      </c>
      <c r="N52" s="462" t="s">
        <v>600</v>
      </c>
      <c r="O52" s="513">
        <v>44050</v>
      </c>
      <c r="P52" s="64"/>
      <c r="Q52" s="64"/>
      <c r="R52" s="421" t="s">
        <v>603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52">
        <v>9</v>
      </c>
      <c r="B53" s="458">
        <v>44048</v>
      </c>
      <c r="C53" s="495"/>
      <c r="D53" s="459" t="s">
        <v>88</v>
      </c>
      <c r="E53" s="460" t="s">
        <v>601</v>
      </c>
      <c r="F53" s="488">
        <v>504</v>
      </c>
      <c r="G53" s="488">
        <v>489</v>
      </c>
      <c r="H53" s="488">
        <v>518</v>
      </c>
      <c r="I53" s="496" t="s">
        <v>3662</v>
      </c>
      <c r="J53" s="457" t="s">
        <v>3674</v>
      </c>
      <c r="K53" s="457">
        <f t="shared" ref="K53" si="46">H53-F53</f>
        <v>14</v>
      </c>
      <c r="L53" s="503">
        <f t="shared" ref="L53" si="47">(F53*-0.8)/100</f>
        <v>-4.032</v>
      </c>
      <c r="M53" s="461">
        <f t="shared" ref="M53" si="48">(K53+L53)/F53</f>
        <v>1.9777777777777776E-2</v>
      </c>
      <c r="N53" s="462" t="s">
        <v>600</v>
      </c>
      <c r="O53" s="513">
        <v>44053</v>
      </c>
      <c r="P53" s="64"/>
      <c r="Q53" s="64"/>
      <c r="R53" s="421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52">
        <v>10</v>
      </c>
      <c r="B54" s="458">
        <v>44048</v>
      </c>
      <c r="C54" s="495"/>
      <c r="D54" s="459" t="s">
        <v>80</v>
      </c>
      <c r="E54" s="460" t="s">
        <v>601</v>
      </c>
      <c r="F54" s="488">
        <v>299</v>
      </c>
      <c r="G54" s="488">
        <v>290</v>
      </c>
      <c r="H54" s="488">
        <v>304</v>
      </c>
      <c r="I54" s="496">
        <v>320</v>
      </c>
      <c r="J54" s="457" t="s">
        <v>3666</v>
      </c>
      <c r="K54" s="457">
        <f t="shared" ref="K54" si="49">H54-F54</f>
        <v>5</v>
      </c>
      <c r="L54" s="503">
        <f>(F54*-0.07)/100</f>
        <v>-0.20930000000000004</v>
      </c>
      <c r="M54" s="461">
        <f t="shared" ref="M54:M56" si="50">(K54+L54)/F54</f>
        <v>1.6022408026755853E-2</v>
      </c>
      <c r="N54" s="462" t="s">
        <v>600</v>
      </c>
      <c r="O54" s="473">
        <v>44048</v>
      </c>
      <c r="P54" s="64"/>
      <c r="Q54" s="64"/>
      <c r="R54" s="421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53">
        <v>11</v>
      </c>
      <c r="B55" s="448">
        <v>44050</v>
      </c>
      <c r="C55" s="523"/>
      <c r="D55" s="524" t="s">
        <v>186</v>
      </c>
      <c r="E55" s="433" t="s">
        <v>3628</v>
      </c>
      <c r="F55" s="433">
        <v>403</v>
      </c>
      <c r="G55" s="525">
        <v>415</v>
      </c>
      <c r="H55" s="525">
        <v>417</v>
      </c>
      <c r="I55" s="433" t="s">
        <v>3668</v>
      </c>
      <c r="J55" s="434" t="s">
        <v>3684</v>
      </c>
      <c r="K55" s="434">
        <f>F55-H55</f>
        <v>-14</v>
      </c>
      <c r="L55" s="505">
        <f>(F55*-0.8)/100</f>
        <v>-3.2240000000000002</v>
      </c>
      <c r="M55" s="435">
        <f t="shared" si="50"/>
        <v>-4.2739454094292806E-2</v>
      </c>
      <c r="N55" s="449" t="s">
        <v>664</v>
      </c>
      <c r="O55" s="436">
        <v>44054</v>
      </c>
      <c r="P55" s="64"/>
      <c r="Q55" s="64"/>
      <c r="R55" s="421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52">
        <v>12</v>
      </c>
      <c r="B56" s="458">
        <v>44050</v>
      </c>
      <c r="C56" s="495"/>
      <c r="D56" s="459" t="s">
        <v>367</v>
      </c>
      <c r="E56" s="460" t="s">
        <v>601</v>
      </c>
      <c r="F56" s="488">
        <v>273</v>
      </c>
      <c r="G56" s="488">
        <v>264</v>
      </c>
      <c r="H56" s="488">
        <v>281.5</v>
      </c>
      <c r="I56" s="496">
        <v>294</v>
      </c>
      <c r="J56" s="457" t="s">
        <v>3703</v>
      </c>
      <c r="K56" s="457">
        <f t="shared" ref="K56" si="51">H56-F56</f>
        <v>8.5</v>
      </c>
      <c r="L56" s="503">
        <f t="shared" ref="L56" si="52">(F56*-0.8)/100</f>
        <v>-2.1840000000000002</v>
      </c>
      <c r="M56" s="461">
        <f t="shared" si="50"/>
        <v>2.3135531135531136E-2</v>
      </c>
      <c r="N56" s="462" t="s">
        <v>600</v>
      </c>
      <c r="O56" s="513">
        <v>44057</v>
      </c>
      <c r="P56" s="64"/>
      <c r="Q56" s="64"/>
      <c r="R56" s="421" t="s">
        <v>3187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552">
        <v>13</v>
      </c>
      <c r="B57" s="458">
        <v>44053</v>
      </c>
      <c r="C57" s="495"/>
      <c r="D57" s="459" t="s">
        <v>193</v>
      </c>
      <c r="E57" s="460" t="s">
        <v>601</v>
      </c>
      <c r="F57" s="488">
        <v>963</v>
      </c>
      <c r="G57" s="488">
        <v>938</v>
      </c>
      <c r="H57" s="488">
        <v>986.5</v>
      </c>
      <c r="I57" s="496" t="s">
        <v>3676</v>
      </c>
      <c r="J57" s="457" t="s">
        <v>3696</v>
      </c>
      <c r="K57" s="457">
        <f t="shared" ref="K57:K58" si="53">H57-F57</f>
        <v>23.5</v>
      </c>
      <c r="L57" s="503">
        <f t="shared" ref="L57:L58" si="54">(F57*-0.8)/100</f>
        <v>-7.7040000000000006</v>
      </c>
      <c r="M57" s="461">
        <f t="shared" ref="M57:M58" si="55">(K57+L57)/F57</f>
        <v>1.6402907580477674E-2</v>
      </c>
      <c r="N57" s="462" t="s">
        <v>600</v>
      </c>
      <c r="O57" s="513">
        <v>44056</v>
      </c>
      <c r="P57" s="64"/>
      <c r="Q57" s="64"/>
      <c r="R57" s="421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53">
        <v>14</v>
      </c>
      <c r="B58" s="448">
        <v>44053</v>
      </c>
      <c r="C58" s="523"/>
      <c r="D58" s="524" t="s">
        <v>248</v>
      </c>
      <c r="E58" s="433" t="s">
        <v>601</v>
      </c>
      <c r="F58" s="433">
        <v>895</v>
      </c>
      <c r="G58" s="525">
        <v>868</v>
      </c>
      <c r="H58" s="525">
        <v>868</v>
      </c>
      <c r="I58" s="433">
        <v>940</v>
      </c>
      <c r="J58" s="434" t="s">
        <v>3704</v>
      </c>
      <c r="K58" s="434">
        <f t="shared" si="53"/>
        <v>-27</v>
      </c>
      <c r="L58" s="505">
        <f t="shared" si="54"/>
        <v>-7.16</v>
      </c>
      <c r="M58" s="435">
        <f t="shared" si="55"/>
        <v>-3.8167597765363125E-2</v>
      </c>
      <c r="N58" s="449" t="s">
        <v>664</v>
      </c>
      <c r="O58" s="436">
        <v>44050</v>
      </c>
      <c r="P58" s="64"/>
      <c r="Q58" s="64"/>
      <c r="R58" s="421" t="s">
        <v>3187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552">
        <v>15</v>
      </c>
      <c r="B59" s="458">
        <v>44053</v>
      </c>
      <c r="C59" s="495"/>
      <c r="D59" s="459" t="s">
        <v>494</v>
      </c>
      <c r="E59" s="460" t="s">
        <v>601</v>
      </c>
      <c r="F59" s="488">
        <v>4510</v>
      </c>
      <c r="G59" s="488">
        <v>4350</v>
      </c>
      <c r="H59" s="488">
        <v>4640</v>
      </c>
      <c r="I59" s="496" t="s">
        <v>3680</v>
      </c>
      <c r="J59" s="457" t="s">
        <v>3683</v>
      </c>
      <c r="K59" s="457">
        <f t="shared" ref="K59" si="56">H59-F59</f>
        <v>130</v>
      </c>
      <c r="L59" s="503">
        <f t="shared" ref="L59" si="57">(F59*-0.8)/100</f>
        <v>-36.08</v>
      </c>
      <c r="M59" s="461">
        <f t="shared" ref="M59" si="58">(K59+L59)/F59</f>
        <v>2.0824833702882482E-2</v>
      </c>
      <c r="N59" s="462" t="s">
        <v>600</v>
      </c>
      <c r="O59" s="513">
        <v>44054</v>
      </c>
      <c r="P59" s="64"/>
      <c r="Q59" s="64"/>
      <c r="R59" s="421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52">
        <v>16</v>
      </c>
      <c r="B60" s="458">
        <v>44053</v>
      </c>
      <c r="C60" s="495"/>
      <c r="D60" s="459" t="s">
        <v>122</v>
      </c>
      <c r="E60" s="460" t="s">
        <v>601</v>
      </c>
      <c r="F60" s="488">
        <v>389.5</v>
      </c>
      <c r="G60" s="488">
        <v>378</v>
      </c>
      <c r="H60" s="488">
        <v>403</v>
      </c>
      <c r="I60" s="496">
        <v>410</v>
      </c>
      <c r="J60" s="457" t="s">
        <v>3695</v>
      </c>
      <c r="K60" s="457">
        <f t="shared" ref="K60" si="59">H60-F60</f>
        <v>13.5</v>
      </c>
      <c r="L60" s="503">
        <f t="shared" ref="L60" si="60">(F60*-0.8)/100</f>
        <v>-3.1160000000000001</v>
      </c>
      <c r="M60" s="461">
        <f t="shared" ref="M60" si="61">(K60+L60)/F60</f>
        <v>2.665982028241335E-2</v>
      </c>
      <c r="N60" s="462" t="s">
        <v>600</v>
      </c>
      <c r="O60" s="513">
        <v>44056</v>
      </c>
      <c r="P60" s="64"/>
      <c r="Q60" s="64"/>
      <c r="R60" s="421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52">
        <v>17</v>
      </c>
      <c r="B61" s="458">
        <v>44055</v>
      </c>
      <c r="C61" s="495"/>
      <c r="D61" s="459" t="s">
        <v>2932</v>
      </c>
      <c r="E61" s="460" t="s">
        <v>601</v>
      </c>
      <c r="F61" s="488">
        <v>1355</v>
      </c>
      <c r="G61" s="488">
        <v>1315</v>
      </c>
      <c r="H61" s="488">
        <v>1375</v>
      </c>
      <c r="I61" s="496" t="s">
        <v>3688</v>
      </c>
      <c r="J61" s="457" t="s">
        <v>3690</v>
      </c>
      <c r="K61" s="457">
        <f t="shared" ref="K61:K62" si="62">H61-F61</f>
        <v>20</v>
      </c>
      <c r="L61" s="503">
        <f>(F61*-0.07)/100</f>
        <v>-0.94850000000000012</v>
      </c>
      <c r="M61" s="461">
        <f t="shared" ref="M61:M62" si="63">(K61+L61)/F61</f>
        <v>1.4060147601476015E-2</v>
      </c>
      <c r="N61" s="462" t="s">
        <v>600</v>
      </c>
      <c r="O61" s="473">
        <v>44055</v>
      </c>
      <c r="P61" s="64"/>
      <c r="Q61" s="64"/>
      <c r="R61" s="421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52">
        <v>18</v>
      </c>
      <c r="B62" s="458">
        <v>44055</v>
      </c>
      <c r="C62" s="495"/>
      <c r="D62" s="459" t="s">
        <v>237</v>
      </c>
      <c r="E62" s="460" t="s">
        <v>601</v>
      </c>
      <c r="F62" s="488">
        <v>253.5</v>
      </c>
      <c r="G62" s="488">
        <v>245</v>
      </c>
      <c r="H62" s="488">
        <v>262.5</v>
      </c>
      <c r="I62" s="496" t="s">
        <v>3689</v>
      </c>
      <c r="J62" s="457" t="s">
        <v>3406</v>
      </c>
      <c r="K62" s="457">
        <f t="shared" si="62"/>
        <v>9</v>
      </c>
      <c r="L62" s="503">
        <f t="shared" ref="L62" si="64">(F62*-0.8)/100</f>
        <v>-2.028</v>
      </c>
      <c r="M62" s="461">
        <f t="shared" si="63"/>
        <v>2.7502958579881654E-2</v>
      </c>
      <c r="N62" s="462" t="s">
        <v>600</v>
      </c>
      <c r="O62" s="513">
        <v>44061</v>
      </c>
      <c r="P62" s="64"/>
      <c r="Q62" s="64"/>
      <c r="R62" s="421" t="s">
        <v>3187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52">
        <v>19</v>
      </c>
      <c r="B63" s="458">
        <v>44056</v>
      </c>
      <c r="C63" s="495"/>
      <c r="D63" s="459" t="s">
        <v>69</v>
      </c>
      <c r="E63" s="460" t="s">
        <v>601</v>
      </c>
      <c r="F63" s="488">
        <v>533</v>
      </c>
      <c r="G63" s="488">
        <v>519</v>
      </c>
      <c r="H63" s="488">
        <v>544.5</v>
      </c>
      <c r="I63" s="496" t="s">
        <v>3693</v>
      </c>
      <c r="J63" s="457" t="s">
        <v>3702</v>
      </c>
      <c r="K63" s="457">
        <f t="shared" ref="K63:K64" si="65">H63-F63</f>
        <v>11.5</v>
      </c>
      <c r="L63" s="503">
        <f>(F63*-0.07)/100</f>
        <v>-0.37310000000000004</v>
      </c>
      <c r="M63" s="461">
        <f t="shared" ref="M63:M64" si="66">(K63+L63)/F63</f>
        <v>2.0875984990619136E-2</v>
      </c>
      <c r="N63" s="462" t="s">
        <v>600</v>
      </c>
      <c r="O63" s="473">
        <v>44056</v>
      </c>
      <c r="P63" s="64"/>
      <c r="Q63" s="64"/>
      <c r="R63" s="421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52">
        <v>20</v>
      </c>
      <c r="B64" s="458">
        <v>44056</v>
      </c>
      <c r="C64" s="495"/>
      <c r="D64" s="459" t="s">
        <v>122</v>
      </c>
      <c r="E64" s="460" t="s">
        <v>601</v>
      </c>
      <c r="F64" s="488">
        <v>396</v>
      </c>
      <c r="G64" s="488">
        <v>385</v>
      </c>
      <c r="H64" s="488">
        <v>406</v>
      </c>
      <c r="I64" s="496" t="s">
        <v>3694</v>
      </c>
      <c r="J64" s="457" t="s">
        <v>3740</v>
      </c>
      <c r="K64" s="457">
        <f t="shared" si="65"/>
        <v>10</v>
      </c>
      <c r="L64" s="503">
        <f t="shared" ref="L64" si="67">(F64*-0.8)/100</f>
        <v>-3.1680000000000001</v>
      </c>
      <c r="M64" s="461">
        <f t="shared" si="66"/>
        <v>1.7252525252525252E-2</v>
      </c>
      <c r="N64" s="462" t="s">
        <v>600</v>
      </c>
      <c r="O64" s="513">
        <v>44063</v>
      </c>
      <c r="P64" s="64"/>
      <c r="Q64" s="64"/>
      <c r="R64" s="421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552">
        <v>21</v>
      </c>
      <c r="B65" s="458">
        <v>44057</v>
      </c>
      <c r="C65" s="495"/>
      <c r="D65" s="459" t="s">
        <v>76</v>
      </c>
      <c r="E65" s="460" t="s">
        <v>601</v>
      </c>
      <c r="F65" s="488">
        <v>390.5</v>
      </c>
      <c r="G65" s="488">
        <v>379.5</v>
      </c>
      <c r="H65" s="488">
        <v>397.5</v>
      </c>
      <c r="I65" s="496" t="s">
        <v>3705</v>
      </c>
      <c r="J65" s="457" t="s">
        <v>3706</v>
      </c>
      <c r="K65" s="457">
        <f t="shared" ref="K65" si="68">H65-F65</f>
        <v>7</v>
      </c>
      <c r="L65" s="503">
        <f>(F65*-0.07)/100</f>
        <v>-0.27334999999999998</v>
      </c>
      <c r="M65" s="461">
        <f t="shared" ref="M65" si="69">(K65+L65)/F65</f>
        <v>1.7225736235595392E-2</v>
      </c>
      <c r="N65" s="462" t="s">
        <v>600</v>
      </c>
      <c r="O65" s="473">
        <v>44057</v>
      </c>
      <c r="P65" s="64"/>
      <c r="Q65" s="64"/>
      <c r="R65" s="421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52">
        <v>22</v>
      </c>
      <c r="B66" s="458">
        <v>44057</v>
      </c>
      <c r="C66" s="495"/>
      <c r="D66" s="459" t="s">
        <v>190</v>
      </c>
      <c r="E66" s="460" t="s">
        <v>601</v>
      </c>
      <c r="F66" s="488">
        <v>2825</v>
      </c>
      <c r="G66" s="488">
        <v>2760</v>
      </c>
      <c r="H66" s="488">
        <v>2875</v>
      </c>
      <c r="I66" s="496" t="s">
        <v>3707</v>
      </c>
      <c r="J66" s="457" t="s">
        <v>3708</v>
      </c>
      <c r="K66" s="457">
        <f t="shared" ref="K66" si="70">H66-F66</f>
        <v>50</v>
      </c>
      <c r="L66" s="503">
        <f>(F66*-0.07)/100</f>
        <v>-1.9775000000000003</v>
      </c>
      <c r="M66" s="461">
        <f t="shared" ref="M66:M67" si="71">(K66+L66)/F66</f>
        <v>1.6999115044247788E-2</v>
      </c>
      <c r="N66" s="462" t="s">
        <v>600</v>
      </c>
      <c r="O66" s="473">
        <v>44057</v>
      </c>
      <c r="P66" s="64"/>
      <c r="Q66" s="64"/>
      <c r="R66" s="421" t="s">
        <v>3187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552">
        <v>23</v>
      </c>
      <c r="B67" s="458">
        <v>44057</v>
      </c>
      <c r="C67" s="495"/>
      <c r="D67" s="459" t="s">
        <v>186</v>
      </c>
      <c r="E67" s="460" t="s">
        <v>3628</v>
      </c>
      <c r="F67" s="488">
        <v>430.5</v>
      </c>
      <c r="G67" s="488">
        <v>445</v>
      </c>
      <c r="H67" s="488">
        <v>422</v>
      </c>
      <c r="I67" s="496" t="s">
        <v>3709</v>
      </c>
      <c r="J67" s="457" t="s">
        <v>3703</v>
      </c>
      <c r="K67" s="457">
        <f>F67-H67</f>
        <v>8.5</v>
      </c>
      <c r="L67" s="503">
        <f>(F67*-0.07)/100</f>
        <v>-0.30135000000000001</v>
      </c>
      <c r="M67" s="461">
        <f t="shared" si="71"/>
        <v>1.9044483159117307E-2</v>
      </c>
      <c r="N67" s="462" t="s">
        <v>600</v>
      </c>
      <c r="O67" s="473">
        <v>44057</v>
      </c>
      <c r="P67" s="64"/>
      <c r="Q67" s="64"/>
      <c r="R67" s="421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54">
        <v>24</v>
      </c>
      <c r="B68" s="534">
        <v>44060</v>
      </c>
      <c r="C68" s="535"/>
      <c r="D68" s="536" t="s">
        <v>135</v>
      </c>
      <c r="E68" s="537" t="s">
        <v>3628</v>
      </c>
      <c r="F68" s="533">
        <v>267.5</v>
      </c>
      <c r="G68" s="533">
        <v>274</v>
      </c>
      <c r="H68" s="533">
        <v>266.5</v>
      </c>
      <c r="I68" s="538" t="s">
        <v>3719</v>
      </c>
      <c r="J68" s="539" t="s">
        <v>3720</v>
      </c>
      <c r="K68" s="539">
        <f>F68-H68</f>
        <v>1</v>
      </c>
      <c r="L68" s="540">
        <f>(F68*-0.07)/100</f>
        <v>-0.18725000000000003</v>
      </c>
      <c r="M68" s="541">
        <f t="shared" ref="M68:M69" si="72">(K68+L68)/F68</f>
        <v>3.0383177570093458E-3</v>
      </c>
      <c r="N68" s="542" t="s">
        <v>709</v>
      </c>
      <c r="O68" s="543">
        <v>44060</v>
      </c>
      <c r="P68" s="64"/>
      <c r="Q68" s="64"/>
      <c r="R68" s="421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52">
        <v>25</v>
      </c>
      <c r="B69" s="458">
        <v>44060</v>
      </c>
      <c r="C69" s="495"/>
      <c r="D69" s="459" t="s">
        <v>3721</v>
      </c>
      <c r="E69" s="460" t="s">
        <v>601</v>
      </c>
      <c r="F69" s="488">
        <v>310</v>
      </c>
      <c r="G69" s="488">
        <v>300</v>
      </c>
      <c r="H69" s="488">
        <v>315</v>
      </c>
      <c r="I69" s="496" t="s">
        <v>3722</v>
      </c>
      <c r="J69" s="457" t="s">
        <v>3666</v>
      </c>
      <c r="K69" s="457">
        <f t="shared" ref="K69" si="73">H69-F69</f>
        <v>5</v>
      </c>
      <c r="L69" s="503">
        <f>(F69*-0.07)/100</f>
        <v>-0.21700000000000003</v>
      </c>
      <c r="M69" s="461">
        <f t="shared" si="72"/>
        <v>1.5429032258064516E-2</v>
      </c>
      <c r="N69" s="462" t="s">
        <v>600</v>
      </c>
      <c r="O69" s="473">
        <v>44060</v>
      </c>
      <c r="P69" s="64"/>
      <c r="Q69" s="64"/>
      <c r="R69" s="421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54">
        <v>26</v>
      </c>
      <c r="B70" s="534">
        <v>44060</v>
      </c>
      <c r="C70" s="535"/>
      <c r="D70" s="536" t="s">
        <v>186</v>
      </c>
      <c r="E70" s="537" t="s">
        <v>3628</v>
      </c>
      <c r="F70" s="533">
        <v>425.5</v>
      </c>
      <c r="G70" s="533">
        <v>435</v>
      </c>
      <c r="H70" s="533">
        <v>424.5</v>
      </c>
      <c r="I70" s="538" t="s">
        <v>3709</v>
      </c>
      <c r="J70" s="539" t="s">
        <v>3720</v>
      </c>
      <c r="K70" s="539">
        <f>F70-H70</f>
        <v>1</v>
      </c>
      <c r="L70" s="540">
        <f>(F70*-0.7)/100</f>
        <v>-2.9784999999999995</v>
      </c>
      <c r="M70" s="541">
        <f t="shared" ref="M70" si="74">(K70+L70)/F70</f>
        <v>-4.6498237367802574E-3</v>
      </c>
      <c r="N70" s="542" t="s">
        <v>709</v>
      </c>
      <c r="O70" s="549">
        <v>44068</v>
      </c>
      <c r="P70" s="64"/>
      <c r="Q70" s="64"/>
      <c r="R70" s="421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52">
        <v>27</v>
      </c>
      <c r="B71" s="458">
        <v>44062</v>
      </c>
      <c r="C71" s="495"/>
      <c r="D71" s="459" t="s">
        <v>3730</v>
      </c>
      <c r="E71" s="460" t="s">
        <v>601</v>
      </c>
      <c r="F71" s="488">
        <v>1260</v>
      </c>
      <c r="G71" s="488">
        <v>1220</v>
      </c>
      <c r="H71" s="488">
        <v>1290</v>
      </c>
      <c r="I71" s="496">
        <v>1330</v>
      </c>
      <c r="J71" s="457" t="s">
        <v>3741</v>
      </c>
      <c r="K71" s="457">
        <f t="shared" ref="K71:K72" si="75">H71-F71</f>
        <v>30</v>
      </c>
      <c r="L71" s="503">
        <f t="shared" ref="L71:L72" si="76">(F71*-0.8)/100</f>
        <v>-10.08</v>
      </c>
      <c r="M71" s="461">
        <f t="shared" ref="M71:M72" si="77">(K71+L71)/F71</f>
        <v>1.5809523809523812E-2</v>
      </c>
      <c r="N71" s="462" t="s">
        <v>600</v>
      </c>
      <c r="O71" s="513">
        <v>44063</v>
      </c>
      <c r="P71" s="64"/>
      <c r="Q71" s="64"/>
      <c r="R71" s="421" t="s">
        <v>3187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53">
        <v>28</v>
      </c>
      <c r="B72" s="448">
        <v>44062</v>
      </c>
      <c r="C72" s="523"/>
      <c r="D72" s="524" t="s">
        <v>69</v>
      </c>
      <c r="E72" s="433" t="s">
        <v>601</v>
      </c>
      <c r="F72" s="433">
        <v>532</v>
      </c>
      <c r="G72" s="525">
        <v>515</v>
      </c>
      <c r="H72" s="525">
        <v>514</v>
      </c>
      <c r="I72" s="433" t="s">
        <v>3736</v>
      </c>
      <c r="J72" s="434" t="s">
        <v>3759</v>
      </c>
      <c r="K72" s="434">
        <f t="shared" si="75"/>
        <v>-18</v>
      </c>
      <c r="L72" s="505">
        <f t="shared" si="76"/>
        <v>-4.2560000000000002</v>
      </c>
      <c r="M72" s="435">
        <f t="shared" si="77"/>
        <v>-4.1834586466165412E-2</v>
      </c>
      <c r="N72" s="449" t="s">
        <v>664</v>
      </c>
      <c r="O72" s="436">
        <v>44067</v>
      </c>
      <c r="P72" s="64"/>
      <c r="Q72" s="64"/>
      <c r="R72" s="421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552">
        <v>29</v>
      </c>
      <c r="B73" s="458">
        <v>44062</v>
      </c>
      <c r="C73" s="495"/>
      <c r="D73" s="459" t="s">
        <v>67</v>
      </c>
      <c r="E73" s="460" t="s">
        <v>601</v>
      </c>
      <c r="F73" s="488">
        <v>496</v>
      </c>
      <c r="G73" s="488">
        <v>481</v>
      </c>
      <c r="H73" s="488">
        <v>508</v>
      </c>
      <c r="I73" s="496">
        <v>520</v>
      </c>
      <c r="J73" s="457" t="s">
        <v>3652</v>
      </c>
      <c r="K73" s="457">
        <f t="shared" ref="K73" si="78">H73-F73</f>
        <v>12</v>
      </c>
      <c r="L73" s="503">
        <f t="shared" ref="L73" si="79">(F73*-0.8)/100</f>
        <v>-3.968</v>
      </c>
      <c r="M73" s="461">
        <f t="shared" ref="M73" si="80">(K73+L73)/F73</f>
        <v>1.6193548387096773E-2</v>
      </c>
      <c r="N73" s="462" t="s">
        <v>600</v>
      </c>
      <c r="O73" s="513">
        <v>44067</v>
      </c>
      <c r="P73" s="64"/>
      <c r="Q73" s="64"/>
      <c r="R73" s="421" t="s">
        <v>3187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552">
        <v>30</v>
      </c>
      <c r="B74" s="458">
        <v>44062</v>
      </c>
      <c r="C74" s="495"/>
      <c r="D74" s="459" t="s">
        <v>61</v>
      </c>
      <c r="E74" s="460" t="s">
        <v>601</v>
      </c>
      <c r="F74" s="488">
        <v>47.15</v>
      </c>
      <c r="G74" s="488">
        <v>45.8</v>
      </c>
      <c r="H74" s="488">
        <v>48.25</v>
      </c>
      <c r="I74" s="496" t="s">
        <v>3737</v>
      </c>
      <c r="J74" s="457" t="s">
        <v>3749</v>
      </c>
      <c r="K74" s="457">
        <f t="shared" ref="K74" si="81">H74-F74</f>
        <v>1.1000000000000014</v>
      </c>
      <c r="L74" s="503">
        <f t="shared" ref="L74" si="82">(F74*-0.8)/100</f>
        <v>-0.37719999999999998</v>
      </c>
      <c r="M74" s="461">
        <f t="shared" ref="M74" si="83">(K74+L74)/F74</f>
        <v>1.5329798515376488E-2</v>
      </c>
      <c r="N74" s="462" t="s">
        <v>600</v>
      </c>
      <c r="O74" s="513">
        <v>44064</v>
      </c>
      <c r="P74" s="64"/>
      <c r="Q74" s="64"/>
      <c r="R74" s="421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52">
        <v>31</v>
      </c>
      <c r="B75" s="458">
        <v>44062</v>
      </c>
      <c r="C75" s="495"/>
      <c r="D75" s="459" t="s">
        <v>284</v>
      </c>
      <c r="E75" s="460" t="s">
        <v>601</v>
      </c>
      <c r="F75" s="488">
        <v>164.25</v>
      </c>
      <c r="G75" s="488">
        <v>159.80000000000001</v>
      </c>
      <c r="H75" s="488">
        <v>167.75</v>
      </c>
      <c r="I75" s="496">
        <v>172</v>
      </c>
      <c r="J75" s="457" t="s">
        <v>3738</v>
      </c>
      <c r="K75" s="457">
        <f t="shared" ref="K75" si="84">H75-F75</f>
        <v>3.5</v>
      </c>
      <c r="L75" s="503">
        <f>(F75*-0.07)/100</f>
        <v>-0.11497500000000001</v>
      </c>
      <c r="M75" s="461">
        <f t="shared" ref="M75" si="85">(K75+L75)/F75</f>
        <v>2.0608980213089802E-2</v>
      </c>
      <c r="N75" s="462" t="s">
        <v>600</v>
      </c>
      <c r="O75" s="473">
        <v>44062</v>
      </c>
      <c r="P75" s="64"/>
      <c r="Q75" s="64"/>
      <c r="R75" s="421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52">
        <v>32</v>
      </c>
      <c r="B76" s="458">
        <v>44063</v>
      </c>
      <c r="C76" s="495"/>
      <c r="D76" s="459" t="s">
        <v>307</v>
      </c>
      <c r="E76" s="460" t="s">
        <v>601</v>
      </c>
      <c r="F76" s="488">
        <v>133.5</v>
      </c>
      <c r="G76" s="488">
        <v>129.5</v>
      </c>
      <c r="H76" s="488">
        <v>136.25</v>
      </c>
      <c r="I76" s="496" t="s">
        <v>3742</v>
      </c>
      <c r="J76" s="457" t="s">
        <v>3744</v>
      </c>
      <c r="K76" s="457">
        <f t="shared" ref="K76" si="86">H76-F76</f>
        <v>2.75</v>
      </c>
      <c r="L76" s="503">
        <f>(F76*-0.07)/100</f>
        <v>-9.3450000000000005E-2</v>
      </c>
      <c r="M76" s="461">
        <f t="shared" ref="M76:M79" si="87">(K76+L76)/F76</f>
        <v>1.9899250936329591E-2</v>
      </c>
      <c r="N76" s="462" t="s">
        <v>600</v>
      </c>
      <c r="O76" s="473">
        <v>44063</v>
      </c>
      <c r="P76" s="64"/>
      <c r="Q76" s="64"/>
      <c r="R76" s="421" t="s">
        <v>3187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52">
        <v>33</v>
      </c>
      <c r="B77" s="458">
        <v>44063</v>
      </c>
      <c r="C77" s="546"/>
      <c r="D77" s="459" t="s">
        <v>114</v>
      </c>
      <c r="E77" s="460" t="s">
        <v>3628</v>
      </c>
      <c r="F77" s="460">
        <v>199.5</v>
      </c>
      <c r="G77" s="547">
        <v>205</v>
      </c>
      <c r="H77" s="547">
        <v>194.5</v>
      </c>
      <c r="I77" s="460" t="s">
        <v>3745</v>
      </c>
      <c r="J77" s="457" t="s">
        <v>3666</v>
      </c>
      <c r="K77" s="457">
        <f>F77-H77</f>
        <v>5</v>
      </c>
      <c r="L77" s="503">
        <f>(F77*-0.8)/100</f>
        <v>-1.5960000000000003</v>
      </c>
      <c r="M77" s="461">
        <f t="shared" si="87"/>
        <v>1.7062656641604008E-2</v>
      </c>
      <c r="N77" s="462" t="s">
        <v>600</v>
      </c>
      <c r="O77" s="513">
        <v>44067</v>
      </c>
      <c r="P77" s="64"/>
      <c r="Q77" s="64"/>
      <c r="R77" s="421" t="s">
        <v>603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53">
        <v>34</v>
      </c>
      <c r="B78" s="448">
        <v>44064</v>
      </c>
      <c r="C78" s="523"/>
      <c r="D78" s="524" t="s">
        <v>437</v>
      </c>
      <c r="E78" s="433" t="s">
        <v>3751</v>
      </c>
      <c r="F78" s="433">
        <v>151.5</v>
      </c>
      <c r="G78" s="525">
        <v>147</v>
      </c>
      <c r="H78" s="525">
        <v>147.5</v>
      </c>
      <c r="I78" s="433" t="s">
        <v>3753</v>
      </c>
      <c r="J78" s="434" t="s">
        <v>3760</v>
      </c>
      <c r="K78" s="434">
        <f t="shared" ref="K78:K79" si="88">H78-F78</f>
        <v>-4</v>
      </c>
      <c r="L78" s="505">
        <f t="shared" ref="L78" si="89">(F78*-0.8)/100</f>
        <v>-1.212</v>
      </c>
      <c r="M78" s="435">
        <f t="shared" si="87"/>
        <v>-3.4402640264026403E-2</v>
      </c>
      <c r="N78" s="449" t="s">
        <v>664</v>
      </c>
      <c r="O78" s="436">
        <v>44067</v>
      </c>
      <c r="P78" s="64"/>
      <c r="Q78" s="64"/>
      <c r="R78" s="421" t="s">
        <v>3187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53">
        <v>35</v>
      </c>
      <c r="B79" s="448">
        <v>44064</v>
      </c>
      <c r="C79" s="523"/>
      <c r="D79" s="524" t="s">
        <v>3754</v>
      </c>
      <c r="E79" s="433" t="s">
        <v>601</v>
      </c>
      <c r="F79" s="433">
        <v>492</v>
      </c>
      <c r="G79" s="525">
        <v>477</v>
      </c>
      <c r="H79" s="525">
        <v>476</v>
      </c>
      <c r="I79" s="433" t="s">
        <v>3755</v>
      </c>
      <c r="J79" s="562" t="s">
        <v>3806</v>
      </c>
      <c r="K79" s="562">
        <f t="shared" si="88"/>
        <v>-16</v>
      </c>
      <c r="L79" s="505">
        <f>(F79*-0.07)/100</f>
        <v>-0.34440000000000004</v>
      </c>
      <c r="M79" s="435">
        <f t="shared" si="87"/>
        <v>-3.3220325203252035E-2</v>
      </c>
      <c r="N79" s="449" t="s">
        <v>664</v>
      </c>
      <c r="O79" s="436">
        <v>44074</v>
      </c>
      <c r="P79" s="64"/>
      <c r="Q79" s="64"/>
      <c r="R79" s="421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53">
        <v>36</v>
      </c>
      <c r="B80" s="448">
        <v>44067</v>
      </c>
      <c r="C80" s="523"/>
      <c r="D80" s="524" t="s">
        <v>115</v>
      </c>
      <c r="E80" s="433" t="s">
        <v>601</v>
      </c>
      <c r="F80" s="433">
        <v>212.5</v>
      </c>
      <c r="G80" s="525">
        <v>207</v>
      </c>
      <c r="H80" s="525">
        <v>207</v>
      </c>
      <c r="I80" s="433">
        <v>224</v>
      </c>
      <c r="J80" s="562" t="s">
        <v>3802</v>
      </c>
      <c r="K80" s="562">
        <f t="shared" ref="K80" si="90">H80-F80</f>
        <v>-5.5</v>
      </c>
      <c r="L80" s="505">
        <f>(F80*-0.07)/100</f>
        <v>-0.14875000000000002</v>
      </c>
      <c r="M80" s="435">
        <f t="shared" ref="M80" si="91">(K80+L80)/F80</f>
        <v>-2.658235294117647E-2</v>
      </c>
      <c r="N80" s="449" t="s">
        <v>664</v>
      </c>
      <c r="O80" s="436">
        <v>44074</v>
      </c>
      <c r="P80" s="64"/>
      <c r="Q80" s="64"/>
      <c r="R80" s="421" t="s">
        <v>3187</v>
      </c>
      <c r="S80" s="6"/>
      <c r="T80" s="6"/>
      <c r="U80" s="6"/>
      <c r="V80" s="6"/>
      <c r="W80" s="6"/>
      <c r="X80" s="6"/>
      <c r="Y80" s="6"/>
      <c r="Z80" s="6"/>
      <c r="AA80" s="6"/>
    </row>
    <row r="81" spans="1:28" s="9" customFormat="1" ht="15" customHeight="1">
      <c r="A81" s="553">
        <v>37</v>
      </c>
      <c r="B81" s="448">
        <v>44068</v>
      </c>
      <c r="C81" s="523"/>
      <c r="D81" s="524" t="s">
        <v>116</v>
      </c>
      <c r="E81" s="433" t="s">
        <v>601</v>
      </c>
      <c r="F81" s="433">
        <v>2200</v>
      </c>
      <c r="G81" s="525">
        <v>2150</v>
      </c>
      <c r="H81" s="525">
        <v>2153.5</v>
      </c>
      <c r="I81" s="433">
        <v>2300</v>
      </c>
      <c r="J81" s="560" t="s">
        <v>3796</v>
      </c>
      <c r="K81" s="560">
        <f t="shared" ref="K81" si="92">H81-F81</f>
        <v>-46.5</v>
      </c>
      <c r="L81" s="505">
        <f t="shared" ref="L81" si="93">(F81*-0.8)/100</f>
        <v>-17.600000000000001</v>
      </c>
      <c r="M81" s="435">
        <f t="shared" ref="M81" si="94">(K81+L81)/F81</f>
        <v>-2.9136363636363634E-2</v>
      </c>
      <c r="N81" s="449" t="s">
        <v>664</v>
      </c>
      <c r="O81" s="436">
        <v>44071</v>
      </c>
      <c r="P81" s="64"/>
      <c r="Q81" s="64"/>
      <c r="R81" s="421" t="s">
        <v>3187</v>
      </c>
      <c r="S81" s="6">
        <v>5</v>
      </c>
      <c r="T81" s="6"/>
      <c r="U81" s="6"/>
      <c r="V81" s="6"/>
      <c r="W81" s="6"/>
      <c r="X81" s="6"/>
      <c r="Y81" s="6"/>
      <c r="Z81" s="6"/>
      <c r="AA81" s="6"/>
    </row>
    <row r="82" spans="1:28" s="9" customFormat="1" ht="15" customHeight="1">
      <c r="A82" s="554">
        <v>38</v>
      </c>
      <c r="B82" s="534">
        <v>44068</v>
      </c>
      <c r="C82" s="535"/>
      <c r="D82" s="536" t="s">
        <v>187</v>
      </c>
      <c r="E82" s="537" t="s">
        <v>601</v>
      </c>
      <c r="F82" s="533">
        <v>2255</v>
      </c>
      <c r="G82" s="533">
        <v>2190</v>
      </c>
      <c r="H82" s="533">
        <v>2272.5</v>
      </c>
      <c r="I82" s="538">
        <v>2350</v>
      </c>
      <c r="J82" s="539" t="s">
        <v>3780</v>
      </c>
      <c r="K82" s="539">
        <f t="shared" ref="K82" si="95">H82-F82</f>
        <v>17.5</v>
      </c>
      <c r="L82" s="540">
        <f>(F82*-0.8)/100</f>
        <v>-18.04</v>
      </c>
      <c r="M82" s="541">
        <f t="shared" ref="M82" si="96">(K82+L82)/F82</f>
        <v>-2.3946784922394642E-4</v>
      </c>
      <c r="N82" s="542" t="s">
        <v>709</v>
      </c>
      <c r="O82" s="549">
        <v>44070</v>
      </c>
      <c r="P82" s="64"/>
      <c r="Q82" s="64"/>
      <c r="R82" s="421" t="s">
        <v>3187</v>
      </c>
      <c r="S82" s="6">
        <v>17</v>
      </c>
      <c r="T82" s="6"/>
      <c r="U82" s="6"/>
      <c r="V82" s="6"/>
      <c r="W82" s="6"/>
      <c r="X82" s="6"/>
      <c r="Y82" s="6"/>
      <c r="Z82" s="6"/>
      <c r="AA82" s="6"/>
    </row>
    <row r="83" spans="1:28" s="9" customFormat="1" ht="15" customHeight="1">
      <c r="A83" s="553">
        <v>39</v>
      </c>
      <c r="B83" s="448">
        <v>44068</v>
      </c>
      <c r="C83" s="523"/>
      <c r="D83" s="524" t="s">
        <v>3770</v>
      </c>
      <c r="E83" s="433" t="s">
        <v>601</v>
      </c>
      <c r="F83" s="433">
        <v>293.5</v>
      </c>
      <c r="G83" s="525">
        <v>287</v>
      </c>
      <c r="H83" s="525">
        <v>287</v>
      </c>
      <c r="I83" s="433">
        <v>305</v>
      </c>
      <c r="J83" s="434" t="s">
        <v>3771</v>
      </c>
      <c r="K83" s="434">
        <f t="shared" ref="K83:K84" si="97">H83-F83</f>
        <v>-6.5</v>
      </c>
      <c r="L83" s="505">
        <f>(F83*-0.07)/100</f>
        <v>-0.20545000000000002</v>
      </c>
      <c r="M83" s="435">
        <f t="shared" ref="M83:M84" si="98">(K83+L83)/F83</f>
        <v>-2.2846507666098807E-2</v>
      </c>
      <c r="N83" s="449" t="s">
        <v>664</v>
      </c>
      <c r="O83" s="436">
        <v>44068</v>
      </c>
      <c r="P83" s="64"/>
      <c r="Q83" s="64"/>
      <c r="R83" s="421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28" s="9" customFormat="1" ht="15" customHeight="1">
      <c r="A84" s="552">
        <v>40</v>
      </c>
      <c r="B84" s="458">
        <v>44069</v>
      </c>
      <c r="C84" s="546"/>
      <c r="D84" s="459" t="s">
        <v>336</v>
      </c>
      <c r="E84" s="460" t="s">
        <v>601</v>
      </c>
      <c r="F84" s="460">
        <v>902.5</v>
      </c>
      <c r="G84" s="547">
        <v>870</v>
      </c>
      <c r="H84" s="547">
        <v>927.5</v>
      </c>
      <c r="I84" s="460">
        <v>960</v>
      </c>
      <c r="J84" s="457" t="s">
        <v>744</v>
      </c>
      <c r="K84" s="457">
        <f t="shared" si="97"/>
        <v>25</v>
      </c>
      <c r="L84" s="503">
        <f>(F84*-0.07)/100</f>
        <v>-0.63175000000000003</v>
      </c>
      <c r="M84" s="461">
        <f t="shared" si="98"/>
        <v>2.7000831024930748E-2</v>
      </c>
      <c r="N84" s="462" t="s">
        <v>600</v>
      </c>
      <c r="O84" s="473">
        <v>44069</v>
      </c>
      <c r="P84" s="64"/>
      <c r="Q84" s="64"/>
      <c r="R84" s="421" t="s">
        <v>3187</v>
      </c>
      <c r="S84" s="6"/>
      <c r="T84" s="6"/>
      <c r="U84" s="6"/>
      <c r="V84" s="6"/>
      <c r="W84" s="6"/>
      <c r="X84" s="6"/>
      <c r="Y84" s="6"/>
      <c r="Z84" s="6"/>
      <c r="AA84" s="6"/>
    </row>
    <row r="85" spans="1:28" s="9" customFormat="1" ht="15" customHeight="1">
      <c r="A85" s="552">
        <v>41</v>
      </c>
      <c r="B85" s="458">
        <v>44070</v>
      </c>
      <c r="C85" s="546"/>
      <c r="D85" s="459" t="s">
        <v>109</v>
      </c>
      <c r="E85" s="460" t="s">
        <v>601</v>
      </c>
      <c r="F85" s="460">
        <v>1850</v>
      </c>
      <c r="G85" s="547">
        <v>1810</v>
      </c>
      <c r="H85" s="547">
        <v>1880</v>
      </c>
      <c r="I85" s="460" t="s">
        <v>3783</v>
      </c>
      <c r="J85" s="457" t="s">
        <v>3741</v>
      </c>
      <c r="K85" s="457">
        <f t="shared" ref="K85:K88" si="99">H85-F85</f>
        <v>30</v>
      </c>
      <c r="L85" s="503">
        <f>(F85*-0.07)/100</f>
        <v>-1.2949999999999999</v>
      </c>
      <c r="M85" s="461">
        <f t="shared" ref="M85:M89" si="100">(K85+L85)/F85</f>
        <v>1.5516216216216216E-2</v>
      </c>
      <c r="N85" s="462" t="s">
        <v>600</v>
      </c>
      <c r="O85" s="473">
        <v>44070</v>
      </c>
      <c r="P85" s="64"/>
      <c r="Q85" s="64"/>
      <c r="R85" s="421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28" s="9" customFormat="1" ht="15" customHeight="1">
      <c r="A86" s="553">
        <v>42</v>
      </c>
      <c r="B86" s="448">
        <v>44070</v>
      </c>
      <c r="C86" s="523"/>
      <c r="D86" s="524" t="s">
        <v>190</v>
      </c>
      <c r="E86" s="433" t="s">
        <v>601</v>
      </c>
      <c r="F86" s="433">
        <v>2767.5</v>
      </c>
      <c r="G86" s="525">
        <v>2685</v>
      </c>
      <c r="H86" s="525">
        <v>2685</v>
      </c>
      <c r="I86" s="433" t="s">
        <v>3784</v>
      </c>
      <c r="J86" s="562" t="s">
        <v>3803</v>
      </c>
      <c r="K86" s="562">
        <f t="shared" si="99"/>
        <v>-82.5</v>
      </c>
      <c r="L86" s="505">
        <f t="shared" ref="L86:L88" si="101">(F86*-0.07)/100</f>
        <v>-1.9372500000000001</v>
      </c>
      <c r="M86" s="435">
        <f t="shared" si="100"/>
        <v>-3.0510298102981032E-2</v>
      </c>
      <c r="N86" s="449" t="s">
        <v>664</v>
      </c>
      <c r="O86" s="436">
        <v>44074</v>
      </c>
      <c r="P86" s="64"/>
      <c r="Q86" s="64"/>
      <c r="R86" s="421" t="s">
        <v>3187</v>
      </c>
      <c r="S86" s="6"/>
      <c r="T86" s="6"/>
      <c r="U86" s="6"/>
      <c r="V86" s="6"/>
      <c r="W86" s="6"/>
      <c r="X86" s="6"/>
      <c r="Y86" s="6"/>
      <c r="Z86" s="6"/>
      <c r="AA86" s="6"/>
    </row>
    <row r="87" spans="1:28" s="9" customFormat="1" ht="15" customHeight="1">
      <c r="A87" s="553">
        <v>43</v>
      </c>
      <c r="B87" s="448">
        <v>44070</v>
      </c>
      <c r="C87" s="523"/>
      <c r="D87" s="524" t="s">
        <v>137</v>
      </c>
      <c r="E87" s="433" t="s">
        <v>601</v>
      </c>
      <c r="F87" s="433">
        <v>987.5</v>
      </c>
      <c r="G87" s="525">
        <v>960</v>
      </c>
      <c r="H87" s="525">
        <v>960</v>
      </c>
      <c r="I87" s="433">
        <v>1050</v>
      </c>
      <c r="J87" s="562" t="s">
        <v>3804</v>
      </c>
      <c r="K87" s="562">
        <f t="shared" si="99"/>
        <v>-27.5</v>
      </c>
      <c r="L87" s="505">
        <f t="shared" si="101"/>
        <v>-0.69125000000000003</v>
      </c>
      <c r="M87" s="435">
        <f t="shared" si="100"/>
        <v>-2.8548101265822783E-2</v>
      </c>
      <c r="N87" s="449" t="s">
        <v>664</v>
      </c>
      <c r="O87" s="436">
        <v>44074</v>
      </c>
      <c r="P87" s="64"/>
      <c r="Q87" s="64"/>
      <c r="R87" s="421" t="s">
        <v>603</v>
      </c>
      <c r="S87" s="6"/>
      <c r="T87" s="6"/>
      <c r="U87" s="6"/>
      <c r="V87" s="6"/>
      <c r="W87" s="6"/>
      <c r="X87" s="6"/>
      <c r="Y87" s="6"/>
      <c r="Z87" s="6"/>
      <c r="AA87" s="6"/>
    </row>
    <row r="88" spans="1:28" s="9" customFormat="1" ht="15" customHeight="1">
      <c r="A88" s="553">
        <v>44</v>
      </c>
      <c r="B88" s="448">
        <v>44071</v>
      </c>
      <c r="C88" s="523"/>
      <c r="D88" s="524" t="s">
        <v>136</v>
      </c>
      <c r="E88" s="433" t="s">
        <v>601</v>
      </c>
      <c r="F88" s="433">
        <v>988</v>
      </c>
      <c r="G88" s="525">
        <v>960</v>
      </c>
      <c r="H88" s="525">
        <v>960</v>
      </c>
      <c r="I88" s="433">
        <v>1050</v>
      </c>
      <c r="J88" s="562" t="s">
        <v>3805</v>
      </c>
      <c r="K88" s="562">
        <f t="shared" si="99"/>
        <v>-28</v>
      </c>
      <c r="L88" s="505">
        <f t="shared" si="101"/>
        <v>-0.6916000000000001</v>
      </c>
      <c r="M88" s="435">
        <f t="shared" si="100"/>
        <v>-2.9040080971659919E-2</v>
      </c>
      <c r="N88" s="449" t="s">
        <v>664</v>
      </c>
      <c r="O88" s="436">
        <v>44074</v>
      </c>
      <c r="P88" s="64"/>
      <c r="Q88" s="64"/>
      <c r="R88" s="421" t="s">
        <v>603</v>
      </c>
      <c r="S88" s="6"/>
      <c r="T88" s="6"/>
      <c r="U88" s="6"/>
      <c r="V88" s="6"/>
      <c r="W88" s="6"/>
      <c r="X88" s="6"/>
      <c r="Y88" s="6"/>
      <c r="Z88" s="6"/>
      <c r="AA88" s="6"/>
    </row>
    <row r="89" spans="1:28" s="9" customFormat="1" ht="15" customHeight="1">
      <c r="A89" s="555"/>
      <c r="B89" s="458">
        <v>44074</v>
      </c>
      <c r="C89" s="495"/>
      <c r="D89" s="459" t="s">
        <v>186</v>
      </c>
      <c r="E89" s="460" t="s">
        <v>3628</v>
      </c>
      <c r="F89" s="488">
        <v>422.5</v>
      </c>
      <c r="G89" s="488">
        <v>437</v>
      </c>
      <c r="H89" s="488">
        <v>416.5</v>
      </c>
      <c r="I89" s="496" t="s">
        <v>3811</v>
      </c>
      <c r="J89" s="457" t="s">
        <v>3810</v>
      </c>
      <c r="K89" s="457">
        <f>F89-H89</f>
        <v>6</v>
      </c>
      <c r="L89" s="503">
        <f>(F89*-0.07)/100</f>
        <v>-0.29575000000000001</v>
      </c>
      <c r="M89" s="461">
        <f t="shared" si="100"/>
        <v>1.3501183431952663E-2</v>
      </c>
      <c r="N89" s="462" t="s">
        <v>600</v>
      </c>
      <c r="O89" s="473">
        <v>44074</v>
      </c>
      <c r="P89" s="64"/>
      <c r="Q89" s="64"/>
      <c r="R89" s="421" t="s">
        <v>603</v>
      </c>
      <c r="S89" s="6"/>
      <c r="T89" s="6"/>
      <c r="U89" s="6"/>
      <c r="V89" s="6"/>
      <c r="W89" s="6"/>
      <c r="X89" s="6"/>
      <c r="Y89" s="6"/>
      <c r="Z89" s="6"/>
      <c r="AA89" s="6"/>
    </row>
    <row r="90" spans="1:28" s="9" customFormat="1" ht="15" customHeight="1">
      <c r="A90" s="555"/>
      <c r="B90" s="408"/>
      <c r="C90" s="475"/>
      <c r="D90" s="476"/>
      <c r="E90" s="477"/>
      <c r="F90" s="477"/>
      <c r="G90" s="478"/>
      <c r="H90" s="478"/>
      <c r="I90" s="477"/>
      <c r="J90" s="479"/>
      <c r="K90" s="479"/>
      <c r="L90" s="512"/>
      <c r="M90" s="480"/>
      <c r="N90" s="481"/>
      <c r="O90" s="482"/>
      <c r="P90" s="64"/>
      <c r="Q90" s="64"/>
      <c r="R90" s="421"/>
      <c r="S90" s="6"/>
      <c r="T90" s="6"/>
      <c r="U90" s="6"/>
      <c r="V90" s="6"/>
      <c r="W90" s="6"/>
      <c r="X90" s="6"/>
      <c r="Y90" s="6"/>
      <c r="Z90" s="6"/>
      <c r="AA90" s="6"/>
    </row>
    <row r="91" spans="1:28" s="9" customFormat="1" ht="15" customHeight="1">
      <c r="A91" s="556"/>
      <c r="B91" s="474"/>
      <c r="C91" s="475"/>
      <c r="D91" s="476"/>
      <c r="E91" s="477"/>
      <c r="F91" s="477"/>
      <c r="G91" s="478"/>
      <c r="H91" s="478"/>
      <c r="I91" s="477"/>
      <c r="J91" s="479"/>
      <c r="K91" s="479"/>
      <c r="L91" s="512"/>
      <c r="M91" s="480"/>
      <c r="N91" s="481"/>
      <c r="O91" s="482"/>
      <c r="P91" s="64"/>
      <c r="Q91" s="64"/>
      <c r="R91" s="421"/>
      <c r="S91" s="6"/>
      <c r="T91" s="6"/>
      <c r="U91" s="6"/>
      <c r="V91" s="6"/>
      <c r="W91" s="6"/>
      <c r="X91" s="6"/>
      <c r="Y91" s="6"/>
      <c r="Z91" s="6"/>
      <c r="AA91" s="6"/>
    </row>
    <row r="92" spans="1:28" s="9" customFormat="1" ht="15" customHeight="1">
      <c r="A92" s="555"/>
      <c r="B92" s="408"/>
      <c r="C92" s="475"/>
      <c r="D92" s="476"/>
      <c r="E92" s="477"/>
      <c r="F92" s="477"/>
      <c r="G92" s="478"/>
      <c r="H92" s="478"/>
      <c r="I92" s="477"/>
      <c r="J92" s="479"/>
      <c r="K92" s="479"/>
      <c r="L92" s="512"/>
      <c r="M92" s="480"/>
      <c r="N92" s="481"/>
      <c r="O92" s="482"/>
      <c r="P92" s="64"/>
      <c r="Q92" s="64"/>
      <c r="R92" s="421"/>
      <c r="S92" s="6"/>
      <c r="T92" s="6"/>
      <c r="U92" s="6"/>
      <c r="V92" s="6"/>
      <c r="W92" s="6"/>
      <c r="X92" s="6"/>
      <c r="Y92" s="6"/>
      <c r="Z92" s="6"/>
      <c r="AA92" s="6"/>
    </row>
    <row r="93" spans="1:28" s="9" customFormat="1" ht="15" customHeight="1">
      <c r="A93" s="555"/>
      <c r="B93" s="408"/>
      <c r="C93" s="475"/>
      <c r="D93" s="476"/>
      <c r="E93" s="477"/>
      <c r="F93" s="477"/>
      <c r="G93" s="478"/>
      <c r="H93" s="478"/>
      <c r="I93" s="477"/>
      <c r="J93" s="479"/>
      <c r="K93" s="479"/>
      <c r="L93" s="512"/>
      <c r="M93" s="480"/>
      <c r="N93" s="481"/>
      <c r="O93" s="482"/>
      <c r="P93" s="64"/>
      <c r="Q93" s="64"/>
      <c r="R93" s="421"/>
      <c r="S93" s="6"/>
      <c r="T93" s="6"/>
      <c r="U93" s="6"/>
      <c r="V93" s="6"/>
      <c r="W93" s="6"/>
      <c r="X93" s="6"/>
      <c r="Y93" s="6"/>
      <c r="Z93" s="6"/>
      <c r="AA93" s="6"/>
    </row>
    <row r="94" spans="1:28" ht="15" customHeight="1">
      <c r="A94" s="5"/>
      <c r="B94" s="558"/>
      <c r="C94" s="5"/>
      <c r="D94" s="5"/>
      <c r="E94" s="5"/>
      <c r="F94" s="82"/>
      <c r="G94" s="82"/>
      <c r="H94" s="82"/>
      <c r="I94" s="82"/>
      <c r="J94" s="42"/>
      <c r="K94" s="82"/>
      <c r="L94" s="82"/>
      <c r="M94" s="35"/>
      <c r="N94" s="559"/>
      <c r="O94" s="559"/>
      <c r="P94" s="7"/>
      <c r="Q94" s="11"/>
      <c r="R94" s="12"/>
      <c r="S94" s="16"/>
      <c r="T94" s="16"/>
      <c r="U94" s="16"/>
      <c r="V94" s="16"/>
      <c r="W94" s="16"/>
      <c r="X94" s="16"/>
      <c r="Y94" s="16"/>
      <c r="Z94" s="16"/>
      <c r="AA94" s="16"/>
    </row>
    <row r="95" spans="1:28" ht="15" customHeight="1">
      <c r="A95" s="5"/>
      <c r="B95" s="558"/>
      <c r="C95" s="5"/>
      <c r="D95" s="5"/>
      <c r="E95" s="5"/>
      <c r="F95" s="82"/>
      <c r="G95" s="82"/>
      <c r="H95" s="82"/>
      <c r="I95" s="82"/>
      <c r="J95" s="42"/>
      <c r="K95" s="82"/>
      <c r="L95" s="82"/>
      <c r="M95" s="35"/>
      <c r="N95" s="559"/>
      <c r="O95" s="559"/>
      <c r="P95" s="7"/>
      <c r="Q95" s="11"/>
      <c r="R95" s="12"/>
      <c r="S95" s="16"/>
      <c r="T95" s="16"/>
      <c r="U95" s="16"/>
      <c r="V95" s="16"/>
      <c r="W95" s="16"/>
      <c r="X95" s="16"/>
      <c r="Y95" s="16"/>
      <c r="Z95" s="16"/>
      <c r="AA95" s="16"/>
    </row>
    <row r="96" spans="1:28" ht="44.25" customHeight="1">
      <c r="A96" s="23" t="s">
        <v>604</v>
      </c>
      <c r="B96" s="39"/>
      <c r="C96" s="39"/>
      <c r="D96" s="40"/>
      <c r="E96" s="36"/>
      <c r="F96" s="36"/>
      <c r="G96" s="35"/>
      <c r="H96" s="35" t="s">
        <v>3642</v>
      </c>
      <c r="I96" s="36"/>
      <c r="J96" s="17"/>
      <c r="K96" s="79"/>
      <c r="L96" s="80"/>
      <c r="M96" s="79"/>
      <c r="N96" s="81"/>
      <c r="O96" s="79"/>
      <c r="P96" s="7"/>
      <c r="Q96" s="16"/>
      <c r="R96" s="12"/>
      <c r="S96" s="16"/>
      <c r="T96" s="16"/>
      <c r="U96" s="16"/>
      <c r="V96" s="16"/>
      <c r="W96" s="16"/>
      <c r="X96" s="16"/>
      <c r="Y96" s="16"/>
      <c r="Z96" s="5"/>
      <c r="AA96" s="5"/>
      <c r="AB96" s="5"/>
    </row>
    <row r="97" spans="1:34" s="6" customFormat="1">
      <c r="A97" s="29" t="s">
        <v>605</v>
      </c>
      <c r="B97" s="23"/>
      <c r="C97" s="23"/>
      <c r="D97" s="23"/>
      <c r="E97" s="5"/>
      <c r="F97" s="30" t="s">
        <v>606</v>
      </c>
      <c r="G97" s="41"/>
      <c r="H97" s="42"/>
      <c r="I97" s="82"/>
      <c r="J97" s="17"/>
      <c r="K97" s="83"/>
      <c r="L97" s="84"/>
      <c r="M97" s="85"/>
      <c r="N97" s="86"/>
      <c r="O97" s="87"/>
      <c r="P97" s="5"/>
      <c r="Q97" s="4"/>
      <c r="R97" s="12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9" customFormat="1" ht="14.25" customHeight="1">
      <c r="A98" s="29"/>
      <c r="B98" s="23"/>
      <c r="C98" s="23"/>
      <c r="D98" s="23"/>
      <c r="E98" s="32"/>
      <c r="F98" s="30" t="s">
        <v>608</v>
      </c>
      <c r="G98" s="41"/>
      <c r="H98" s="42"/>
      <c r="I98" s="82"/>
      <c r="J98" s="17"/>
      <c r="K98" s="83"/>
      <c r="L98" s="84"/>
      <c r="M98" s="85"/>
      <c r="N98" s="86"/>
      <c r="O98" s="87"/>
      <c r="P98" s="5"/>
      <c r="Q98" s="4"/>
      <c r="R98" s="12"/>
      <c r="S98" s="6"/>
      <c r="Y98" s="6"/>
      <c r="Z98" s="6"/>
    </row>
    <row r="99" spans="1:34" s="9" customFormat="1" ht="14.25" customHeight="1">
      <c r="A99" s="23"/>
      <c r="B99" s="23"/>
      <c r="C99" s="23"/>
      <c r="D99" s="23"/>
      <c r="E99" s="32"/>
      <c r="F99" s="17"/>
      <c r="G99" s="17"/>
      <c r="H99" s="31"/>
      <c r="I99" s="36"/>
      <c r="J99" s="71"/>
      <c r="K99" s="68"/>
      <c r="L99" s="69"/>
      <c r="M99" s="17"/>
      <c r="N99" s="72"/>
      <c r="O99" s="57"/>
      <c r="P99" s="8"/>
      <c r="Q99" s="4"/>
      <c r="R99" s="12"/>
      <c r="S99" s="6"/>
      <c r="Y99" s="6"/>
      <c r="Z99" s="6"/>
    </row>
    <row r="100" spans="1:34" s="9" customFormat="1" ht="15">
      <c r="A100" s="43" t="s">
        <v>615</v>
      </c>
      <c r="B100" s="43"/>
      <c r="C100" s="43"/>
      <c r="D100" s="43"/>
      <c r="E100" s="32"/>
      <c r="F100" s="17"/>
      <c r="G100" s="12"/>
      <c r="H100" s="17"/>
      <c r="I100" s="12"/>
      <c r="J100" s="88"/>
      <c r="K100" s="12"/>
      <c r="L100" s="12"/>
      <c r="M100" s="12"/>
      <c r="N100" s="12"/>
      <c r="O100" s="89"/>
      <c r="P100"/>
      <c r="Q100" s="4"/>
      <c r="R100" s="12"/>
      <c r="S100" s="6"/>
      <c r="Y100" s="6"/>
      <c r="Z100" s="6"/>
    </row>
    <row r="101" spans="1:34" s="9" customFormat="1" ht="38.25">
      <c r="A101" s="21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21" t="s">
        <v>610</v>
      </c>
      <c r="H101" s="21" t="s">
        <v>592</v>
      </c>
      <c r="I101" s="21" t="s">
        <v>593</v>
      </c>
      <c r="J101" s="20" t="s">
        <v>594</v>
      </c>
      <c r="K101" s="77" t="s">
        <v>616</v>
      </c>
      <c r="L101" s="63" t="s">
        <v>3637</v>
      </c>
      <c r="M101" s="77" t="s">
        <v>612</v>
      </c>
      <c r="N101" s="21" t="s">
        <v>613</v>
      </c>
      <c r="O101" s="20" t="s">
        <v>597</v>
      </c>
      <c r="P101" s="90" t="s">
        <v>598</v>
      </c>
      <c r="Q101" s="4"/>
      <c r="R101" s="17"/>
      <c r="S101" s="6"/>
      <c r="Y101" s="6"/>
      <c r="Z101" s="6"/>
    </row>
    <row r="102" spans="1:34" s="9" customFormat="1" ht="14.25" customHeight="1">
      <c r="A102" s="493">
        <v>1</v>
      </c>
      <c r="B102" s="494">
        <v>44043</v>
      </c>
      <c r="C102" s="494"/>
      <c r="D102" s="456" t="s">
        <v>3647</v>
      </c>
      <c r="E102" s="493" t="s">
        <v>3628</v>
      </c>
      <c r="F102" s="489">
        <v>220.25</v>
      </c>
      <c r="G102" s="493">
        <v>225</v>
      </c>
      <c r="H102" s="493">
        <v>224.5</v>
      </c>
      <c r="I102" s="493">
        <v>210</v>
      </c>
      <c r="J102" s="434" t="s">
        <v>3643</v>
      </c>
      <c r="K102" s="490" t="s">
        <v>3650</v>
      </c>
      <c r="L102" s="526">
        <f>(220.25*3000)*-0.07%</f>
        <v>-462.52500000000009</v>
      </c>
      <c r="M102" s="526">
        <f>+N102*K102+L102</f>
        <v>-13212.525</v>
      </c>
      <c r="N102" s="493">
        <v>3000</v>
      </c>
      <c r="O102" s="434" t="s">
        <v>664</v>
      </c>
      <c r="P102" s="469">
        <v>44046</v>
      </c>
      <c r="Q102" s="4"/>
      <c r="R102" s="421" t="s">
        <v>603</v>
      </c>
      <c r="S102" s="6"/>
      <c r="Y102" s="6"/>
      <c r="Z102" s="6"/>
    </row>
    <row r="103" spans="1:34" s="404" customFormat="1" ht="14.25" customHeight="1">
      <c r="A103" s="527">
        <v>2</v>
      </c>
      <c r="B103" s="528">
        <v>44054</v>
      </c>
      <c r="C103" s="528"/>
      <c r="D103" s="529" t="s">
        <v>3686</v>
      </c>
      <c r="E103" s="527" t="s">
        <v>601</v>
      </c>
      <c r="F103" s="530">
        <v>2734.5</v>
      </c>
      <c r="G103" s="527">
        <v>2695</v>
      </c>
      <c r="H103" s="527">
        <v>2760</v>
      </c>
      <c r="I103" s="527" t="s">
        <v>3687</v>
      </c>
      <c r="J103" s="457" t="s">
        <v>3691</v>
      </c>
      <c r="K103" s="457">
        <f>H103-F103</f>
        <v>25.5</v>
      </c>
      <c r="L103" s="457">
        <f>(H103*N103)*0.07%</f>
        <v>579.60000000000014</v>
      </c>
      <c r="M103" s="457">
        <f>(K103*N103)-L103</f>
        <v>7070.4</v>
      </c>
      <c r="N103" s="457">
        <v>300</v>
      </c>
      <c r="O103" s="462" t="s">
        <v>600</v>
      </c>
      <c r="P103" s="513">
        <v>44055</v>
      </c>
      <c r="Q103" s="391"/>
      <c r="R103" s="344" t="s">
        <v>3187</v>
      </c>
      <c r="S103" s="40"/>
      <c r="Y103" s="40"/>
      <c r="Z103" s="40"/>
    </row>
    <row r="104" spans="1:34" s="404" customFormat="1" ht="14.25" customHeight="1">
      <c r="A104" s="527">
        <v>3</v>
      </c>
      <c r="B104" s="528">
        <v>44057</v>
      </c>
      <c r="C104" s="528"/>
      <c r="D104" s="529" t="s">
        <v>3712</v>
      </c>
      <c r="E104" s="527" t="s">
        <v>3628</v>
      </c>
      <c r="F104" s="530">
        <v>11335</v>
      </c>
      <c r="G104" s="527">
        <v>11410</v>
      </c>
      <c r="H104" s="527">
        <v>11245</v>
      </c>
      <c r="I104" s="527">
        <v>11200</v>
      </c>
      <c r="J104" s="457" t="s">
        <v>3713</v>
      </c>
      <c r="K104" s="457">
        <f>F104-H104</f>
        <v>90</v>
      </c>
      <c r="L104" s="503">
        <f>(H104*N104)*0.07%</f>
        <v>590.36250000000007</v>
      </c>
      <c r="M104" s="503">
        <f>(K104*N104)-L104</f>
        <v>6159.6374999999998</v>
      </c>
      <c r="N104" s="527">
        <v>75</v>
      </c>
      <c r="O104" s="462" t="s">
        <v>600</v>
      </c>
      <c r="P104" s="473">
        <v>44057</v>
      </c>
      <c r="Q104" s="391"/>
      <c r="R104" s="344" t="s">
        <v>3701</v>
      </c>
      <c r="S104" s="40"/>
      <c r="Y104" s="40"/>
      <c r="Z104" s="40"/>
    </row>
    <row r="105" spans="1:34" s="404" customFormat="1" ht="14.25" customHeight="1">
      <c r="A105" s="493">
        <v>4</v>
      </c>
      <c r="B105" s="494">
        <v>44060</v>
      </c>
      <c r="C105" s="494"/>
      <c r="D105" s="456" t="s">
        <v>3724</v>
      </c>
      <c r="E105" s="493" t="s">
        <v>3628</v>
      </c>
      <c r="F105" s="489">
        <v>6725</v>
      </c>
      <c r="G105" s="493">
        <v>6830</v>
      </c>
      <c r="H105" s="493">
        <v>6830</v>
      </c>
      <c r="I105" s="493" t="s">
        <v>3725</v>
      </c>
      <c r="J105" s="434" t="s">
        <v>3728</v>
      </c>
      <c r="K105" s="434">
        <f>F105-H105</f>
        <v>-105</v>
      </c>
      <c r="L105" s="505">
        <f>(H105*N105)*0.07%</f>
        <v>478.10000000000008</v>
      </c>
      <c r="M105" s="505">
        <f>(K105*N105)-L105</f>
        <v>-10978.1</v>
      </c>
      <c r="N105" s="493">
        <v>100</v>
      </c>
      <c r="O105" s="434" t="s">
        <v>664</v>
      </c>
      <c r="P105" s="545">
        <v>44061</v>
      </c>
      <c r="Q105" s="391"/>
      <c r="R105" s="344" t="s">
        <v>603</v>
      </c>
      <c r="S105" s="40"/>
      <c r="Y105" s="40"/>
      <c r="Z105" s="40"/>
    </row>
    <row r="106" spans="1:34" s="404" customFormat="1" ht="14.25" customHeight="1">
      <c r="A106" s="493">
        <v>5</v>
      </c>
      <c r="B106" s="494">
        <v>44061</v>
      </c>
      <c r="C106" s="494"/>
      <c r="D106" s="456" t="s">
        <v>3712</v>
      </c>
      <c r="E106" s="493" t="s">
        <v>3628</v>
      </c>
      <c r="F106" s="489">
        <v>11325</v>
      </c>
      <c r="G106" s="493">
        <v>11410</v>
      </c>
      <c r="H106" s="493">
        <v>11400</v>
      </c>
      <c r="I106" s="493">
        <v>11200</v>
      </c>
      <c r="J106" s="434" t="s">
        <v>3729</v>
      </c>
      <c r="K106" s="434">
        <f>F106-H106</f>
        <v>-75</v>
      </c>
      <c r="L106" s="505">
        <f>(H106*N106)*0.07%</f>
        <v>598.50000000000011</v>
      </c>
      <c r="M106" s="505">
        <f>(K106*N106)-L106</f>
        <v>-6223.5</v>
      </c>
      <c r="N106" s="493">
        <v>75</v>
      </c>
      <c r="O106" s="434" t="s">
        <v>664</v>
      </c>
      <c r="P106" s="545">
        <v>44061</v>
      </c>
      <c r="Q106" s="391"/>
      <c r="R106" s="344" t="s">
        <v>603</v>
      </c>
      <c r="S106" s="40"/>
      <c r="Y106" s="40"/>
      <c r="Z106" s="40"/>
    </row>
    <row r="107" spans="1:34" s="404" customFormat="1" ht="14.25" customHeight="1">
      <c r="A107" s="471">
        <v>6</v>
      </c>
      <c r="B107" s="467">
        <v>44071</v>
      </c>
      <c r="C107" s="467"/>
      <c r="D107" s="390" t="s">
        <v>3789</v>
      </c>
      <c r="E107" s="471" t="s">
        <v>601</v>
      </c>
      <c r="F107" s="491" t="s">
        <v>3790</v>
      </c>
      <c r="G107" s="471">
        <v>2230</v>
      </c>
      <c r="H107" s="471"/>
      <c r="I107" s="471">
        <v>2450</v>
      </c>
      <c r="J107" s="544" t="s">
        <v>602</v>
      </c>
      <c r="K107" s="544"/>
      <c r="L107" s="531"/>
      <c r="M107" s="531"/>
      <c r="N107" s="471"/>
      <c r="O107" s="424"/>
      <c r="P107" s="532"/>
      <c r="Q107" s="391"/>
      <c r="R107" s="344" t="s">
        <v>3187</v>
      </c>
      <c r="S107" s="40"/>
      <c r="Y107" s="40"/>
      <c r="Z107" s="40"/>
    </row>
    <row r="108" spans="1:34" s="404" customFormat="1" ht="14.25" customHeight="1">
      <c r="A108" s="527"/>
      <c r="B108" s="528">
        <v>44074</v>
      </c>
      <c r="C108" s="528"/>
      <c r="D108" s="529" t="s">
        <v>3807</v>
      </c>
      <c r="E108" s="527" t="s">
        <v>3628</v>
      </c>
      <c r="F108" s="530">
        <v>11785</v>
      </c>
      <c r="G108" s="527">
        <v>11880</v>
      </c>
      <c r="H108" s="527">
        <v>11710</v>
      </c>
      <c r="I108" s="527" t="s">
        <v>3808</v>
      </c>
      <c r="J108" s="457" t="s">
        <v>3809</v>
      </c>
      <c r="K108" s="457">
        <f>F108-H108</f>
        <v>75</v>
      </c>
      <c r="L108" s="503">
        <f>(H108*N108)*0.07%</f>
        <v>614.77500000000009</v>
      </c>
      <c r="M108" s="503">
        <f>(K108*N108)-L108</f>
        <v>5010.2250000000004</v>
      </c>
      <c r="N108" s="527">
        <v>75</v>
      </c>
      <c r="O108" s="462" t="s">
        <v>600</v>
      </c>
      <c r="P108" s="473">
        <v>44074</v>
      </c>
      <c r="Q108" s="391"/>
      <c r="R108" s="344" t="s">
        <v>603</v>
      </c>
      <c r="S108" s="40"/>
      <c r="Y108" s="40"/>
      <c r="Z108" s="40"/>
    </row>
    <row r="109" spans="1:34" s="9" customFormat="1" ht="13.9" customHeight="1">
      <c r="A109" s="471"/>
      <c r="B109" s="467"/>
      <c r="C109" s="467"/>
      <c r="D109" s="390"/>
      <c r="E109" s="471"/>
      <c r="F109" s="491"/>
      <c r="G109" s="471"/>
      <c r="H109" s="471"/>
      <c r="I109" s="471"/>
      <c r="J109" s="467"/>
      <c r="K109" s="466"/>
      <c r="L109" s="471"/>
      <c r="M109" s="471"/>
      <c r="N109" s="471"/>
      <c r="O109" s="471"/>
      <c r="P109" s="492"/>
      <c r="Q109" s="4"/>
      <c r="R109" s="421"/>
      <c r="S109" s="6"/>
      <c r="Y109" s="6"/>
      <c r="Z109" s="6"/>
    </row>
    <row r="110" spans="1:34" s="9" customFormat="1" ht="14.25">
      <c r="A110" s="414"/>
      <c r="B110" s="415"/>
      <c r="C110" s="415"/>
      <c r="D110" s="416"/>
      <c r="E110" s="414"/>
      <c r="F110" s="417"/>
      <c r="G110" s="414"/>
      <c r="H110" s="414"/>
      <c r="I110" s="414"/>
      <c r="J110" s="418"/>
      <c r="K110" s="418"/>
      <c r="L110" s="419"/>
      <c r="M110" s="418"/>
      <c r="N110" s="418"/>
      <c r="O110" s="420"/>
      <c r="P110" s="4"/>
      <c r="Q110" s="4"/>
      <c r="R110" s="93"/>
      <c r="S110" s="6"/>
      <c r="Y110" s="6"/>
      <c r="Z110" s="6"/>
    </row>
    <row r="111" spans="1:34" s="9" customFormat="1" ht="15">
      <c r="A111" s="378"/>
      <c r="B111" s="379"/>
      <c r="C111" s="379"/>
      <c r="D111" s="380"/>
      <c r="E111" s="378"/>
      <c r="F111" s="386"/>
      <c r="G111" s="378"/>
      <c r="H111" s="378"/>
      <c r="I111" s="378"/>
      <c r="J111" s="379"/>
      <c r="K111" s="79"/>
      <c r="L111" s="378"/>
      <c r="M111" s="378"/>
      <c r="N111" s="378"/>
      <c r="O111" s="387"/>
      <c r="P111" s="4"/>
      <c r="Q111" s="4"/>
      <c r="R111" s="93"/>
      <c r="S111" s="6"/>
      <c r="Y111" s="6"/>
      <c r="Z111" s="6"/>
    </row>
    <row r="112" spans="1:34" s="6" customFormat="1">
      <c r="A112" s="44"/>
      <c r="B112" s="45"/>
      <c r="C112" s="46"/>
      <c r="D112" s="47"/>
      <c r="E112" s="48"/>
      <c r="F112" s="49"/>
      <c r="G112" s="49"/>
      <c r="H112" s="49"/>
      <c r="I112" s="49"/>
      <c r="J112" s="17"/>
      <c r="K112" s="91"/>
      <c r="L112" s="91"/>
      <c r="M112" s="17"/>
      <c r="N112" s="16"/>
      <c r="O112" s="92"/>
      <c r="P112" s="5"/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5">
      <c r="A113" s="50" t="s">
        <v>617</v>
      </c>
      <c r="B113" s="50"/>
      <c r="C113" s="50"/>
      <c r="D113" s="50"/>
      <c r="E113" s="51"/>
      <c r="F113" s="49"/>
      <c r="G113" s="49"/>
      <c r="H113" s="49"/>
      <c r="I113" s="49"/>
      <c r="J113" s="53"/>
      <c r="K113" s="12"/>
      <c r="L113" s="12"/>
      <c r="M113" s="12"/>
      <c r="N113" s="11"/>
      <c r="O113" s="53"/>
      <c r="P113" s="5"/>
      <c r="Q113" s="4"/>
      <c r="R113" s="17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38.25">
      <c r="A114" s="21" t="s">
        <v>16</v>
      </c>
      <c r="B114" s="21" t="s">
        <v>575</v>
      </c>
      <c r="C114" s="21"/>
      <c r="D114" s="22" t="s">
        <v>588</v>
      </c>
      <c r="E114" s="21" t="s">
        <v>589</v>
      </c>
      <c r="F114" s="21" t="s">
        <v>590</v>
      </c>
      <c r="G114" s="52" t="s">
        <v>610</v>
      </c>
      <c r="H114" s="21" t="s">
        <v>592</v>
      </c>
      <c r="I114" s="21" t="s">
        <v>593</v>
      </c>
      <c r="J114" s="20" t="s">
        <v>594</v>
      </c>
      <c r="K114" s="20" t="s">
        <v>618</v>
      </c>
      <c r="L114" s="63" t="s">
        <v>3637</v>
      </c>
      <c r="M114" s="77" t="s">
        <v>612</v>
      </c>
      <c r="N114" s="21" t="s">
        <v>613</v>
      </c>
      <c r="O114" s="21" t="s">
        <v>597</v>
      </c>
      <c r="P114" s="22" t="s">
        <v>598</v>
      </c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40" customFormat="1" ht="14.25">
      <c r="A115" s="488">
        <v>1</v>
      </c>
      <c r="B115" s="520">
        <v>44043</v>
      </c>
      <c r="C115" s="520"/>
      <c r="D115" s="459" t="s">
        <v>3648</v>
      </c>
      <c r="E115" s="460" t="s">
        <v>601</v>
      </c>
      <c r="F115" s="460">
        <v>2.2000000000000002</v>
      </c>
      <c r="G115" s="521">
        <v>0.5</v>
      </c>
      <c r="H115" s="521">
        <v>2.9</v>
      </c>
      <c r="I115" s="522" t="s">
        <v>3664</v>
      </c>
      <c r="J115" s="457" t="s">
        <v>3682</v>
      </c>
      <c r="K115" s="457">
        <f>H115-F115</f>
        <v>0.69999999999999973</v>
      </c>
      <c r="L115" s="457">
        <v>100</v>
      </c>
      <c r="M115" s="457">
        <f>(K115*N115)-100</f>
        <v>2139.9999999999991</v>
      </c>
      <c r="N115" s="457">
        <v>3200</v>
      </c>
      <c r="O115" s="462" t="s">
        <v>600</v>
      </c>
      <c r="P115" s="513">
        <v>44054</v>
      </c>
      <c r="Q115" s="391"/>
      <c r="R115" s="344" t="s">
        <v>603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519">
        <v>2</v>
      </c>
      <c r="B116" s="550">
        <v>44048</v>
      </c>
      <c r="C116" s="550"/>
      <c r="D116" s="524" t="s">
        <v>3663</v>
      </c>
      <c r="E116" s="433" t="s">
        <v>601</v>
      </c>
      <c r="F116" s="433">
        <v>70</v>
      </c>
      <c r="G116" s="551"/>
      <c r="H116" s="551">
        <v>0</v>
      </c>
      <c r="I116" s="557" t="s">
        <v>3665</v>
      </c>
      <c r="J116" s="434" t="s">
        <v>3781</v>
      </c>
      <c r="K116" s="434">
        <f t="shared" ref="K116" si="102">H116-F116</f>
        <v>-70</v>
      </c>
      <c r="L116" s="434">
        <v>100</v>
      </c>
      <c r="M116" s="434">
        <f t="shared" ref="M116" si="103">(K116*N116)-100</f>
        <v>-7100</v>
      </c>
      <c r="N116" s="434">
        <v>100</v>
      </c>
      <c r="O116" s="449" t="s">
        <v>664</v>
      </c>
      <c r="P116" s="436">
        <v>44070</v>
      </c>
      <c r="Q116" s="391"/>
      <c r="R116" s="344" t="s">
        <v>603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577">
        <v>3</v>
      </c>
      <c r="B117" s="579">
        <v>44054</v>
      </c>
      <c r="C117" s="550"/>
      <c r="D117" s="524" t="s">
        <v>3685</v>
      </c>
      <c r="E117" s="433" t="s">
        <v>601</v>
      </c>
      <c r="F117" s="433">
        <v>162.5</v>
      </c>
      <c r="G117" s="551"/>
      <c r="H117" s="551"/>
      <c r="I117" s="557"/>
      <c r="J117" s="581" t="s">
        <v>3782</v>
      </c>
      <c r="K117" s="434">
        <f t="shared" ref="K117" si="104">H117-F117</f>
        <v>-162.5</v>
      </c>
      <c r="L117" s="434">
        <v>100</v>
      </c>
      <c r="M117" s="434">
        <f t="shared" ref="M117" si="105">(K117*N117)-100</f>
        <v>-12287.5</v>
      </c>
      <c r="N117" s="434">
        <v>75</v>
      </c>
      <c r="O117" s="581" t="s">
        <v>664</v>
      </c>
      <c r="P117" s="583">
        <v>44070</v>
      </c>
      <c r="Q117" s="391"/>
      <c r="R117" s="344" t="s">
        <v>603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578"/>
      <c r="B118" s="580"/>
      <c r="C118" s="550"/>
      <c r="D118" s="524" t="s">
        <v>3697</v>
      </c>
      <c r="E118" s="433" t="s">
        <v>3628</v>
      </c>
      <c r="F118" s="433">
        <v>95</v>
      </c>
      <c r="G118" s="551"/>
      <c r="H118" s="551"/>
      <c r="I118" s="557"/>
      <c r="J118" s="582"/>
      <c r="K118" s="434">
        <v>95</v>
      </c>
      <c r="L118" s="434">
        <v>100</v>
      </c>
      <c r="M118" s="434">
        <f t="shared" ref="M118" si="106">(K118*N118)-100</f>
        <v>7025</v>
      </c>
      <c r="N118" s="434">
        <v>75</v>
      </c>
      <c r="O118" s="582"/>
      <c r="P118" s="584"/>
      <c r="Q118" s="391"/>
      <c r="R118" s="344"/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88">
        <v>4</v>
      </c>
      <c r="B119" s="520">
        <v>44056</v>
      </c>
      <c r="C119" s="520"/>
      <c r="D119" s="459" t="s">
        <v>3698</v>
      </c>
      <c r="E119" s="460" t="s">
        <v>601</v>
      </c>
      <c r="F119" s="460">
        <v>15.5</v>
      </c>
      <c r="G119" s="521"/>
      <c r="H119" s="521">
        <v>30</v>
      </c>
      <c r="I119" s="460">
        <v>50</v>
      </c>
      <c r="J119" s="457" t="s">
        <v>3699</v>
      </c>
      <c r="K119" s="457">
        <f t="shared" ref="K119:K127" si="107">H119-F119</f>
        <v>14.5</v>
      </c>
      <c r="L119" s="457">
        <v>100</v>
      </c>
      <c r="M119" s="457">
        <f t="shared" ref="M119:M127" si="108">(K119*N119)-100</f>
        <v>987.5</v>
      </c>
      <c r="N119" s="457">
        <v>75</v>
      </c>
      <c r="O119" s="462" t="s">
        <v>600</v>
      </c>
      <c r="P119" s="473">
        <v>44056</v>
      </c>
      <c r="Q119" s="391"/>
      <c r="R119" s="344" t="s">
        <v>3701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88">
        <v>5</v>
      </c>
      <c r="B120" s="520">
        <v>44057</v>
      </c>
      <c r="C120" s="520"/>
      <c r="D120" s="459" t="s">
        <v>3710</v>
      </c>
      <c r="E120" s="460" t="s">
        <v>601</v>
      </c>
      <c r="F120" s="460">
        <v>77.5</v>
      </c>
      <c r="G120" s="521">
        <v>40</v>
      </c>
      <c r="H120" s="521">
        <v>108.5</v>
      </c>
      <c r="I120" s="460">
        <v>150</v>
      </c>
      <c r="J120" s="457" t="s">
        <v>3711</v>
      </c>
      <c r="K120" s="457">
        <f t="shared" si="107"/>
        <v>31</v>
      </c>
      <c r="L120" s="457">
        <v>100</v>
      </c>
      <c r="M120" s="457">
        <f t="shared" si="108"/>
        <v>2225</v>
      </c>
      <c r="N120" s="457">
        <v>75</v>
      </c>
      <c r="O120" s="462" t="s">
        <v>600</v>
      </c>
      <c r="P120" s="473">
        <v>44057</v>
      </c>
      <c r="Q120" s="391"/>
      <c r="R120" s="344" t="s">
        <v>3701</v>
      </c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488">
        <v>6</v>
      </c>
      <c r="B121" s="520">
        <v>44063</v>
      </c>
      <c r="C121" s="520"/>
      <c r="D121" s="459" t="s">
        <v>3710</v>
      </c>
      <c r="E121" s="460" t="s">
        <v>601</v>
      </c>
      <c r="F121" s="460">
        <v>16</v>
      </c>
      <c r="G121" s="521"/>
      <c r="H121" s="521">
        <v>29</v>
      </c>
      <c r="I121" s="460">
        <v>50</v>
      </c>
      <c r="J121" s="457" t="s">
        <v>3672</v>
      </c>
      <c r="K121" s="457">
        <f t="shared" si="107"/>
        <v>13</v>
      </c>
      <c r="L121" s="457">
        <v>100</v>
      </c>
      <c r="M121" s="457">
        <f t="shared" si="108"/>
        <v>875</v>
      </c>
      <c r="N121" s="457">
        <v>75</v>
      </c>
      <c r="O121" s="462" t="s">
        <v>600</v>
      </c>
      <c r="P121" s="473">
        <v>44063</v>
      </c>
      <c r="Q121" s="391"/>
      <c r="R121" s="344" t="s">
        <v>3187</v>
      </c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88">
        <v>7</v>
      </c>
      <c r="B122" s="520">
        <v>44064</v>
      </c>
      <c r="C122" s="520"/>
      <c r="D122" s="459" t="s">
        <v>3747</v>
      </c>
      <c r="E122" s="460" t="s">
        <v>601</v>
      </c>
      <c r="F122" s="460">
        <v>74.5</v>
      </c>
      <c r="G122" s="521">
        <v>35</v>
      </c>
      <c r="H122" s="521">
        <v>79</v>
      </c>
      <c r="I122" s="460">
        <v>150</v>
      </c>
      <c r="J122" s="457" t="s">
        <v>3748</v>
      </c>
      <c r="K122" s="457">
        <f t="shared" si="107"/>
        <v>4.5</v>
      </c>
      <c r="L122" s="457">
        <v>100</v>
      </c>
      <c r="M122" s="457">
        <f t="shared" si="108"/>
        <v>237.5</v>
      </c>
      <c r="N122" s="457">
        <v>75</v>
      </c>
      <c r="O122" s="462" t="s">
        <v>600</v>
      </c>
      <c r="P122" s="473">
        <v>44064</v>
      </c>
      <c r="Q122" s="391"/>
      <c r="R122" s="344" t="s">
        <v>603</v>
      </c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488">
        <v>8</v>
      </c>
      <c r="B123" s="520">
        <v>44067</v>
      </c>
      <c r="C123" s="520"/>
      <c r="D123" s="459" t="s">
        <v>3761</v>
      </c>
      <c r="E123" s="460" t="s">
        <v>601</v>
      </c>
      <c r="F123" s="460">
        <v>0.55000000000000004</v>
      </c>
      <c r="G123" s="521"/>
      <c r="H123" s="521">
        <v>0.75</v>
      </c>
      <c r="I123" s="460" t="s">
        <v>3762</v>
      </c>
      <c r="J123" s="457" t="s">
        <v>3763</v>
      </c>
      <c r="K123" s="457">
        <f t="shared" si="107"/>
        <v>0.19999999999999996</v>
      </c>
      <c r="L123" s="457">
        <v>100</v>
      </c>
      <c r="M123" s="457">
        <f t="shared" si="108"/>
        <v>1599.9999999999995</v>
      </c>
      <c r="N123" s="457">
        <v>8500</v>
      </c>
      <c r="O123" s="462" t="s">
        <v>600</v>
      </c>
      <c r="P123" s="473">
        <v>44067</v>
      </c>
      <c r="Q123" s="391"/>
      <c r="R123" s="344" t="s">
        <v>603</v>
      </c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519">
        <v>9</v>
      </c>
      <c r="B124" s="550">
        <v>44067</v>
      </c>
      <c r="C124" s="550"/>
      <c r="D124" s="524" t="s">
        <v>3764</v>
      </c>
      <c r="E124" s="433" t="s">
        <v>601</v>
      </c>
      <c r="F124" s="433">
        <v>57</v>
      </c>
      <c r="G124" s="551">
        <v>18</v>
      </c>
      <c r="H124" s="551">
        <v>18</v>
      </c>
      <c r="I124" s="433" t="s">
        <v>3765</v>
      </c>
      <c r="J124" s="434" t="s">
        <v>3777</v>
      </c>
      <c r="K124" s="434">
        <f t="shared" si="107"/>
        <v>-39</v>
      </c>
      <c r="L124" s="434">
        <v>100</v>
      </c>
      <c r="M124" s="434">
        <f t="shared" si="108"/>
        <v>-3025</v>
      </c>
      <c r="N124" s="434">
        <v>75</v>
      </c>
      <c r="O124" s="449" t="s">
        <v>664</v>
      </c>
      <c r="P124" s="436">
        <v>44069</v>
      </c>
      <c r="Q124" s="391"/>
      <c r="R124" s="344" t="s">
        <v>603</v>
      </c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488">
        <v>10</v>
      </c>
      <c r="B125" s="520">
        <v>44067</v>
      </c>
      <c r="C125" s="520"/>
      <c r="D125" s="459" t="s">
        <v>3766</v>
      </c>
      <c r="E125" s="460" t="s">
        <v>601</v>
      </c>
      <c r="F125" s="460">
        <v>7.5</v>
      </c>
      <c r="G125" s="521">
        <v>2.5</v>
      </c>
      <c r="H125" s="521">
        <v>9.5</v>
      </c>
      <c r="I125" s="460" t="s">
        <v>3767</v>
      </c>
      <c r="J125" s="457" t="s">
        <v>3768</v>
      </c>
      <c r="K125" s="457">
        <f t="shared" si="107"/>
        <v>2</v>
      </c>
      <c r="L125" s="457">
        <v>100</v>
      </c>
      <c r="M125" s="457">
        <f t="shared" si="108"/>
        <v>1900</v>
      </c>
      <c r="N125" s="457">
        <v>1000</v>
      </c>
      <c r="O125" s="462" t="s">
        <v>600</v>
      </c>
      <c r="P125" s="473">
        <v>44067</v>
      </c>
      <c r="Q125" s="391"/>
      <c r="R125" s="344" t="s">
        <v>3187</v>
      </c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488">
        <v>11</v>
      </c>
      <c r="B126" s="520">
        <v>44068</v>
      </c>
      <c r="C126" s="520"/>
      <c r="D126" s="459" t="s">
        <v>3772</v>
      </c>
      <c r="E126" s="460" t="s">
        <v>601</v>
      </c>
      <c r="F126" s="460">
        <v>3.75</v>
      </c>
      <c r="G126" s="521"/>
      <c r="H126" s="521">
        <v>5.0999999999999996</v>
      </c>
      <c r="I126" s="460">
        <v>8</v>
      </c>
      <c r="J126" s="457" t="s">
        <v>3773</v>
      </c>
      <c r="K126" s="457">
        <f t="shared" si="107"/>
        <v>1.3499999999999996</v>
      </c>
      <c r="L126" s="457">
        <v>100</v>
      </c>
      <c r="M126" s="457">
        <f t="shared" si="108"/>
        <v>1789.9999999999995</v>
      </c>
      <c r="N126" s="457">
        <v>1400</v>
      </c>
      <c r="O126" s="462" t="s">
        <v>600</v>
      </c>
      <c r="P126" s="473">
        <v>44068</v>
      </c>
      <c r="Q126" s="391"/>
      <c r="R126" s="344" t="s">
        <v>603</v>
      </c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519">
        <v>12</v>
      </c>
      <c r="B127" s="550">
        <v>44068</v>
      </c>
      <c r="C127" s="550"/>
      <c r="D127" s="524" t="s">
        <v>3774</v>
      </c>
      <c r="E127" s="433" t="s">
        <v>601</v>
      </c>
      <c r="F127" s="433">
        <v>6.5</v>
      </c>
      <c r="G127" s="551">
        <v>1.5</v>
      </c>
      <c r="H127" s="551">
        <v>2.75</v>
      </c>
      <c r="I127" s="433" t="s">
        <v>3775</v>
      </c>
      <c r="J127" s="434" t="s">
        <v>3778</v>
      </c>
      <c r="K127" s="434">
        <f t="shared" si="107"/>
        <v>-3.75</v>
      </c>
      <c r="L127" s="434">
        <v>100</v>
      </c>
      <c r="M127" s="434">
        <f t="shared" si="108"/>
        <v>-5350</v>
      </c>
      <c r="N127" s="434">
        <v>1400</v>
      </c>
      <c r="O127" s="449" t="s">
        <v>664</v>
      </c>
      <c r="P127" s="436">
        <v>44069</v>
      </c>
      <c r="Q127" s="391"/>
      <c r="R127" s="344" t="s">
        <v>603</v>
      </c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471"/>
      <c r="B128" s="484"/>
      <c r="C128" s="484"/>
      <c r="D128" s="485"/>
      <c r="E128" s="486"/>
      <c r="F128" s="486"/>
      <c r="G128" s="432"/>
      <c r="H128" s="432"/>
      <c r="I128" s="486"/>
      <c r="J128" s="548"/>
      <c r="K128" s="548"/>
      <c r="L128" s="548"/>
      <c r="M128" s="548"/>
      <c r="N128" s="548"/>
      <c r="O128" s="424"/>
      <c r="P128" s="532"/>
      <c r="Q128" s="391"/>
      <c r="R128" s="344"/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5">
      <c r="A129" s="471"/>
      <c r="B129" s="467"/>
      <c r="C129" s="467"/>
      <c r="D129" s="390"/>
      <c r="E129" s="471"/>
      <c r="F129" s="430"/>
      <c r="G129" s="471"/>
      <c r="H129" s="471"/>
      <c r="I129" s="471"/>
      <c r="J129" s="467"/>
      <c r="K129" s="466"/>
      <c r="L129" s="471"/>
      <c r="M129" s="471"/>
      <c r="N129" s="471"/>
      <c r="O129" s="471"/>
      <c r="P129" s="468"/>
      <c r="Q129" s="391"/>
      <c r="R129" s="344"/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378"/>
      <c r="B130" s="379"/>
      <c r="C130" s="379"/>
      <c r="D130" s="380"/>
      <c r="E130" s="378"/>
      <c r="F130" s="405"/>
      <c r="G130" s="378"/>
      <c r="H130" s="378"/>
      <c r="I130" s="378"/>
      <c r="J130" s="379"/>
      <c r="K130" s="406"/>
      <c r="L130" s="378"/>
      <c r="M130" s="378"/>
      <c r="N130" s="378"/>
      <c r="O130" s="407"/>
      <c r="P130" s="391"/>
      <c r="Q130" s="391"/>
      <c r="R130" s="344"/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ht="15">
      <c r="A131" s="100" t="s">
        <v>619</v>
      </c>
      <c r="B131" s="101"/>
      <c r="C131" s="101"/>
      <c r="D131" s="102"/>
      <c r="E131" s="34"/>
      <c r="F131" s="32"/>
      <c r="G131" s="32"/>
      <c r="H131" s="73"/>
      <c r="I131" s="120"/>
      <c r="J131" s="121"/>
      <c r="K131" s="17"/>
      <c r="L131" s="17"/>
      <c r="M131" s="17"/>
      <c r="N131" s="11"/>
      <c r="O131" s="53"/>
      <c r="Q131" s="9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4" ht="38.25">
      <c r="A132" s="20" t="s">
        <v>16</v>
      </c>
      <c r="B132" s="21" t="s">
        <v>575</v>
      </c>
      <c r="C132" s="21"/>
      <c r="D132" s="22" t="s">
        <v>588</v>
      </c>
      <c r="E132" s="21" t="s">
        <v>589</v>
      </c>
      <c r="F132" s="21" t="s">
        <v>590</v>
      </c>
      <c r="G132" s="21" t="s">
        <v>591</v>
      </c>
      <c r="H132" s="21" t="s">
        <v>592</v>
      </c>
      <c r="I132" s="21" t="s">
        <v>593</v>
      </c>
      <c r="J132" s="20" t="s">
        <v>594</v>
      </c>
      <c r="K132" s="21" t="s">
        <v>595</v>
      </c>
      <c r="L132" s="21" t="s">
        <v>596</v>
      </c>
      <c r="M132" s="21" t="s">
        <v>597</v>
      </c>
      <c r="N132" s="22" t="s">
        <v>598</v>
      </c>
      <c r="O132" s="21" t="s">
        <v>599</v>
      </c>
      <c r="P132" s="98"/>
      <c r="Q132" s="11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34">
      <c r="A133" s="392">
        <v>1</v>
      </c>
      <c r="B133" s="393">
        <v>44071</v>
      </c>
      <c r="C133" s="394"/>
      <c r="D133" s="395" t="s">
        <v>330</v>
      </c>
      <c r="E133" s="396" t="s">
        <v>601</v>
      </c>
      <c r="F133" s="396" t="s">
        <v>3787</v>
      </c>
      <c r="G133" s="397">
        <v>245</v>
      </c>
      <c r="H133" s="397"/>
      <c r="I133" s="396" t="s">
        <v>3788</v>
      </c>
      <c r="J133" s="398" t="s">
        <v>602</v>
      </c>
      <c r="K133" s="399"/>
      <c r="L133" s="400"/>
      <c r="M133" s="401"/>
      <c r="N133" s="402"/>
      <c r="O133" s="403"/>
      <c r="P133" s="98"/>
      <c r="Q133" s="11"/>
      <c r="R133" s="17" t="s">
        <v>603</v>
      </c>
      <c r="S133" s="16"/>
      <c r="T133" s="16"/>
      <c r="U133" s="16"/>
      <c r="V133" s="16"/>
      <c r="W133" s="16"/>
      <c r="X133" s="16"/>
      <c r="Y133" s="16"/>
      <c r="Z133" s="16"/>
    </row>
    <row r="134" spans="1:34" s="8" customFormat="1">
      <c r="A134" s="392"/>
      <c r="B134" s="393"/>
      <c r="C134" s="394"/>
      <c r="D134" s="395"/>
      <c r="E134" s="396"/>
      <c r="F134" s="396"/>
      <c r="G134" s="397"/>
      <c r="H134" s="397"/>
      <c r="I134" s="396"/>
      <c r="J134" s="398"/>
      <c r="K134" s="399"/>
      <c r="L134" s="400"/>
      <c r="M134" s="401"/>
      <c r="N134" s="402"/>
      <c r="O134" s="403"/>
      <c r="P134" s="124"/>
      <c r="Q134"/>
      <c r="R134" s="95"/>
      <c r="T134" s="57"/>
      <c r="U134" s="57"/>
      <c r="V134" s="57"/>
      <c r="W134" s="57"/>
      <c r="X134" s="57"/>
      <c r="Y134" s="57"/>
      <c r="Z134" s="57"/>
    </row>
    <row r="135" spans="1:34">
      <c r="A135" s="23" t="s">
        <v>604</v>
      </c>
      <c r="B135" s="23"/>
      <c r="C135" s="23"/>
      <c r="D135" s="23"/>
      <c r="E135" s="5"/>
      <c r="F135" s="30" t="s">
        <v>606</v>
      </c>
      <c r="G135" s="82"/>
      <c r="H135" s="82"/>
      <c r="I135" s="38"/>
      <c r="J135" s="85"/>
      <c r="K135" s="83"/>
      <c r="L135" s="84"/>
      <c r="M135" s="85"/>
      <c r="N135" s="86"/>
      <c r="O135" s="125"/>
      <c r="P135" s="11"/>
      <c r="Q135" s="16"/>
      <c r="R135" s="97"/>
      <c r="S135" s="16"/>
      <c r="T135" s="16"/>
      <c r="U135" s="16"/>
      <c r="V135" s="16"/>
      <c r="W135" s="16"/>
      <c r="X135" s="16"/>
      <c r="Y135" s="16"/>
    </row>
    <row r="136" spans="1:34">
      <c r="A136" s="29" t="s">
        <v>605</v>
      </c>
      <c r="B136" s="23"/>
      <c r="C136" s="23"/>
      <c r="D136" s="23"/>
      <c r="E136" s="32"/>
      <c r="F136" s="30" t="s">
        <v>608</v>
      </c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2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82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41"/>
      <c r="H139" s="42"/>
      <c r="I139" s="82"/>
      <c r="J139" s="17"/>
      <c r="K139" s="83"/>
      <c r="L139" s="84"/>
      <c r="M139" s="85"/>
      <c r="N139" s="86"/>
      <c r="O139" s="87"/>
      <c r="P139" s="5"/>
      <c r="Q139" s="11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37"/>
      <c r="B140" s="45"/>
      <c r="C140" s="103"/>
      <c r="D140" s="6"/>
      <c r="E140" s="38"/>
      <c r="F140" s="82"/>
      <c r="G140" s="41"/>
      <c r="H140" s="42"/>
      <c r="I140" s="82"/>
      <c r="J140" s="17"/>
      <c r="K140" s="83"/>
      <c r="L140" s="84"/>
      <c r="M140" s="85"/>
      <c r="N140" s="86"/>
      <c r="O140" s="87"/>
      <c r="P140" s="5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ht="15">
      <c r="A141" s="5"/>
      <c r="B141" s="104" t="s">
        <v>620</v>
      </c>
      <c r="C141" s="104"/>
      <c r="D141" s="104"/>
      <c r="E141" s="104"/>
      <c r="F141" s="17"/>
      <c r="G141" s="17"/>
      <c r="H141" s="105"/>
      <c r="I141" s="17"/>
      <c r="J141" s="74"/>
      <c r="K141" s="75"/>
      <c r="L141" s="17"/>
      <c r="M141" s="17"/>
      <c r="N141" s="16"/>
      <c r="O141" s="99"/>
      <c r="P141" s="7"/>
      <c r="Q141" s="11"/>
      <c r="R141" s="142"/>
      <c r="S141" s="16"/>
      <c r="T141" s="16"/>
      <c r="U141" s="16"/>
      <c r="V141" s="16"/>
      <c r="W141" s="16"/>
      <c r="X141" s="16"/>
      <c r="Y141" s="16"/>
      <c r="Z141" s="16"/>
    </row>
    <row r="142" spans="1:34" ht="38.25">
      <c r="A142" s="20" t="s">
        <v>16</v>
      </c>
      <c r="B142" s="21" t="s">
        <v>575</v>
      </c>
      <c r="C142" s="21"/>
      <c r="D142" s="22" t="s">
        <v>588</v>
      </c>
      <c r="E142" s="21" t="s">
        <v>589</v>
      </c>
      <c r="F142" s="21" t="s">
        <v>590</v>
      </c>
      <c r="G142" s="21" t="s">
        <v>621</v>
      </c>
      <c r="H142" s="21" t="s">
        <v>622</v>
      </c>
      <c r="I142" s="21" t="s">
        <v>593</v>
      </c>
      <c r="J142" s="61" t="s">
        <v>594</v>
      </c>
      <c r="K142" s="21" t="s">
        <v>595</v>
      </c>
      <c r="L142" s="21" t="s">
        <v>596</v>
      </c>
      <c r="M142" s="21" t="s">
        <v>597</v>
      </c>
      <c r="N142" s="22" t="s">
        <v>598</v>
      </c>
      <c r="O142" s="99"/>
      <c r="P142" s="7"/>
      <c r="Q142" s="11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03">
        <v>1</v>
      </c>
      <c r="B143" s="106">
        <v>41579</v>
      </c>
      <c r="C143" s="106"/>
      <c r="D143" s="107" t="s">
        <v>623</v>
      </c>
      <c r="E143" s="108" t="s">
        <v>624</v>
      </c>
      <c r="F143" s="109">
        <v>82</v>
      </c>
      <c r="G143" s="108" t="s">
        <v>625</v>
      </c>
      <c r="H143" s="108">
        <v>100</v>
      </c>
      <c r="I143" s="126">
        <v>100</v>
      </c>
      <c r="J143" s="127" t="s">
        <v>626</v>
      </c>
      <c r="K143" s="128">
        <f t="shared" ref="K143:K174" si="109">H143-F143</f>
        <v>18</v>
      </c>
      <c r="L143" s="129">
        <f t="shared" ref="L143:L174" si="110">K143/F143</f>
        <v>0.21951219512195122</v>
      </c>
      <c r="M143" s="130" t="s">
        <v>600</v>
      </c>
      <c r="N143" s="131">
        <v>42657</v>
      </c>
      <c r="O143" s="53"/>
      <c r="P143" s="11"/>
      <c r="Q143" s="16"/>
      <c r="R143" s="142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3">
        <v>2</v>
      </c>
      <c r="B144" s="106">
        <v>41794</v>
      </c>
      <c r="C144" s="106"/>
      <c r="D144" s="107" t="s">
        <v>627</v>
      </c>
      <c r="E144" s="108" t="s">
        <v>601</v>
      </c>
      <c r="F144" s="109">
        <v>257</v>
      </c>
      <c r="G144" s="108" t="s">
        <v>625</v>
      </c>
      <c r="H144" s="108">
        <v>300</v>
      </c>
      <c r="I144" s="126">
        <v>300</v>
      </c>
      <c r="J144" s="127" t="s">
        <v>626</v>
      </c>
      <c r="K144" s="128">
        <f t="shared" si="109"/>
        <v>43</v>
      </c>
      <c r="L144" s="129">
        <f t="shared" si="110"/>
        <v>0.16731517509727625</v>
      </c>
      <c r="M144" s="130" t="s">
        <v>600</v>
      </c>
      <c r="N144" s="131">
        <v>41822</v>
      </c>
      <c r="O144" s="53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</v>
      </c>
      <c r="B145" s="106">
        <v>41828</v>
      </c>
      <c r="C145" s="106"/>
      <c r="D145" s="107" t="s">
        <v>628</v>
      </c>
      <c r="E145" s="108" t="s">
        <v>601</v>
      </c>
      <c r="F145" s="109">
        <v>393</v>
      </c>
      <c r="G145" s="108" t="s">
        <v>625</v>
      </c>
      <c r="H145" s="108">
        <v>468</v>
      </c>
      <c r="I145" s="126">
        <v>468</v>
      </c>
      <c r="J145" s="127" t="s">
        <v>626</v>
      </c>
      <c r="K145" s="128">
        <f t="shared" si="109"/>
        <v>75</v>
      </c>
      <c r="L145" s="129">
        <f t="shared" si="110"/>
        <v>0.19083969465648856</v>
      </c>
      <c r="M145" s="130" t="s">
        <v>600</v>
      </c>
      <c r="N145" s="131">
        <v>41863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4</v>
      </c>
      <c r="B146" s="106">
        <v>41857</v>
      </c>
      <c r="C146" s="106"/>
      <c r="D146" s="107" t="s">
        <v>629</v>
      </c>
      <c r="E146" s="108" t="s">
        <v>601</v>
      </c>
      <c r="F146" s="109">
        <v>205</v>
      </c>
      <c r="G146" s="108" t="s">
        <v>625</v>
      </c>
      <c r="H146" s="108">
        <v>275</v>
      </c>
      <c r="I146" s="126">
        <v>250</v>
      </c>
      <c r="J146" s="127" t="s">
        <v>626</v>
      </c>
      <c r="K146" s="128">
        <f t="shared" si="109"/>
        <v>70</v>
      </c>
      <c r="L146" s="129">
        <f t="shared" si="110"/>
        <v>0.34146341463414637</v>
      </c>
      <c r="M146" s="130" t="s">
        <v>600</v>
      </c>
      <c r="N146" s="131">
        <v>41962</v>
      </c>
      <c r="O146" s="53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5</v>
      </c>
      <c r="B147" s="106">
        <v>41886</v>
      </c>
      <c r="C147" s="106"/>
      <c r="D147" s="107" t="s">
        <v>630</v>
      </c>
      <c r="E147" s="108" t="s">
        <v>601</v>
      </c>
      <c r="F147" s="109">
        <v>162</v>
      </c>
      <c r="G147" s="108" t="s">
        <v>625</v>
      </c>
      <c r="H147" s="108">
        <v>190</v>
      </c>
      <c r="I147" s="126">
        <v>190</v>
      </c>
      <c r="J147" s="127" t="s">
        <v>626</v>
      </c>
      <c r="K147" s="128">
        <f t="shared" si="109"/>
        <v>28</v>
      </c>
      <c r="L147" s="129">
        <f t="shared" si="110"/>
        <v>0.1728395061728395</v>
      </c>
      <c r="M147" s="130" t="s">
        <v>600</v>
      </c>
      <c r="N147" s="131">
        <v>42006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6</v>
      </c>
      <c r="B148" s="106">
        <v>41886</v>
      </c>
      <c r="C148" s="106"/>
      <c r="D148" s="107" t="s">
        <v>631</v>
      </c>
      <c r="E148" s="108" t="s">
        <v>601</v>
      </c>
      <c r="F148" s="109">
        <v>75</v>
      </c>
      <c r="G148" s="108" t="s">
        <v>625</v>
      </c>
      <c r="H148" s="108">
        <v>91.5</v>
      </c>
      <c r="I148" s="126" t="s">
        <v>632</v>
      </c>
      <c r="J148" s="127" t="s">
        <v>633</v>
      </c>
      <c r="K148" s="128">
        <f t="shared" si="109"/>
        <v>16.5</v>
      </c>
      <c r="L148" s="129">
        <f t="shared" si="110"/>
        <v>0.22</v>
      </c>
      <c r="M148" s="130" t="s">
        <v>600</v>
      </c>
      <c r="N148" s="131">
        <v>41954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7</v>
      </c>
      <c r="B149" s="106">
        <v>41913</v>
      </c>
      <c r="C149" s="106"/>
      <c r="D149" s="107" t="s">
        <v>634</v>
      </c>
      <c r="E149" s="108" t="s">
        <v>601</v>
      </c>
      <c r="F149" s="109">
        <v>850</v>
      </c>
      <c r="G149" s="108" t="s">
        <v>625</v>
      </c>
      <c r="H149" s="108">
        <v>982.5</v>
      </c>
      <c r="I149" s="126">
        <v>1050</v>
      </c>
      <c r="J149" s="127" t="s">
        <v>635</v>
      </c>
      <c r="K149" s="128">
        <f t="shared" si="109"/>
        <v>132.5</v>
      </c>
      <c r="L149" s="129">
        <f t="shared" si="110"/>
        <v>0.15588235294117647</v>
      </c>
      <c r="M149" s="130" t="s">
        <v>600</v>
      </c>
      <c r="N149" s="131">
        <v>42039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</v>
      </c>
      <c r="B150" s="106">
        <v>41913</v>
      </c>
      <c r="C150" s="106"/>
      <c r="D150" s="107" t="s">
        <v>636</v>
      </c>
      <c r="E150" s="108" t="s">
        <v>601</v>
      </c>
      <c r="F150" s="109">
        <v>475</v>
      </c>
      <c r="G150" s="108" t="s">
        <v>625</v>
      </c>
      <c r="H150" s="108">
        <v>515</v>
      </c>
      <c r="I150" s="126">
        <v>600</v>
      </c>
      <c r="J150" s="127" t="s">
        <v>637</v>
      </c>
      <c r="K150" s="128">
        <f t="shared" si="109"/>
        <v>40</v>
      </c>
      <c r="L150" s="129">
        <f t="shared" si="110"/>
        <v>8.4210526315789472E-2</v>
      </c>
      <c r="M150" s="130" t="s">
        <v>600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9</v>
      </c>
      <c r="B151" s="106">
        <v>41913</v>
      </c>
      <c r="C151" s="106"/>
      <c r="D151" s="107" t="s">
        <v>638</v>
      </c>
      <c r="E151" s="108" t="s">
        <v>601</v>
      </c>
      <c r="F151" s="109">
        <v>86</v>
      </c>
      <c r="G151" s="108" t="s">
        <v>625</v>
      </c>
      <c r="H151" s="108">
        <v>99</v>
      </c>
      <c r="I151" s="126">
        <v>140</v>
      </c>
      <c r="J151" s="127" t="s">
        <v>639</v>
      </c>
      <c r="K151" s="128">
        <f t="shared" si="109"/>
        <v>13</v>
      </c>
      <c r="L151" s="129">
        <f t="shared" si="110"/>
        <v>0.15116279069767441</v>
      </c>
      <c r="M151" s="130" t="s">
        <v>600</v>
      </c>
      <c r="N151" s="131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10</v>
      </c>
      <c r="B152" s="106">
        <v>41926</v>
      </c>
      <c r="C152" s="106"/>
      <c r="D152" s="107" t="s">
        <v>640</v>
      </c>
      <c r="E152" s="108" t="s">
        <v>601</v>
      </c>
      <c r="F152" s="109">
        <v>496.6</v>
      </c>
      <c r="G152" s="108" t="s">
        <v>625</v>
      </c>
      <c r="H152" s="108">
        <v>621</v>
      </c>
      <c r="I152" s="126">
        <v>580</v>
      </c>
      <c r="J152" s="127" t="s">
        <v>626</v>
      </c>
      <c r="K152" s="128">
        <f t="shared" si="109"/>
        <v>124.39999999999998</v>
      </c>
      <c r="L152" s="129">
        <f t="shared" si="110"/>
        <v>0.25050342327829234</v>
      </c>
      <c r="M152" s="130" t="s">
        <v>600</v>
      </c>
      <c r="N152" s="131">
        <v>42605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11</v>
      </c>
      <c r="B153" s="106">
        <v>41926</v>
      </c>
      <c r="C153" s="106"/>
      <c r="D153" s="107" t="s">
        <v>641</v>
      </c>
      <c r="E153" s="108" t="s">
        <v>601</v>
      </c>
      <c r="F153" s="109">
        <v>2481.9</v>
      </c>
      <c r="G153" s="108" t="s">
        <v>625</v>
      </c>
      <c r="H153" s="108">
        <v>2840</v>
      </c>
      <c r="I153" s="126">
        <v>2870</v>
      </c>
      <c r="J153" s="127" t="s">
        <v>642</v>
      </c>
      <c r="K153" s="128">
        <f t="shared" si="109"/>
        <v>358.09999999999991</v>
      </c>
      <c r="L153" s="129">
        <f t="shared" si="110"/>
        <v>0.14428462065353154</v>
      </c>
      <c r="M153" s="130" t="s">
        <v>600</v>
      </c>
      <c r="N153" s="131">
        <v>42017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12</v>
      </c>
      <c r="B154" s="106">
        <v>41928</v>
      </c>
      <c r="C154" s="106"/>
      <c r="D154" s="107" t="s">
        <v>643</v>
      </c>
      <c r="E154" s="108" t="s">
        <v>601</v>
      </c>
      <c r="F154" s="109">
        <v>84.5</v>
      </c>
      <c r="G154" s="108" t="s">
        <v>625</v>
      </c>
      <c r="H154" s="108">
        <v>93</v>
      </c>
      <c r="I154" s="126">
        <v>110</v>
      </c>
      <c r="J154" s="127" t="s">
        <v>644</v>
      </c>
      <c r="K154" s="128">
        <f t="shared" si="109"/>
        <v>8.5</v>
      </c>
      <c r="L154" s="129">
        <f t="shared" si="110"/>
        <v>0.10059171597633136</v>
      </c>
      <c r="M154" s="130" t="s">
        <v>600</v>
      </c>
      <c r="N154" s="131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13</v>
      </c>
      <c r="B155" s="106">
        <v>41928</v>
      </c>
      <c r="C155" s="106"/>
      <c r="D155" s="107" t="s">
        <v>645</v>
      </c>
      <c r="E155" s="108" t="s">
        <v>601</v>
      </c>
      <c r="F155" s="109">
        <v>401</v>
      </c>
      <c r="G155" s="108" t="s">
        <v>625</v>
      </c>
      <c r="H155" s="108">
        <v>428</v>
      </c>
      <c r="I155" s="126">
        <v>450</v>
      </c>
      <c r="J155" s="127" t="s">
        <v>646</v>
      </c>
      <c r="K155" s="128">
        <f t="shared" si="109"/>
        <v>27</v>
      </c>
      <c r="L155" s="129">
        <f t="shared" si="110"/>
        <v>6.7331670822942641E-2</v>
      </c>
      <c r="M155" s="130" t="s">
        <v>600</v>
      </c>
      <c r="N155" s="131">
        <v>42020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14</v>
      </c>
      <c r="B156" s="106">
        <v>41928</v>
      </c>
      <c r="C156" s="106"/>
      <c r="D156" s="107" t="s">
        <v>647</v>
      </c>
      <c r="E156" s="108" t="s">
        <v>601</v>
      </c>
      <c r="F156" s="109">
        <v>101</v>
      </c>
      <c r="G156" s="108" t="s">
        <v>625</v>
      </c>
      <c r="H156" s="108">
        <v>112</v>
      </c>
      <c r="I156" s="126">
        <v>120</v>
      </c>
      <c r="J156" s="127" t="s">
        <v>648</v>
      </c>
      <c r="K156" s="128">
        <f t="shared" si="109"/>
        <v>11</v>
      </c>
      <c r="L156" s="129">
        <f t="shared" si="110"/>
        <v>0.10891089108910891</v>
      </c>
      <c r="M156" s="130" t="s">
        <v>600</v>
      </c>
      <c r="N156" s="131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15</v>
      </c>
      <c r="B157" s="106">
        <v>41954</v>
      </c>
      <c r="C157" s="106"/>
      <c r="D157" s="107" t="s">
        <v>649</v>
      </c>
      <c r="E157" s="108" t="s">
        <v>601</v>
      </c>
      <c r="F157" s="109">
        <v>59</v>
      </c>
      <c r="G157" s="108" t="s">
        <v>625</v>
      </c>
      <c r="H157" s="108">
        <v>76</v>
      </c>
      <c r="I157" s="126">
        <v>76</v>
      </c>
      <c r="J157" s="127" t="s">
        <v>626</v>
      </c>
      <c r="K157" s="128">
        <f t="shared" si="109"/>
        <v>17</v>
      </c>
      <c r="L157" s="129">
        <f t="shared" si="110"/>
        <v>0.28813559322033899</v>
      </c>
      <c r="M157" s="130" t="s">
        <v>600</v>
      </c>
      <c r="N157" s="131">
        <v>43032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16</v>
      </c>
      <c r="B158" s="106">
        <v>41954</v>
      </c>
      <c r="C158" s="106"/>
      <c r="D158" s="107" t="s">
        <v>638</v>
      </c>
      <c r="E158" s="108" t="s">
        <v>601</v>
      </c>
      <c r="F158" s="109">
        <v>99</v>
      </c>
      <c r="G158" s="108" t="s">
        <v>625</v>
      </c>
      <c r="H158" s="108">
        <v>120</v>
      </c>
      <c r="I158" s="126">
        <v>120</v>
      </c>
      <c r="J158" s="127" t="s">
        <v>650</v>
      </c>
      <c r="K158" s="128">
        <f t="shared" si="109"/>
        <v>21</v>
      </c>
      <c r="L158" s="129">
        <f t="shared" si="110"/>
        <v>0.21212121212121213</v>
      </c>
      <c r="M158" s="130" t="s">
        <v>600</v>
      </c>
      <c r="N158" s="131">
        <v>41960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17</v>
      </c>
      <c r="B159" s="106">
        <v>41956</v>
      </c>
      <c r="C159" s="106"/>
      <c r="D159" s="107" t="s">
        <v>651</v>
      </c>
      <c r="E159" s="108" t="s">
        <v>601</v>
      </c>
      <c r="F159" s="109">
        <v>22</v>
      </c>
      <c r="G159" s="108" t="s">
        <v>625</v>
      </c>
      <c r="H159" s="108">
        <v>33.549999999999997</v>
      </c>
      <c r="I159" s="126">
        <v>32</v>
      </c>
      <c r="J159" s="127" t="s">
        <v>652</v>
      </c>
      <c r="K159" s="128">
        <f t="shared" si="109"/>
        <v>11.549999999999997</v>
      </c>
      <c r="L159" s="129">
        <f t="shared" si="110"/>
        <v>0.52499999999999991</v>
      </c>
      <c r="M159" s="130" t="s">
        <v>600</v>
      </c>
      <c r="N159" s="131">
        <v>42188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18</v>
      </c>
      <c r="B160" s="106">
        <v>41976</v>
      </c>
      <c r="C160" s="106"/>
      <c r="D160" s="107" t="s">
        <v>653</v>
      </c>
      <c r="E160" s="108" t="s">
        <v>601</v>
      </c>
      <c r="F160" s="109">
        <v>440</v>
      </c>
      <c r="G160" s="108" t="s">
        <v>625</v>
      </c>
      <c r="H160" s="108">
        <v>520</v>
      </c>
      <c r="I160" s="126">
        <v>520</v>
      </c>
      <c r="J160" s="127" t="s">
        <v>654</v>
      </c>
      <c r="K160" s="128">
        <f t="shared" si="109"/>
        <v>80</v>
      </c>
      <c r="L160" s="129">
        <f t="shared" si="110"/>
        <v>0.18181818181818182</v>
      </c>
      <c r="M160" s="130" t="s">
        <v>600</v>
      </c>
      <c r="N160" s="131">
        <v>42208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19</v>
      </c>
      <c r="B161" s="106">
        <v>41976</v>
      </c>
      <c r="C161" s="106"/>
      <c r="D161" s="107" t="s">
        <v>655</v>
      </c>
      <c r="E161" s="108" t="s">
        <v>601</v>
      </c>
      <c r="F161" s="109">
        <v>360</v>
      </c>
      <c r="G161" s="108" t="s">
        <v>625</v>
      </c>
      <c r="H161" s="108">
        <v>427</v>
      </c>
      <c r="I161" s="126">
        <v>425</v>
      </c>
      <c r="J161" s="127" t="s">
        <v>656</v>
      </c>
      <c r="K161" s="128">
        <f t="shared" si="109"/>
        <v>67</v>
      </c>
      <c r="L161" s="129">
        <f t="shared" si="110"/>
        <v>0.18611111111111112</v>
      </c>
      <c r="M161" s="130" t="s">
        <v>600</v>
      </c>
      <c r="N161" s="131">
        <v>42058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20</v>
      </c>
      <c r="B162" s="106">
        <v>42012</v>
      </c>
      <c r="C162" s="106"/>
      <c r="D162" s="107" t="s">
        <v>657</v>
      </c>
      <c r="E162" s="108" t="s">
        <v>601</v>
      </c>
      <c r="F162" s="109">
        <v>360</v>
      </c>
      <c r="G162" s="108" t="s">
        <v>625</v>
      </c>
      <c r="H162" s="108">
        <v>455</v>
      </c>
      <c r="I162" s="126">
        <v>420</v>
      </c>
      <c r="J162" s="127" t="s">
        <v>658</v>
      </c>
      <c r="K162" s="128">
        <f t="shared" si="109"/>
        <v>95</v>
      </c>
      <c r="L162" s="129">
        <f t="shared" si="110"/>
        <v>0.2638888888888889</v>
      </c>
      <c r="M162" s="130" t="s">
        <v>600</v>
      </c>
      <c r="N162" s="131">
        <v>42024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21</v>
      </c>
      <c r="B163" s="106">
        <v>42012</v>
      </c>
      <c r="C163" s="106"/>
      <c r="D163" s="107" t="s">
        <v>659</v>
      </c>
      <c r="E163" s="108" t="s">
        <v>601</v>
      </c>
      <c r="F163" s="109">
        <v>130</v>
      </c>
      <c r="G163" s="108"/>
      <c r="H163" s="108">
        <v>175.5</v>
      </c>
      <c r="I163" s="126">
        <v>165</v>
      </c>
      <c r="J163" s="127" t="s">
        <v>660</v>
      </c>
      <c r="K163" s="128">
        <f t="shared" si="109"/>
        <v>45.5</v>
      </c>
      <c r="L163" s="129">
        <f t="shared" si="110"/>
        <v>0.35</v>
      </c>
      <c r="M163" s="130" t="s">
        <v>600</v>
      </c>
      <c r="N163" s="131">
        <v>43088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22</v>
      </c>
      <c r="B164" s="106">
        <v>42040</v>
      </c>
      <c r="C164" s="106"/>
      <c r="D164" s="107" t="s">
        <v>390</v>
      </c>
      <c r="E164" s="108" t="s">
        <v>624</v>
      </c>
      <c r="F164" s="109">
        <v>98</v>
      </c>
      <c r="G164" s="108"/>
      <c r="H164" s="108">
        <v>120</v>
      </c>
      <c r="I164" s="126">
        <v>120</v>
      </c>
      <c r="J164" s="127" t="s">
        <v>626</v>
      </c>
      <c r="K164" s="128">
        <f t="shared" si="109"/>
        <v>22</v>
      </c>
      <c r="L164" s="129">
        <f t="shared" si="110"/>
        <v>0.22448979591836735</v>
      </c>
      <c r="M164" s="130" t="s">
        <v>600</v>
      </c>
      <c r="N164" s="131">
        <v>42753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23</v>
      </c>
      <c r="B165" s="106">
        <v>42040</v>
      </c>
      <c r="C165" s="106"/>
      <c r="D165" s="107" t="s">
        <v>661</v>
      </c>
      <c r="E165" s="108" t="s">
        <v>624</v>
      </c>
      <c r="F165" s="109">
        <v>196</v>
      </c>
      <c r="G165" s="108"/>
      <c r="H165" s="108">
        <v>262</v>
      </c>
      <c r="I165" s="126">
        <v>255</v>
      </c>
      <c r="J165" s="127" t="s">
        <v>626</v>
      </c>
      <c r="K165" s="128">
        <f t="shared" si="109"/>
        <v>66</v>
      </c>
      <c r="L165" s="129">
        <f t="shared" si="110"/>
        <v>0.33673469387755101</v>
      </c>
      <c r="M165" s="130" t="s">
        <v>600</v>
      </c>
      <c r="N165" s="131">
        <v>42599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24</v>
      </c>
      <c r="B166" s="110">
        <v>42067</v>
      </c>
      <c r="C166" s="110"/>
      <c r="D166" s="111" t="s">
        <v>389</v>
      </c>
      <c r="E166" s="112" t="s">
        <v>624</v>
      </c>
      <c r="F166" s="113">
        <v>235</v>
      </c>
      <c r="G166" s="113"/>
      <c r="H166" s="114">
        <v>77</v>
      </c>
      <c r="I166" s="132" t="s">
        <v>662</v>
      </c>
      <c r="J166" s="133" t="s">
        <v>663</v>
      </c>
      <c r="K166" s="134">
        <f t="shared" si="109"/>
        <v>-158</v>
      </c>
      <c r="L166" s="135">
        <f t="shared" si="110"/>
        <v>-0.67234042553191486</v>
      </c>
      <c r="M166" s="136" t="s">
        <v>664</v>
      </c>
      <c r="N166" s="137">
        <v>43522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25</v>
      </c>
      <c r="B167" s="106">
        <v>42067</v>
      </c>
      <c r="C167" s="106"/>
      <c r="D167" s="107" t="s">
        <v>481</v>
      </c>
      <c r="E167" s="108" t="s">
        <v>624</v>
      </c>
      <c r="F167" s="109">
        <v>185</v>
      </c>
      <c r="G167" s="108"/>
      <c r="H167" s="108">
        <v>224</v>
      </c>
      <c r="I167" s="126" t="s">
        <v>665</v>
      </c>
      <c r="J167" s="127" t="s">
        <v>626</v>
      </c>
      <c r="K167" s="128">
        <f t="shared" si="109"/>
        <v>39</v>
      </c>
      <c r="L167" s="129">
        <f t="shared" si="110"/>
        <v>0.21081081081081082</v>
      </c>
      <c r="M167" s="130" t="s">
        <v>600</v>
      </c>
      <c r="N167" s="131">
        <v>42647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4">
        <v>26</v>
      </c>
      <c r="B168" s="115">
        <v>42090</v>
      </c>
      <c r="C168" s="115"/>
      <c r="D168" s="116" t="s">
        <v>666</v>
      </c>
      <c r="E168" s="117" t="s">
        <v>624</v>
      </c>
      <c r="F168" s="118">
        <v>49.5</v>
      </c>
      <c r="G168" s="119"/>
      <c r="H168" s="119">
        <v>15.85</v>
      </c>
      <c r="I168" s="119">
        <v>67</v>
      </c>
      <c r="J168" s="138" t="s">
        <v>667</v>
      </c>
      <c r="K168" s="119">
        <f t="shared" si="109"/>
        <v>-33.65</v>
      </c>
      <c r="L168" s="139">
        <f t="shared" si="110"/>
        <v>-0.67979797979797973</v>
      </c>
      <c r="M168" s="136" t="s">
        <v>664</v>
      </c>
      <c r="N168" s="140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27</v>
      </c>
      <c r="B169" s="106">
        <v>42093</v>
      </c>
      <c r="C169" s="106"/>
      <c r="D169" s="107" t="s">
        <v>668</v>
      </c>
      <c r="E169" s="108" t="s">
        <v>624</v>
      </c>
      <c r="F169" s="109">
        <v>183.5</v>
      </c>
      <c r="G169" s="108"/>
      <c r="H169" s="108">
        <v>219</v>
      </c>
      <c r="I169" s="126">
        <v>218</v>
      </c>
      <c r="J169" s="127" t="s">
        <v>669</v>
      </c>
      <c r="K169" s="128">
        <f t="shared" si="109"/>
        <v>35.5</v>
      </c>
      <c r="L169" s="129">
        <f t="shared" si="110"/>
        <v>0.19346049046321526</v>
      </c>
      <c r="M169" s="130" t="s">
        <v>600</v>
      </c>
      <c r="N169" s="131">
        <v>42103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28</v>
      </c>
      <c r="B170" s="106">
        <v>42114</v>
      </c>
      <c r="C170" s="106"/>
      <c r="D170" s="107" t="s">
        <v>670</v>
      </c>
      <c r="E170" s="108" t="s">
        <v>624</v>
      </c>
      <c r="F170" s="109">
        <f>(227+237)/2</f>
        <v>232</v>
      </c>
      <c r="G170" s="108"/>
      <c r="H170" s="108">
        <v>298</v>
      </c>
      <c r="I170" s="126">
        <v>298</v>
      </c>
      <c r="J170" s="127" t="s">
        <v>626</v>
      </c>
      <c r="K170" s="128">
        <f t="shared" si="109"/>
        <v>66</v>
      </c>
      <c r="L170" s="129">
        <f t="shared" si="110"/>
        <v>0.28448275862068967</v>
      </c>
      <c r="M170" s="130" t="s">
        <v>600</v>
      </c>
      <c r="N170" s="131">
        <v>42823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29</v>
      </c>
      <c r="B171" s="106">
        <v>42128</v>
      </c>
      <c r="C171" s="106"/>
      <c r="D171" s="107" t="s">
        <v>671</v>
      </c>
      <c r="E171" s="108" t="s">
        <v>601</v>
      </c>
      <c r="F171" s="109">
        <v>385</v>
      </c>
      <c r="G171" s="108"/>
      <c r="H171" s="108">
        <f>212.5+331</f>
        <v>543.5</v>
      </c>
      <c r="I171" s="126">
        <v>510</v>
      </c>
      <c r="J171" s="127" t="s">
        <v>672</v>
      </c>
      <c r="K171" s="128">
        <f t="shared" si="109"/>
        <v>158.5</v>
      </c>
      <c r="L171" s="129">
        <f t="shared" si="110"/>
        <v>0.41168831168831171</v>
      </c>
      <c r="M171" s="130" t="s">
        <v>600</v>
      </c>
      <c r="N171" s="131">
        <v>42235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30</v>
      </c>
      <c r="B172" s="106">
        <v>42128</v>
      </c>
      <c r="C172" s="106"/>
      <c r="D172" s="107" t="s">
        <v>673</v>
      </c>
      <c r="E172" s="108" t="s">
        <v>601</v>
      </c>
      <c r="F172" s="109">
        <v>115.5</v>
      </c>
      <c r="G172" s="108"/>
      <c r="H172" s="108">
        <v>146</v>
      </c>
      <c r="I172" s="126">
        <v>142</v>
      </c>
      <c r="J172" s="127" t="s">
        <v>674</v>
      </c>
      <c r="K172" s="128">
        <f t="shared" si="109"/>
        <v>30.5</v>
      </c>
      <c r="L172" s="129">
        <f t="shared" si="110"/>
        <v>0.26406926406926406</v>
      </c>
      <c r="M172" s="130" t="s">
        <v>600</v>
      </c>
      <c r="N172" s="131">
        <v>42202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31</v>
      </c>
      <c r="B173" s="106">
        <v>42151</v>
      </c>
      <c r="C173" s="106"/>
      <c r="D173" s="107" t="s">
        <v>675</v>
      </c>
      <c r="E173" s="108" t="s">
        <v>601</v>
      </c>
      <c r="F173" s="109">
        <v>237.5</v>
      </c>
      <c r="G173" s="108"/>
      <c r="H173" s="108">
        <v>279.5</v>
      </c>
      <c r="I173" s="126">
        <v>278</v>
      </c>
      <c r="J173" s="127" t="s">
        <v>626</v>
      </c>
      <c r="K173" s="128">
        <f t="shared" si="109"/>
        <v>42</v>
      </c>
      <c r="L173" s="129">
        <f t="shared" si="110"/>
        <v>0.17684210526315788</v>
      </c>
      <c r="M173" s="130" t="s">
        <v>600</v>
      </c>
      <c r="N173" s="131">
        <v>42222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32</v>
      </c>
      <c r="B174" s="106">
        <v>42174</v>
      </c>
      <c r="C174" s="106"/>
      <c r="D174" s="107" t="s">
        <v>645</v>
      </c>
      <c r="E174" s="108" t="s">
        <v>624</v>
      </c>
      <c r="F174" s="109">
        <v>340</v>
      </c>
      <c r="G174" s="108"/>
      <c r="H174" s="108">
        <v>448</v>
      </c>
      <c r="I174" s="126">
        <v>448</v>
      </c>
      <c r="J174" s="127" t="s">
        <v>626</v>
      </c>
      <c r="K174" s="128">
        <f t="shared" si="109"/>
        <v>108</v>
      </c>
      <c r="L174" s="129">
        <f t="shared" si="110"/>
        <v>0.31764705882352939</v>
      </c>
      <c r="M174" s="130" t="s">
        <v>600</v>
      </c>
      <c r="N174" s="131">
        <v>43018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33</v>
      </c>
      <c r="B175" s="106">
        <v>42191</v>
      </c>
      <c r="C175" s="106"/>
      <c r="D175" s="107" t="s">
        <v>676</v>
      </c>
      <c r="E175" s="108" t="s">
        <v>624</v>
      </c>
      <c r="F175" s="109">
        <v>390</v>
      </c>
      <c r="G175" s="108"/>
      <c r="H175" s="108">
        <v>460</v>
      </c>
      <c r="I175" s="126">
        <v>460</v>
      </c>
      <c r="J175" s="127" t="s">
        <v>626</v>
      </c>
      <c r="K175" s="128">
        <f t="shared" ref="K175:K195" si="111">H175-F175</f>
        <v>70</v>
      </c>
      <c r="L175" s="129">
        <f t="shared" ref="L175:L195" si="112">K175/F175</f>
        <v>0.17948717948717949</v>
      </c>
      <c r="M175" s="130" t="s">
        <v>600</v>
      </c>
      <c r="N175" s="131">
        <v>42478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34</v>
      </c>
      <c r="B176" s="110">
        <v>42195</v>
      </c>
      <c r="C176" s="110"/>
      <c r="D176" s="111" t="s">
        <v>677</v>
      </c>
      <c r="E176" s="112" t="s">
        <v>624</v>
      </c>
      <c r="F176" s="113">
        <v>122.5</v>
      </c>
      <c r="G176" s="113"/>
      <c r="H176" s="114">
        <v>61</v>
      </c>
      <c r="I176" s="132">
        <v>172</v>
      </c>
      <c r="J176" s="133" t="s">
        <v>678</v>
      </c>
      <c r="K176" s="134">
        <f t="shared" si="111"/>
        <v>-61.5</v>
      </c>
      <c r="L176" s="135">
        <f t="shared" si="112"/>
        <v>-0.50204081632653064</v>
      </c>
      <c r="M176" s="136" t="s">
        <v>664</v>
      </c>
      <c r="N176" s="137">
        <v>43333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35</v>
      </c>
      <c r="B177" s="106">
        <v>42219</v>
      </c>
      <c r="C177" s="106"/>
      <c r="D177" s="107" t="s">
        <v>679</v>
      </c>
      <c r="E177" s="108" t="s">
        <v>624</v>
      </c>
      <c r="F177" s="109">
        <v>297.5</v>
      </c>
      <c r="G177" s="108"/>
      <c r="H177" s="108">
        <v>350</v>
      </c>
      <c r="I177" s="126">
        <v>360</v>
      </c>
      <c r="J177" s="127" t="s">
        <v>680</v>
      </c>
      <c r="K177" s="128">
        <f t="shared" si="111"/>
        <v>52.5</v>
      </c>
      <c r="L177" s="129">
        <f t="shared" si="112"/>
        <v>0.17647058823529413</v>
      </c>
      <c r="M177" s="130" t="s">
        <v>600</v>
      </c>
      <c r="N177" s="131">
        <v>42232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36</v>
      </c>
      <c r="B178" s="106">
        <v>42219</v>
      </c>
      <c r="C178" s="106"/>
      <c r="D178" s="107" t="s">
        <v>681</v>
      </c>
      <c r="E178" s="108" t="s">
        <v>624</v>
      </c>
      <c r="F178" s="109">
        <v>115.5</v>
      </c>
      <c r="G178" s="108"/>
      <c r="H178" s="108">
        <v>149</v>
      </c>
      <c r="I178" s="126">
        <v>140</v>
      </c>
      <c r="J178" s="141" t="s">
        <v>682</v>
      </c>
      <c r="K178" s="128">
        <f t="shared" si="111"/>
        <v>33.5</v>
      </c>
      <c r="L178" s="129">
        <f t="shared" si="112"/>
        <v>0.29004329004329005</v>
      </c>
      <c r="M178" s="130" t="s">
        <v>600</v>
      </c>
      <c r="N178" s="131">
        <v>42740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37</v>
      </c>
      <c r="B179" s="106">
        <v>42251</v>
      </c>
      <c r="C179" s="106"/>
      <c r="D179" s="107" t="s">
        <v>675</v>
      </c>
      <c r="E179" s="108" t="s">
        <v>624</v>
      </c>
      <c r="F179" s="109">
        <v>226</v>
      </c>
      <c r="G179" s="108"/>
      <c r="H179" s="108">
        <v>292</v>
      </c>
      <c r="I179" s="126">
        <v>292</v>
      </c>
      <c r="J179" s="127" t="s">
        <v>683</v>
      </c>
      <c r="K179" s="128">
        <f t="shared" si="111"/>
        <v>66</v>
      </c>
      <c r="L179" s="129">
        <f t="shared" si="112"/>
        <v>0.29203539823008851</v>
      </c>
      <c r="M179" s="130" t="s">
        <v>600</v>
      </c>
      <c r="N179" s="131">
        <v>42286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38</v>
      </c>
      <c r="B180" s="106">
        <v>42254</v>
      </c>
      <c r="C180" s="106"/>
      <c r="D180" s="107" t="s">
        <v>670</v>
      </c>
      <c r="E180" s="108" t="s">
        <v>624</v>
      </c>
      <c r="F180" s="109">
        <v>232.5</v>
      </c>
      <c r="G180" s="108"/>
      <c r="H180" s="108">
        <v>312.5</v>
      </c>
      <c r="I180" s="126">
        <v>310</v>
      </c>
      <c r="J180" s="127" t="s">
        <v>626</v>
      </c>
      <c r="K180" s="128">
        <f t="shared" si="111"/>
        <v>80</v>
      </c>
      <c r="L180" s="129">
        <f t="shared" si="112"/>
        <v>0.34408602150537637</v>
      </c>
      <c r="M180" s="130" t="s">
        <v>600</v>
      </c>
      <c r="N180" s="131">
        <v>42823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39</v>
      </c>
      <c r="B181" s="106">
        <v>42268</v>
      </c>
      <c r="C181" s="106"/>
      <c r="D181" s="107" t="s">
        <v>684</v>
      </c>
      <c r="E181" s="108" t="s">
        <v>624</v>
      </c>
      <c r="F181" s="109">
        <v>196.5</v>
      </c>
      <c r="G181" s="108"/>
      <c r="H181" s="108">
        <v>238</v>
      </c>
      <c r="I181" s="126">
        <v>238</v>
      </c>
      <c r="J181" s="127" t="s">
        <v>683</v>
      </c>
      <c r="K181" s="128">
        <f t="shared" si="111"/>
        <v>41.5</v>
      </c>
      <c r="L181" s="129">
        <f t="shared" si="112"/>
        <v>0.21119592875318066</v>
      </c>
      <c r="M181" s="130" t="s">
        <v>600</v>
      </c>
      <c r="N181" s="131">
        <v>42291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40</v>
      </c>
      <c r="B182" s="106">
        <v>42271</v>
      </c>
      <c r="C182" s="106"/>
      <c r="D182" s="107" t="s">
        <v>623</v>
      </c>
      <c r="E182" s="108" t="s">
        <v>624</v>
      </c>
      <c r="F182" s="109">
        <v>65</v>
      </c>
      <c r="G182" s="108"/>
      <c r="H182" s="108">
        <v>82</v>
      </c>
      <c r="I182" s="126">
        <v>82</v>
      </c>
      <c r="J182" s="127" t="s">
        <v>683</v>
      </c>
      <c r="K182" s="128">
        <f t="shared" si="111"/>
        <v>17</v>
      </c>
      <c r="L182" s="129">
        <f t="shared" si="112"/>
        <v>0.26153846153846155</v>
      </c>
      <c r="M182" s="130" t="s">
        <v>600</v>
      </c>
      <c r="N182" s="131">
        <v>42578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41</v>
      </c>
      <c r="B183" s="106">
        <v>42291</v>
      </c>
      <c r="C183" s="106"/>
      <c r="D183" s="107" t="s">
        <v>685</v>
      </c>
      <c r="E183" s="108" t="s">
        <v>624</v>
      </c>
      <c r="F183" s="109">
        <v>144</v>
      </c>
      <c r="G183" s="108"/>
      <c r="H183" s="108">
        <v>182.5</v>
      </c>
      <c r="I183" s="126">
        <v>181</v>
      </c>
      <c r="J183" s="127" t="s">
        <v>683</v>
      </c>
      <c r="K183" s="128">
        <f t="shared" si="111"/>
        <v>38.5</v>
      </c>
      <c r="L183" s="129">
        <f t="shared" si="112"/>
        <v>0.2673611111111111</v>
      </c>
      <c r="M183" s="130" t="s">
        <v>600</v>
      </c>
      <c r="N183" s="131">
        <v>42817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42</v>
      </c>
      <c r="B184" s="106">
        <v>42291</v>
      </c>
      <c r="C184" s="106"/>
      <c r="D184" s="107" t="s">
        <v>686</v>
      </c>
      <c r="E184" s="108" t="s">
        <v>624</v>
      </c>
      <c r="F184" s="109">
        <v>264</v>
      </c>
      <c r="G184" s="108"/>
      <c r="H184" s="108">
        <v>311</v>
      </c>
      <c r="I184" s="126">
        <v>311</v>
      </c>
      <c r="J184" s="127" t="s">
        <v>683</v>
      </c>
      <c r="K184" s="128">
        <f t="shared" si="111"/>
        <v>47</v>
      </c>
      <c r="L184" s="129">
        <f t="shared" si="112"/>
        <v>0.17803030303030304</v>
      </c>
      <c r="M184" s="130" t="s">
        <v>600</v>
      </c>
      <c r="N184" s="131">
        <v>42604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43</v>
      </c>
      <c r="B185" s="106">
        <v>42318</v>
      </c>
      <c r="C185" s="106"/>
      <c r="D185" s="107" t="s">
        <v>687</v>
      </c>
      <c r="E185" s="108" t="s">
        <v>601</v>
      </c>
      <c r="F185" s="109">
        <v>549.5</v>
      </c>
      <c r="G185" s="108"/>
      <c r="H185" s="108">
        <v>630</v>
      </c>
      <c r="I185" s="126">
        <v>630</v>
      </c>
      <c r="J185" s="127" t="s">
        <v>683</v>
      </c>
      <c r="K185" s="128">
        <f t="shared" si="111"/>
        <v>80.5</v>
      </c>
      <c r="L185" s="129">
        <f t="shared" si="112"/>
        <v>0.1464968152866242</v>
      </c>
      <c r="M185" s="130" t="s">
        <v>600</v>
      </c>
      <c r="N185" s="131">
        <v>42419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44</v>
      </c>
      <c r="B186" s="106">
        <v>42342</v>
      </c>
      <c r="C186" s="106"/>
      <c r="D186" s="107" t="s">
        <v>688</v>
      </c>
      <c r="E186" s="108" t="s">
        <v>624</v>
      </c>
      <c r="F186" s="109">
        <v>1027.5</v>
      </c>
      <c r="G186" s="108"/>
      <c r="H186" s="108">
        <v>1315</v>
      </c>
      <c r="I186" s="126">
        <v>1250</v>
      </c>
      <c r="J186" s="127" t="s">
        <v>683</v>
      </c>
      <c r="K186" s="128">
        <f t="shared" si="111"/>
        <v>287.5</v>
      </c>
      <c r="L186" s="129">
        <f t="shared" si="112"/>
        <v>0.27980535279805352</v>
      </c>
      <c r="M186" s="130" t="s">
        <v>600</v>
      </c>
      <c r="N186" s="131">
        <v>43244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45</v>
      </c>
      <c r="B187" s="106">
        <v>42367</v>
      </c>
      <c r="C187" s="106"/>
      <c r="D187" s="107" t="s">
        <v>689</v>
      </c>
      <c r="E187" s="108" t="s">
        <v>624</v>
      </c>
      <c r="F187" s="109">
        <v>465</v>
      </c>
      <c r="G187" s="108"/>
      <c r="H187" s="108">
        <v>540</v>
      </c>
      <c r="I187" s="126">
        <v>540</v>
      </c>
      <c r="J187" s="127" t="s">
        <v>683</v>
      </c>
      <c r="K187" s="128">
        <f t="shared" si="111"/>
        <v>75</v>
      </c>
      <c r="L187" s="129">
        <f t="shared" si="112"/>
        <v>0.16129032258064516</v>
      </c>
      <c r="M187" s="130" t="s">
        <v>600</v>
      </c>
      <c r="N187" s="131">
        <v>42530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46</v>
      </c>
      <c r="B188" s="106">
        <v>42380</v>
      </c>
      <c r="C188" s="106"/>
      <c r="D188" s="107" t="s">
        <v>390</v>
      </c>
      <c r="E188" s="108" t="s">
        <v>601</v>
      </c>
      <c r="F188" s="109">
        <v>81</v>
      </c>
      <c r="G188" s="108"/>
      <c r="H188" s="108">
        <v>110</v>
      </c>
      <c r="I188" s="126">
        <v>110</v>
      </c>
      <c r="J188" s="127" t="s">
        <v>683</v>
      </c>
      <c r="K188" s="128">
        <f t="shared" si="111"/>
        <v>29</v>
      </c>
      <c r="L188" s="129">
        <f t="shared" si="112"/>
        <v>0.35802469135802467</v>
      </c>
      <c r="M188" s="130" t="s">
        <v>600</v>
      </c>
      <c r="N188" s="131">
        <v>42745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47</v>
      </c>
      <c r="B189" s="106">
        <v>42382</v>
      </c>
      <c r="C189" s="106"/>
      <c r="D189" s="107" t="s">
        <v>690</v>
      </c>
      <c r="E189" s="108" t="s">
        <v>601</v>
      </c>
      <c r="F189" s="109">
        <v>417.5</v>
      </c>
      <c r="G189" s="108"/>
      <c r="H189" s="108">
        <v>547</v>
      </c>
      <c r="I189" s="126">
        <v>535</v>
      </c>
      <c r="J189" s="127" t="s">
        <v>683</v>
      </c>
      <c r="K189" s="128">
        <f t="shared" si="111"/>
        <v>129.5</v>
      </c>
      <c r="L189" s="129">
        <f t="shared" si="112"/>
        <v>0.31017964071856285</v>
      </c>
      <c r="M189" s="130" t="s">
        <v>600</v>
      </c>
      <c r="N189" s="131">
        <v>42578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48</v>
      </c>
      <c r="B190" s="106">
        <v>42408</v>
      </c>
      <c r="C190" s="106"/>
      <c r="D190" s="107" t="s">
        <v>691</v>
      </c>
      <c r="E190" s="108" t="s">
        <v>624</v>
      </c>
      <c r="F190" s="109">
        <v>650</v>
      </c>
      <c r="G190" s="108"/>
      <c r="H190" s="108">
        <v>800</v>
      </c>
      <c r="I190" s="126">
        <v>800</v>
      </c>
      <c r="J190" s="127" t="s">
        <v>683</v>
      </c>
      <c r="K190" s="128">
        <f t="shared" si="111"/>
        <v>150</v>
      </c>
      <c r="L190" s="129">
        <f t="shared" si="112"/>
        <v>0.23076923076923078</v>
      </c>
      <c r="M190" s="130" t="s">
        <v>600</v>
      </c>
      <c r="N190" s="131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49</v>
      </c>
      <c r="B191" s="106">
        <v>42433</v>
      </c>
      <c r="C191" s="106"/>
      <c r="D191" s="107" t="s">
        <v>197</v>
      </c>
      <c r="E191" s="108" t="s">
        <v>624</v>
      </c>
      <c r="F191" s="109">
        <v>437.5</v>
      </c>
      <c r="G191" s="108"/>
      <c r="H191" s="108">
        <v>504.5</v>
      </c>
      <c r="I191" s="126">
        <v>522</v>
      </c>
      <c r="J191" s="127" t="s">
        <v>692</v>
      </c>
      <c r="K191" s="128">
        <f t="shared" si="111"/>
        <v>67</v>
      </c>
      <c r="L191" s="129">
        <f t="shared" si="112"/>
        <v>0.15314285714285714</v>
      </c>
      <c r="M191" s="130" t="s">
        <v>600</v>
      </c>
      <c r="N191" s="131">
        <v>42480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50</v>
      </c>
      <c r="B192" s="106">
        <v>42438</v>
      </c>
      <c r="C192" s="106"/>
      <c r="D192" s="107" t="s">
        <v>693</v>
      </c>
      <c r="E192" s="108" t="s">
        <v>624</v>
      </c>
      <c r="F192" s="109">
        <v>189.5</v>
      </c>
      <c r="G192" s="108"/>
      <c r="H192" s="108">
        <v>218</v>
      </c>
      <c r="I192" s="126">
        <v>218</v>
      </c>
      <c r="J192" s="127" t="s">
        <v>683</v>
      </c>
      <c r="K192" s="128">
        <f t="shared" si="111"/>
        <v>28.5</v>
      </c>
      <c r="L192" s="129">
        <f t="shared" si="112"/>
        <v>0.15039577836411611</v>
      </c>
      <c r="M192" s="130" t="s">
        <v>600</v>
      </c>
      <c r="N192" s="131">
        <v>43034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4">
        <v>51</v>
      </c>
      <c r="B193" s="115">
        <v>42471</v>
      </c>
      <c r="C193" s="115"/>
      <c r="D193" s="116" t="s">
        <v>694</v>
      </c>
      <c r="E193" s="117" t="s">
        <v>624</v>
      </c>
      <c r="F193" s="118">
        <v>36.5</v>
      </c>
      <c r="G193" s="119"/>
      <c r="H193" s="119">
        <v>15.85</v>
      </c>
      <c r="I193" s="119">
        <v>60</v>
      </c>
      <c r="J193" s="138" t="s">
        <v>695</v>
      </c>
      <c r="K193" s="134">
        <f t="shared" si="111"/>
        <v>-20.65</v>
      </c>
      <c r="L193" s="168">
        <f t="shared" si="112"/>
        <v>-0.5657534246575342</v>
      </c>
      <c r="M193" s="136" t="s">
        <v>664</v>
      </c>
      <c r="N193" s="169">
        <v>43627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52</v>
      </c>
      <c r="B194" s="106">
        <v>42472</v>
      </c>
      <c r="C194" s="106"/>
      <c r="D194" s="107" t="s">
        <v>696</v>
      </c>
      <c r="E194" s="108" t="s">
        <v>624</v>
      </c>
      <c r="F194" s="109">
        <v>93</v>
      </c>
      <c r="G194" s="108"/>
      <c r="H194" s="108">
        <v>149</v>
      </c>
      <c r="I194" s="126">
        <v>140</v>
      </c>
      <c r="J194" s="141" t="s">
        <v>697</v>
      </c>
      <c r="K194" s="128">
        <f t="shared" si="111"/>
        <v>56</v>
      </c>
      <c r="L194" s="129">
        <f t="shared" si="112"/>
        <v>0.60215053763440862</v>
      </c>
      <c r="M194" s="130" t="s">
        <v>600</v>
      </c>
      <c r="N194" s="131">
        <v>42740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53</v>
      </c>
      <c r="B195" s="106">
        <v>42472</v>
      </c>
      <c r="C195" s="106"/>
      <c r="D195" s="107" t="s">
        <v>698</v>
      </c>
      <c r="E195" s="108" t="s">
        <v>624</v>
      </c>
      <c r="F195" s="109">
        <v>130</v>
      </c>
      <c r="G195" s="108"/>
      <c r="H195" s="108">
        <v>150</v>
      </c>
      <c r="I195" s="126" t="s">
        <v>699</v>
      </c>
      <c r="J195" s="127" t="s">
        <v>683</v>
      </c>
      <c r="K195" s="128">
        <f t="shared" si="111"/>
        <v>20</v>
      </c>
      <c r="L195" s="129">
        <f t="shared" si="112"/>
        <v>0.15384615384615385</v>
      </c>
      <c r="M195" s="130" t="s">
        <v>600</v>
      </c>
      <c r="N195" s="131">
        <v>42564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54</v>
      </c>
      <c r="B196" s="106">
        <v>42473</v>
      </c>
      <c r="C196" s="106"/>
      <c r="D196" s="107" t="s">
        <v>354</v>
      </c>
      <c r="E196" s="108" t="s">
        <v>624</v>
      </c>
      <c r="F196" s="109">
        <v>196</v>
      </c>
      <c r="G196" s="108"/>
      <c r="H196" s="108">
        <v>299</v>
      </c>
      <c r="I196" s="126">
        <v>299</v>
      </c>
      <c r="J196" s="127" t="s">
        <v>683</v>
      </c>
      <c r="K196" s="128">
        <v>103</v>
      </c>
      <c r="L196" s="129">
        <v>0.52551020408163296</v>
      </c>
      <c r="M196" s="130" t="s">
        <v>600</v>
      </c>
      <c r="N196" s="131">
        <v>42620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55</v>
      </c>
      <c r="B197" s="106">
        <v>42473</v>
      </c>
      <c r="C197" s="106"/>
      <c r="D197" s="107" t="s">
        <v>757</v>
      </c>
      <c r="E197" s="108" t="s">
        <v>624</v>
      </c>
      <c r="F197" s="109">
        <v>88</v>
      </c>
      <c r="G197" s="108"/>
      <c r="H197" s="108">
        <v>103</v>
      </c>
      <c r="I197" s="126">
        <v>103</v>
      </c>
      <c r="J197" s="127" t="s">
        <v>683</v>
      </c>
      <c r="K197" s="128">
        <v>15</v>
      </c>
      <c r="L197" s="129">
        <v>0.170454545454545</v>
      </c>
      <c r="M197" s="130" t="s">
        <v>600</v>
      </c>
      <c r="N197" s="131">
        <v>42530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56</v>
      </c>
      <c r="B198" s="106">
        <v>42492</v>
      </c>
      <c r="C198" s="106"/>
      <c r="D198" s="107" t="s">
        <v>700</v>
      </c>
      <c r="E198" s="108" t="s">
        <v>624</v>
      </c>
      <c r="F198" s="109">
        <v>127.5</v>
      </c>
      <c r="G198" s="108"/>
      <c r="H198" s="108">
        <v>148</v>
      </c>
      <c r="I198" s="126" t="s">
        <v>701</v>
      </c>
      <c r="J198" s="127" t="s">
        <v>683</v>
      </c>
      <c r="K198" s="128">
        <f>H198-F198</f>
        <v>20.5</v>
      </c>
      <c r="L198" s="129">
        <f>K198/F198</f>
        <v>0.16078431372549021</v>
      </c>
      <c r="M198" s="130" t="s">
        <v>600</v>
      </c>
      <c r="N198" s="131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57</v>
      </c>
      <c r="B199" s="106">
        <v>42493</v>
      </c>
      <c r="C199" s="106"/>
      <c r="D199" s="107" t="s">
        <v>702</v>
      </c>
      <c r="E199" s="108" t="s">
        <v>624</v>
      </c>
      <c r="F199" s="109">
        <v>675</v>
      </c>
      <c r="G199" s="108"/>
      <c r="H199" s="108">
        <v>815</v>
      </c>
      <c r="I199" s="126" t="s">
        <v>703</v>
      </c>
      <c r="J199" s="127" t="s">
        <v>683</v>
      </c>
      <c r="K199" s="128">
        <f>H199-F199</f>
        <v>140</v>
      </c>
      <c r="L199" s="129">
        <f>K199/F199</f>
        <v>0.2074074074074074</v>
      </c>
      <c r="M199" s="130" t="s">
        <v>600</v>
      </c>
      <c r="N199" s="131">
        <v>43154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58</v>
      </c>
      <c r="B200" s="110">
        <v>42522</v>
      </c>
      <c r="C200" s="110"/>
      <c r="D200" s="111" t="s">
        <v>758</v>
      </c>
      <c r="E200" s="112" t="s">
        <v>624</v>
      </c>
      <c r="F200" s="113">
        <v>500</v>
      </c>
      <c r="G200" s="113"/>
      <c r="H200" s="114">
        <v>232.5</v>
      </c>
      <c r="I200" s="132" t="s">
        <v>759</v>
      </c>
      <c r="J200" s="133" t="s">
        <v>760</v>
      </c>
      <c r="K200" s="134">
        <f>H200-F200</f>
        <v>-267.5</v>
      </c>
      <c r="L200" s="135">
        <f>K200/F200</f>
        <v>-0.53500000000000003</v>
      </c>
      <c r="M200" s="136" t="s">
        <v>664</v>
      </c>
      <c r="N200" s="137">
        <v>43735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59</v>
      </c>
      <c r="B201" s="106">
        <v>42527</v>
      </c>
      <c r="C201" s="106"/>
      <c r="D201" s="107" t="s">
        <v>704</v>
      </c>
      <c r="E201" s="108" t="s">
        <v>624</v>
      </c>
      <c r="F201" s="109">
        <v>110</v>
      </c>
      <c r="G201" s="108"/>
      <c r="H201" s="108">
        <v>126.5</v>
      </c>
      <c r="I201" s="126">
        <v>125</v>
      </c>
      <c r="J201" s="127" t="s">
        <v>633</v>
      </c>
      <c r="K201" s="128">
        <f>H201-F201</f>
        <v>16.5</v>
      </c>
      <c r="L201" s="129">
        <f>K201/F201</f>
        <v>0.15</v>
      </c>
      <c r="M201" s="130" t="s">
        <v>600</v>
      </c>
      <c r="N201" s="131">
        <v>42552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60</v>
      </c>
      <c r="B202" s="106">
        <v>42538</v>
      </c>
      <c r="C202" s="106"/>
      <c r="D202" s="107" t="s">
        <v>705</v>
      </c>
      <c r="E202" s="108" t="s">
        <v>624</v>
      </c>
      <c r="F202" s="109">
        <v>44</v>
      </c>
      <c r="G202" s="108"/>
      <c r="H202" s="108">
        <v>69.5</v>
      </c>
      <c r="I202" s="126">
        <v>69.5</v>
      </c>
      <c r="J202" s="127" t="s">
        <v>706</v>
      </c>
      <c r="K202" s="128">
        <f>H202-F202</f>
        <v>25.5</v>
      </c>
      <c r="L202" s="129">
        <f>K202/F202</f>
        <v>0.57954545454545459</v>
      </c>
      <c r="M202" s="130" t="s">
        <v>600</v>
      </c>
      <c r="N202" s="131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61</v>
      </c>
      <c r="B203" s="106">
        <v>42549</v>
      </c>
      <c r="C203" s="106"/>
      <c r="D203" s="148" t="s">
        <v>761</v>
      </c>
      <c r="E203" s="108" t="s">
        <v>624</v>
      </c>
      <c r="F203" s="109">
        <v>262.5</v>
      </c>
      <c r="G203" s="108"/>
      <c r="H203" s="108">
        <v>340</v>
      </c>
      <c r="I203" s="126">
        <v>333</v>
      </c>
      <c r="J203" s="127" t="s">
        <v>762</v>
      </c>
      <c r="K203" s="128">
        <v>77.5</v>
      </c>
      <c r="L203" s="129">
        <v>0.29523809523809502</v>
      </c>
      <c r="M203" s="130" t="s">
        <v>600</v>
      </c>
      <c r="N203" s="131">
        <v>43017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62</v>
      </c>
      <c r="B204" s="106">
        <v>42549</v>
      </c>
      <c r="C204" s="106"/>
      <c r="D204" s="148" t="s">
        <v>763</v>
      </c>
      <c r="E204" s="108" t="s">
        <v>624</v>
      </c>
      <c r="F204" s="109">
        <v>840</v>
      </c>
      <c r="G204" s="108"/>
      <c r="H204" s="108">
        <v>1230</v>
      </c>
      <c r="I204" s="126">
        <v>1230</v>
      </c>
      <c r="J204" s="127" t="s">
        <v>683</v>
      </c>
      <c r="K204" s="128">
        <v>390</v>
      </c>
      <c r="L204" s="129">
        <v>0.46428571428571402</v>
      </c>
      <c r="M204" s="130" t="s">
        <v>600</v>
      </c>
      <c r="N204" s="131">
        <v>42649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5">
        <v>63</v>
      </c>
      <c r="B205" s="143">
        <v>42556</v>
      </c>
      <c r="C205" s="143"/>
      <c r="D205" s="144" t="s">
        <v>707</v>
      </c>
      <c r="E205" s="145" t="s">
        <v>624</v>
      </c>
      <c r="F205" s="146">
        <v>395</v>
      </c>
      <c r="G205" s="147"/>
      <c r="H205" s="147">
        <f>(468.5+342.5)/2</f>
        <v>405.5</v>
      </c>
      <c r="I205" s="147">
        <v>510</v>
      </c>
      <c r="J205" s="170" t="s">
        <v>708</v>
      </c>
      <c r="K205" s="171">
        <f t="shared" ref="K205:K211" si="113">H205-F205</f>
        <v>10.5</v>
      </c>
      <c r="L205" s="172">
        <f t="shared" ref="L205:L211" si="114">K205/F205</f>
        <v>2.6582278481012658E-2</v>
      </c>
      <c r="M205" s="173" t="s">
        <v>709</v>
      </c>
      <c r="N205" s="174">
        <v>43606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64</v>
      </c>
      <c r="B206" s="110">
        <v>42584</v>
      </c>
      <c r="C206" s="110"/>
      <c r="D206" s="111" t="s">
        <v>710</v>
      </c>
      <c r="E206" s="112" t="s">
        <v>601</v>
      </c>
      <c r="F206" s="113">
        <f>169.5-12.8</f>
        <v>156.69999999999999</v>
      </c>
      <c r="G206" s="113"/>
      <c r="H206" s="114">
        <v>77</v>
      </c>
      <c r="I206" s="132" t="s">
        <v>711</v>
      </c>
      <c r="J206" s="384" t="s">
        <v>3402</v>
      </c>
      <c r="K206" s="134">
        <f t="shared" si="113"/>
        <v>-79.699999999999989</v>
      </c>
      <c r="L206" s="135">
        <f t="shared" si="114"/>
        <v>-0.50861518825781749</v>
      </c>
      <c r="M206" s="136" t="s">
        <v>664</v>
      </c>
      <c r="N206" s="137">
        <v>43522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65</v>
      </c>
      <c r="B207" s="110">
        <v>42586</v>
      </c>
      <c r="C207" s="110"/>
      <c r="D207" s="111" t="s">
        <v>712</v>
      </c>
      <c r="E207" s="112" t="s">
        <v>624</v>
      </c>
      <c r="F207" s="113">
        <v>400</v>
      </c>
      <c r="G207" s="113"/>
      <c r="H207" s="114">
        <v>305</v>
      </c>
      <c r="I207" s="132">
        <v>475</v>
      </c>
      <c r="J207" s="133" t="s">
        <v>713</v>
      </c>
      <c r="K207" s="134">
        <f t="shared" si="113"/>
        <v>-95</v>
      </c>
      <c r="L207" s="135">
        <f t="shared" si="114"/>
        <v>-0.23749999999999999</v>
      </c>
      <c r="M207" s="136" t="s">
        <v>664</v>
      </c>
      <c r="N207" s="137">
        <v>43606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66</v>
      </c>
      <c r="B208" s="106">
        <v>42593</v>
      </c>
      <c r="C208" s="106"/>
      <c r="D208" s="107" t="s">
        <v>714</v>
      </c>
      <c r="E208" s="108" t="s">
        <v>624</v>
      </c>
      <c r="F208" s="109">
        <v>86.5</v>
      </c>
      <c r="G208" s="108"/>
      <c r="H208" s="108">
        <v>130</v>
      </c>
      <c r="I208" s="126">
        <v>130</v>
      </c>
      <c r="J208" s="141" t="s">
        <v>715</v>
      </c>
      <c r="K208" s="128">
        <f t="shared" si="113"/>
        <v>43.5</v>
      </c>
      <c r="L208" s="129">
        <f t="shared" si="114"/>
        <v>0.50289017341040465</v>
      </c>
      <c r="M208" s="130" t="s">
        <v>600</v>
      </c>
      <c r="N208" s="131">
        <v>43091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67</v>
      </c>
      <c r="B209" s="110">
        <v>42600</v>
      </c>
      <c r="C209" s="110"/>
      <c r="D209" s="111" t="s">
        <v>381</v>
      </c>
      <c r="E209" s="112" t="s">
        <v>624</v>
      </c>
      <c r="F209" s="113">
        <v>133.5</v>
      </c>
      <c r="G209" s="113"/>
      <c r="H209" s="114">
        <v>126.5</v>
      </c>
      <c r="I209" s="132">
        <v>178</v>
      </c>
      <c r="J209" s="133" t="s">
        <v>716</v>
      </c>
      <c r="K209" s="134">
        <f t="shared" si="113"/>
        <v>-7</v>
      </c>
      <c r="L209" s="135">
        <f t="shared" si="114"/>
        <v>-5.2434456928838954E-2</v>
      </c>
      <c r="M209" s="136" t="s">
        <v>664</v>
      </c>
      <c r="N209" s="137">
        <v>42615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68</v>
      </c>
      <c r="B210" s="106">
        <v>42613</v>
      </c>
      <c r="C210" s="106"/>
      <c r="D210" s="107" t="s">
        <v>717</v>
      </c>
      <c r="E210" s="108" t="s">
        <v>624</v>
      </c>
      <c r="F210" s="109">
        <v>560</v>
      </c>
      <c r="G210" s="108"/>
      <c r="H210" s="108">
        <v>725</v>
      </c>
      <c r="I210" s="126">
        <v>725</v>
      </c>
      <c r="J210" s="127" t="s">
        <v>626</v>
      </c>
      <c r="K210" s="128">
        <f t="shared" si="113"/>
        <v>165</v>
      </c>
      <c r="L210" s="129">
        <f t="shared" si="114"/>
        <v>0.29464285714285715</v>
      </c>
      <c r="M210" s="130" t="s">
        <v>600</v>
      </c>
      <c r="N210" s="131">
        <v>42456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69</v>
      </c>
      <c r="B211" s="106">
        <v>42614</v>
      </c>
      <c r="C211" s="106"/>
      <c r="D211" s="107" t="s">
        <v>718</v>
      </c>
      <c r="E211" s="108" t="s">
        <v>624</v>
      </c>
      <c r="F211" s="109">
        <v>160.5</v>
      </c>
      <c r="G211" s="108"/>
      <c r="H211" s="108">
        <v>210</v>
      </c>
      <c r="I211" s="126">
        <v>210</v>
      </c>
      <c r="J211" s="127" t="s">
        <v>626</v>
      </c>
      <c r="K211" s="128">
        <f t="shared" si="113"/>
        <v>49.5</v>
      </c>
      <c r="L211" s="129">
        <f t="shared" si="114"/>
        <v>0.30841121495327101</v>
      </c>
      <c r="M211" s="130" t="s">
        <v>600</v>
      </c>
      <c r="N211" s="131">
        <v>42871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70</v>
      </c>
      <c r="B212" s="106">
        <v>42646</v>
      </c>
      <c r="C212" s="106"/>
      <c r="D212" s="148" t="s">
        <v>405</v>
      </c>
      <c r="E212" s="108" t="s">
        <v>624</v>
      </c>
      <c r="F212" s="109">
        <v>430</v>
      </c>
      <c r="G212" s="108"/>
      <c r="H212" s="108">
        <v>596</v>
      </c>
      <c r="I212" s="126">
        <v>575</v>
      </c>
      <c r="J212" s="127" t="s">
        <v>764</v>
      </c>
      <c r="K212" s="128">
        <v>166</v>
      </c>
      <c r="L212" s="129">
        <v>0.38604651162790699</v>
      </c>
      <c r="M212" s="130" t="s">
        <v>600</v>
      </c>
      <c r="N212" s="131">
        <v>42769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71</v>
      </c>
      <c r="B213" s="106">
        <v>42657</v>
      </c>
      <c r="C213" s="106"/>
      <c r="D213" s="107" t="s">
        <v>719</v>
      </c>
      <c r="E213" s="108" t="s">
        <v>624</v>
      </c>
      <c r="F213" s="109">
        <v>280</v>
      </c>
      <c r="G213" s="108"/>
      <c r="H213" s="108">
        <v>345</v>
      </c>
      <c r="I213" s="126">
        <v>345</v>
      </c>
      <c r="J213" s="127" t="s">
        <v>626</v>
      </c>
      <c r="K213" s="128">
        <f t="shared" ref="K213:K218" si="115">H213-F213</f>
        <v>65</v>
      </c>
      <c r="L213" s="129">
        <f>K213/F213</f>
        <v>0.23214285714285715</v>
      </c>
      <c r="M213" s="130" t="s">
        <v>600</v>
      </c>
      <c r="N213" s="131">
        <v>42814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72</v>
      </c>
      <c r="B214" s="106">
        <v>42657</v>
      </c>
      <c r="C214" s="106"/>
      <c r="D214" s="107" t="s">
        <v>720</v>
      </c>
      <c r="E214" s="108" t="s">
        <v>624</v>
      </c>
      <c r="F214" s="109">
        <v>245</v>
      </c>
      <c r="G214" s="108"/>
      <c r="H214" s="108">
        <v>325.5</v>
      </c>
      <c r="I214" s="126">
        <v>330</v>
      </c>
      <c r="J214" s="127" t="s">
        <v>721</v>
      </c>
      <c r="K214" s="128">
        <f t="shared" si="115"/>
        <v>80.5</v>
      </c>
      <c r="L214" s="129">
        <f>K214/F214</f>
        <v>0.32857142857142857</v>
      </c>
      <c r="M214" s="130" t="s">
        <v>600</v>
      </c>
      <c r="N214" s="131">
        <v>42769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73</v>
      </c>
      <c r="B215" s="106">
        <v>42660</v>
      </c>
      <c r="C215" s="106"/>
      <c r="D215" s="107" t="s">
        <v>349</v>
      </c>
      <c r="E215" s="108" t="s">
        <v>624</v>
      </c>
      <c r="F215" s="109">
        <v>125</v>
      </c>
      <c r="G215" s="108"/>
      <c r="H215" s="108">
        <v>160</v>
      </c>
      <c r="I215" s="126">
        <v>160</v>
      </c>
      <c r="J215" s="127" t="s">
        <v>683</v>
      </c>
      <c r="K215" s="128">
        <f t="shared" si="115"/>
        <v>35</v>
      </c>
      <c r="L215" s="129">
        <v>0.28000000000000003</v>
      </c>
      <c r="M215" s="130" t="s">
        <v>600</v>
      </c>
      <c r="N215" s="131">
        <v>42803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74</v>
      </c>
      <c r="B216" s="106">
        <v>42660</v>
      </c>
      <c r="C216" s="106"/>
      <c r="D216" s="107" t="s">
        <v>483</v>
      </c>
      <c r="E216" s="108" t="s">
        <v>624</v>
      </c>
      <c r="F216" s="109">
        <v>114</v>
      </c>
      <c r="G216" s="108"/>
      <c r="H216" s="108">
        <v>145</v>
      </c>
      <c r="I216" s="126">
        <v>145</v>
      </c>
      <c r="J216" s="127" t="s">
        <v>683</v>
      </c>
      <c r="K216" s="128">
        <f t="shared" si="115"/>
        <v>31</v>
      </c>
      <c r="L216" s="129">
        <f>K216/F216</f>
        <v>0.27192982456140352</v>
      </c>
      <c r="M216" s="130" t="s">
        <v>600</v>
      </c>
      <c r="N216" s="131">
        <v>42859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75</v>
      </c>
      <c r="B217" s="106">
        <v>42660</v>
      </c>
      <c r="C217" s="106"/>
      <c r="D217" s="107" t="s">
        <v>722</v>
      </c>
      <c r="E217" s="108" t="s">
        <v>624</v>
      </c>
      <c r="F217" s="109">
        <v>212</v>
      </c>
      <c r="G217" s="108"/>
      <c r="H217" s="108">
        <v>280</v>
      </c>
      <c r="I217" s="126">
        <v>276</v>
      </c>
      <c r="J217" s="127" t="s">
        <v>723</v>
      </c>
      <c r="K217" s="128">
        <f t="shared" si="115"/>
        <v>68</v>
      </c>
      <c r="L217" s="129">
        <f>K217/F217</f>
        <v>0.32075471698113206</v>
      </c>
      <c r="M217" s="130" t="s">
        <v>600</v>
      </c>
      <c r="N217" s="131">
        <v>42858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76</v>
      </c>
      <c r="B218" s="106">
        <v>42678</v>
      </c>
      <c r="C218" s="106"/>
      <c r="D218" s="107" t="s">
        <v>151</v>
      </c>
      <c r="E218" s="108" t="s">
        <v>624</v>
      </c>
      <c r="F218" s="109">
        <v>155</v>
      </c>
      <c r="G218" s="108"/>
      <c r="H218" s="108">
        <v>210</v>
      </c>
      <c r="I218" s="126">
        <v>210</v>
      </c>
      <c r="J218" s="127" t="s">
        <v>724</v>
      </c>
      <c r="K218" s="128">
        <f t="shared" si="115"/>
        <v>55</v>
      </c>
      <c r="L218" s="129">
        <f>K218/F218</f>
        <v>0.35483870967741937</v>
      </c>
      <c r="M218" s="130" t="s">
        <v>600</v>
      </c>
      <c r="N218" s="131">
        <v>42944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77</v>
      </c>
      <c r="B219" s="110">
        <v>42710</v>
      </c>
      <c r="C219" s="110"/>
      <c r="D219" s="111" t="s">
        <v>765</v>
      </c>
      <c r="E219" s="112" t="s">
        <v>624</v>
      </c>
      <c r="F219" s="113">
        <v>150.5</v>
      </c>
      <c r="G219" s="113"/>
      <c r="H219" s="114">
        <v>72.5</v>
      </c>
      <c r="I219" s="132">
        <v>174</v>
      </c>
      <c r="J219" s="133" t="s">
        <v>766</v>
      </c>
      <c r="K219" s="134">
        <v>-78</v>
      </c>
      <c r="L219" s="135">
        <v>-0.51827242524916906</v>
      </c>
      <c r="M219" s="136" t="s">
        <v>664</v>
      </c>
      <c r="N219" s="137">
        <v>43333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78</v>
      </c>
      <c r="B220" s="106">
        <v>42712</v>
      </c>
      <c r="C220" s="106"/>
      <c r="D220" s="107" t="s">
        <v>125</v>
      </c>
      <c r="E220" s="108" t="s">
        <v>624</v>
      </c>
      <c r="F220" s="109">
        <v>380</v>
      </c>
      <c r="G220" s="108"/>
      <c r="H220" s="108">
        <v>478</v>
      </c>
      <c r="I220" s="126">
        <v>468</v>
      </c>
      <c r="J220" s="127" t="s">
        <v>683</v>
      </c>
      <c r="K220" s="128">
        <f>H220-F220</f>
        <v>98</v>
      </c>
      <c r="L220" s="129">
        <f>K220/F220</f>
        <v>0.25789473684210529</v>
      </c>
      <c r="M220" s="130" t="s">
        <v>600</v>
      </c>
      <c r="N220" s="131">
        <v>43025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79</v>
      </c>
      <c r="B221" s="106">
        <v>42734</v>
      </c>
      <c r="C221" s="106"/>
      <c r="D221" s="107" t="s">
        <v>248</v>
      </c>
      <c r="E221" s="108" t="s">
        <v>624</v>
      </c>
      <c r="F221" s="109">
        <v>305</v>
      </c>
      <c r="G221" s="108"/>
      <c r="H221" s="108">
        <v>375</v>
      </c>
      <c r="I221" s="126">
        <v>375</v>
      </c>
      <c r="J221" s="127" t="s">
        <v>683</v>
      </c>
      <c r="K221" s="128">
        <f>H221-F221</f>
        <v>70</v>
      </c>
      <c r="L221" s="129">
        <f>K221/F221</f>
        <v>0.22950819672131148</v>
      </c>
      <c r="M221" s="130" t="s">
        <v>600</v>
      </c>
      <c r="N221" s="131">
        <v>42768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80</v>
      </c>
      <c r="B222" s="106">
        <v>42739</v>
      </c>
      <c r="C222" s="106"/>
      <c r="D222" s="107" t="s">
        <v>351</v>
      </c>
      <c r="E222" s="108" t="s">
        <v>624</v>
      </c>
      <c r="F222" s="109">
        <v>99.5</v>
      </c>
      <c r="G222" s="108"/>
      <c r="H222" s="108">
        <v>158</v>
      </c>
      <c r="I222" s="126">
        <v>158</v>
      </c>
      <c r="J222" s="127" t="s">
        <v>683</v>
      </c>
      <c r="K222" s="128">
        <f>H222-F222</f>
        <v>58.5</v>
      </c>
      <c r="L222" s="129">
        <f>K222/F222</f>
        <v>0.5879396984924623</v>
      </c>
      <c r="M222" s="130" t="s">
        <v>600</v>
      </c>
      <c r="N222" s="131">
        <v>42898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81</v>
      </c>
      <c r="B223" s="106">
        <v>42739</v>
      </c>
      <c r="C223" s="106"/>
      <c r="D223" s="107" t="s">
        <v>351</v>
      </c>
      <c r="E223" s="108" t="s">
        <v>624</v>
      </c>
      <c r="F223" s="109">
        <v>99.5</v>
      </c>
      <c r="G223" s="108"/>
      <c r="H223" s="108">
        <v>158</v>
      </c>
      <c r="I223" s="126">
        <v>158</v>
      </c>
      <c r="J223" s="127" t="s">
        <v>683</v>
      </c>
      <c r="K223" s="128">
        <v>58.5</v>
      </c>
      <c r="L223" s="129">
        <v>0.58793969849246197</v>
      </c>
      <c r="M223" s="130" t="s">
        <v>600</v>
      </c>
      <c r="N223" s="131">
        <v>42898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82</v>
      </c>
      <c r="B224" s="106">
        <v>42786</v>
      </c>
      <c r="C224" s="106"/>
      <c r="D224" s="107" t="s">
        <v>169</v>
      </c>
      <c r="E224" s="108" t="s">
        <v>624</v>
      </c>
      <c r="F224" s="109">
        <v>140.5</v>
      </c>
      <c r="G224" s="108"/>
      <c r="H224" s="108">
        <v>220</v>
      </c>
      <c r="I224" s="126">
        <v>220</v>
      </c>
      <c r="J224" s="127" t="s">
        <v>683</v>
      </c>
      <c r="K224" s="128">
        <f>H224-F224</f>
        <v>79.5</v>
      </c>
      <c r="L224" s="129">
        <f>K224/F224</f>
        <v>0.5658362989323843</v>
      </c>
      <c r="M224" s="130" t="s">
        <v>600</v>
      </c>
      <c r="N224" s="131">
        <v>42864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83</v>
      </c>
      <c r="B225" s="106">
        <v>42786</v>
      </c>
      <c r="C225" s="106"/>
      <c r="D225" s="107" t="s">
        <v>767</v>
      </c>
      <c r="E225" s="108" t="s">
        <v>624</v>
      </c>
      <c r="F225" s="109">
        <v>202.5</v>
      </c>
      <c r="G225" s="108"/>
      <c r="H225" s="108">
        <v>234</v>
      </c>
      <c r="I225" s="126">
        <v>234</v>
      </c>
      <c r="J225" s="127" t="s">
        <v>683</v>
      </c>
      <c r="K225" s="128">
        <v>31.5</v>
      </c>
      <c r="L225" s="129">
        <v>0.155555555555556</v>
      </c>
      <c r="M225" s="130" t="s">
        <v>600</v>
      </c>
      <c r="N225" s="131">
        <v>42836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84</v>
      </c>
      <c r="B226" s="106">
        <v>42818</v>
      </c>
      <c r="C226" s="106"/>
      <c r="D226" s="107" t="s">
        <v>557</v>
      </c>
      <c r="E226" s="108" t="s">
        <v>624</v>
      </c>
      <c r="F226" s="109">
        <v>300.5</v>
      </c>
      <c r="G226" s="108"/>
      <c r="H226" s="108">
        <v>417.5</v>
      </c>
      <c r="I226" s="126">
        <v>420</v>
      </c>
      <c r="J226" s="127" t="s">
        <v>725</v>
      </c>
      <c r="K226" s="128">
        <f>H226-F226</f>
        <v>117</v>
      </c>
      <c r="L226" s="129">
        <f>K226/F226</f>
        <v>0.38935108153078202</v>
      </c>
      <c r="M226" s="130" t="s">
        <v>600</v>
      </c>
      <c r="N226" s="131">
        <v>43070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85</v>
      </c>
      <c r="B227" s="106">
        <v>42818</v>
      </c>
      <c r="C227" s="106"/>
      <c r="D227" s="107" t="s">
        <v>763</v>
      </c>
      <c r="E227" s="108" t="s">
        <v>624</v>
      </c>
      <c r="F227" s="109">
        <v>850</v>
      </c>
      <c r="G227" s="108"/>
      <c r="H227" s="108">
        <v>1042.5</v>
      </c>
      <c r="I227" s="126">
        <v>1023</v>
      </c>
      <c r="J227" s="127" t="s">
        <v>768</v>
      </c>
      <c r="K227" s="128">
        <v>192.5</v>
      </c>
      <c r="L227" s="129">
        <v>0.22647058823529401</v>
      </c>
      <c r="M227" s="130" t="s">
        <v>600</v>
      </c>
      <c r="N227" s="131">
        <v>42830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86</v>
      </c>
      <c r="B228" s="106">
        <v>42830</v>
      </c>
      <c r="C228" s="106"/>
      <c r="D228" s="107" t="s">
        <v>501</v>
      </c>
      <c r="E228" s="108" t="s">
        <v>624</v>
      </c>
      <c r="F228" s="109">
        <v>785</v>
      </c>
      <c r="G228" s="108"/>
      <c r="H228" s="108">
        <v>930</v>
      </c>
      <c r="I228" s="126">
        <v>920</v>
      </c>
      <c r="J228" s="127" t="s">
        <v>726</v>
      </c>
      <c r="K228" s="128">
        <f>H228-F228</f>
        <v>145</v>
      </c>
      <c r="L228" s="129">
        <f>K228/F228</f>
        <v>0.18471337579617833</v>
      </c>
      <c r="M228" s="130" t="s">
        <v>600</v>
      </c>
      <c r="N228" s="131">
        <v>42976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87</v>
      </c>
      <c r="B229" s="110">
        <v>42831</v>
      </c>
      <c r="C229" s="110"/>
      <c r="D229" s="111" t="s">
        <v>769</v>
      </c>
      <c r="E229" s="112" t="s">
        <v>624</v>
      </c>
      <c r="F229" s="113">
        <v>40</v>
      </c>
      <c r="G229" s="113"/>
      <c r="H229" s="114">
        <v>13.1</v>
      </c>
      <c r="I229" s="132">
        <v>60</v>
      </c>
      <c r="J229" s="138" t="s">
        <v>770</v>
      </c>
      <c r="K229" s="134">
        <v>-26.9</v>
      </c>
      <c r="L229" s="135">
        <v>-0.67249999999999999</v>
      </c>
      <c r="M229" s="136" t="s">
        <v>664</v>
      </c>
      <c r="N229" s="137">
        <v>43138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88</v>
      </c>
      <c r="B230" s="106">
        <v>42837</v>
      </c>
      <c r="C230" s="106"/>
      <c r="D230" s="107" t="s">
        <v>88</v>
      </c>
      <c r="E230" s="108" t="s">
        <v>624</v>
      </c>
      <c r="F230" s="109">
        <v>289.5</v>
      </c>
      <c r="G230" s="108"/>
      <c r="H230" s="108">
        <v>354</v>
      </c>
      <c r="I230" s="126">
        <v>360</v>
      </c>
      <c r="J230" s="127" t="s">
        <v>727</v>
      </c>
      <c r="K230" s="128">
        <f t="shared" ref="K230:K238" si="116">H230-F230</f>
        <v>64.5</v>
      </c>
      <c r="L230" s="129">
        <f t="shared" ref="L230:L238" si="117">K230/F230</f>
        <v>0.22279792746113988</v>
      </c>
      <c r="M230" s="130" t="s">
        <v>600</v>
      </c>
      <c r="N230" s="131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89</v>
      </c>
      <c r="B231" s="106">
        <v>42845</v>
      </c>
      <c r="C231" s="106"/>
      <c r="D231" s="107" t="s">
        <v>438</v>
      </c>
      <c r="E231" s="108" t="s">
        <v>624</v>
      </c>
      <c r="F231" s="109">
        <v>700</v>
      </c>
      <c r="G231" s="108"/>
      <c r="H231" s="108">
        <v>840</v>
      </c>
      <c r="I231" s="126">
        <v>840</v>
      </c>
      <c r="J231" s="127" t="s">
        <v>728</v>
      </c>
      <c r="K231" s="128">
        <f t="shared" si="116"/>
        <v>140</v>
      </c>
      <c r="L231" s="129">
        <f t="shared" si="117"/>
        <v>0.2</v>
      </c>
      <c r="M231" s="130" t="s">
        <v>600</v>
      </c>
      <c r="N231" s="131">
        <v>42893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90</v>
      </c>
      <c r="B232" s="106">
        <v>42887</v>
      </c>
      <c r="C232" s="106"/>
      <c r="D232" s="148" t="s">
        <v>363</v>
      </c>
      <c r="E232" s="108" t="s">
        <v>624</v>
      </c>
      <c r="F232" s="109">
        <v>130</v>
      </c>
      <c r="G232" s="108"/>
      <c r="H232" s="108">
        <v>144.25</v>
      </c>
      <c r="I232" s="126">
        <v>170</v>
      </c>
      <c r="J232" s="127" t="s">
        <v>729</v>
      </c>
      <c r="K232" s="128">
        <f t="shared" si="116"/>
        <v>14.25</v>
      </c>
      <c r="L232" s="129">
        <f t="shared" si="117"/>
        <v>0.10961538461538461</v>
      </c>
      <c r="M232" s="130" t="s">
        <v>600</v>
      </c>
      <c r="N232" s="131">
        <v>43675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91</v>
      </c>
      <c r="B233" s="106">
        <v>42901</v>
      </c>
      <c r="C233" s="106"/>
      <c r="D233" s="148" t="s">
        <v>730</v>
      </c>
      <c r="E233" s="108" t="s">
        <v>624</v>
      </c>
      <c r="F233" s="109">
        <v>214.5</v>
      </c>
      <c r="G233" s="108"/>
      <c r="H233" s="108">
        <v>262</v>
      </c>
      <c r="I233" s="126">
        <v>262</v>
      </c>
      <c r="J233" s="127" t="s">
        <v>731</v>
      </c>
      <c r="K233" s="128">
        <f t="shared" si="116"/>
        <v>47.5</v>
      </c>
      <c r="L233" s="129">
        <f t="shared" si="117"/>
        <v>0.22144522144522144</v>
      </c>
      <c r="M233" s="130" t="s">
        <v>600</v>
      </c>
      <c r="N233" s="131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92</v>
      </c>
      <c r="B234" s="154">
        <v>42933</v>
      </c>
      <c r="C234" s="154"/>
      <c r="D234" s="155" t="s">
        <v>732</v>
      </c>
      <c r="E234" s="156" t="s">
        <v>624</v>
      </c>
      <c r="F234" s="157">
        <v>370</v>
      </c>
      <c r="G234" s="156"/>
      <c r="H234" s="156">
        <v>447.5</v>
      </c>
      <c r="I234" s="178">
        <v>450</v>
      </c>
      <c r="J234" s="231" t="s">
        <v>683</v>
      </c>
      <c r="K234" s="128">
        <f t="shared" si="116"/>
        <v>77.5</v>
      </c>
      <c r="L234" s="180">
        <f t="shared" si="117"/>
        <v>0.20945945945945946</v>
      </c>
      <c r="M234" s="181" t="s">
        <v>600</v>
      </c>
      <c r="N234" s="182">
        <v>43035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93</v>
      </c>
      <c r="B235" s="154">
        <v>42943</v>
      </c>
      <c r="C235" s="154"/>
      <c r="D235" s="155" t="s">
        <v>167</v>
      </c>
      <c r="E235" s="156" t="s">
        <v>624</v>
      </c>
      <c r="F235" s="157">
        <v>657.5</v>
      </c>
      <c r="G235" s="156"/>
      <c r="H235" s="156">
        <v>825</v>
      </c>
      <c r="I235" s="178">
        <v>820</v>
      </c>
      <c r="J235" s="231" t="s">
        <v>683</v>
      </c>
      <c r="K235" s="128">
        <f t="shared" si="116"/>
        <v>167.5</v>
      </c>
      <c r="L235" s="180">
        <f t="shared" si="117"/>
        <v>0.25475285171102663</v>
      </c>
      <c r="M235" s="181" t="s">
        <v>600</v>
      </c>
      <c r="N235" s="182">
        <v>43090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94</v>
      </c>
      <c r="B236" s="106">
        <v>42964</v>
      </c>
      <c r="C236" s="106"/>
      <c r="D236" s="107" t="s">
        <v>368</v>
      </c>
      <c r="E236" s="108" t="s">
        <v>624</v>
      </c>
      <c r="F236" s="109">
        <v>605</v>
      </c>
      <c r="G236" s="108"/>
      <c r="H236" s="108">
        <v>750</v>
      </c>
      <c r="I236" s="126">
        <v>750</v>
      </c>
      <c r="J236" s="127" t="s">
        <v>726</v>
      </c>
      <c r="K236" s="128">
        <f t="shared" si="116"/>
        <v>145</v>
      </c>
      <c r="L236" s="129">
        <f t="shared" si="117"/>
        <v>0.23966942148760331</v>
      </c>
      <c r="M236" s="130" t="s">
        <v>600</v>
      </c>
      <c r="N236" s="131">
        <v>43027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6">
        <v>95</v>
      </c>
      <c r="B237" s="149">
        <v>42979</v>
      </c>
      <c r="C237" s="149"/>
      <c r="D237" s="150" t="s">
        <v>509</v>
      </c>
      <c r="E237" s="151" t="s">
        <v>624</v>
      </c>
      <c r="F237" s="152">
        <v>255</v>
      </c>
      <c r="G237" s="153"/>
      <c r="H237" s="153">
        <v>217.25</v>
      </c>
      <c r="I237" s="153">
        <v>320</v>
      </c>
      <c r="J237" s="175" t="s">
        <v>733</v>
      </c>
      <c r="K237" s="134">
        <f t="shared" si="116"/>
        <v>-37.75</v>
      </c>
      <c r="L237" s="176">
        <f t="shared" si="117"/>
        <v>-0.14803921568627451</v>
      </c>
      <c r="M237" s="136" t="s">
        <v>664</v>
      </c>
      <c r="N237" s="177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96</v>
      </c>
      <c r="B238" s="106">
        <v>42997</v>
      </c>
      <c r="C238" s="106"/>
      <c r="D238" s="107" t="s">
        <v>734</v>
      </c>
      <c r="E238" s="108" t="s">
        <v>624</v>
      </c>
      <c r="F238" s="109">
        <v>215</v>
      </c>
      <c r="G238" s="108"/>
      <c r="H238" s="108">
        <v>258</v>
      </c>
      <c r="I238" s="126">
        <v>258</v>
      </c>
      <c r="J238" s="127" t="s">
        <v>683</v>
      </c>
      <c r="K238" s="128">
        <f t="shared" si="116"/>
        <v>43</v>
      </c>
      <c r="L238" s="129">
        <f t="shared" si="117"/>
        <v>0.2</v>
      </c>
      <c r="M238" s="130" t="s">
        <v>600</v>
      </c>
      <c r="N238" s="131">
        <v>43040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97</v>
      </c>
      <c r="B239" s="106">
        <v>42997</v>
      </c>
      <c r="C239" s="106"/>
      <c r="D239" s="107" t="s">
        <v>734</v>
      </c>
      <c r="E239" s="108" t="s">
        <v>624</v>
      </c>
      <c r="F239" s="109">
        <v>215</v>
      </c>
      <c r="G239" s="108"/>
      <c r="H239" s="108">
        <v>258</v>
      </c>
      <c r="I239" s="126">
        <v>258</v>
      </c>
      <c r="J239" s="231" t="s">
        <v>683</v>
      </c>
      <c r="K239" s="128">
        <v>43</v>
      </c>
      <c r="L239" s="129">
        <v>0.2</v>
      </c>
      <c r="M239" s="130" t="s">
        <v>600</v>
      </c>
      <c r="N239" s="131">
        <v>43040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98</v>
      </c>
      <c r="B240" s="207">
        <v>42998</v>
      </c>
      <c r="C240" s="207"/>
      <c r="D240" s="375" t="s">
        <v>2980</v>
      </c>
      <c r="E240" s="208" t="s">
        <v>624</v>
      </c>
      <c r="F240" s="209">
        <v>75</v>
      </c>
      <c r="G240" s="208"/>
      <c r="H240" s="208">
        <v>90</v>
      </c>
      <c r="I240" s="232">
        <v>90</v>
      </c>
      <c r="J240" s="127" t="s">
        <v>735</v>
      </c>
      <c r="K240" s="128">
        <f t="shared" ref="K240:K245" si="118">H240-F240</f>
        <v>15</v>
      </c>
      <c r="L240" s="129">
        <f t="shared" ref="L240:L245" si="119">K240/F240</f>
        <v>0.2</v>
      </c>
      <c r="M240" s="130" t="s">
        <v>600</v>
      </c>
      <c r="N240" s="131">
        <v>43019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99</v>
      </c>
      <c r="B241" s="154">
        <v>43011</v>
      </c>
      <c r="C241" s="154"/>
      <c r="D241" s="155" t="s">
        <v>736</v>
      </c>
      <c r="E241" s="156" t="s">
        <v>624</v>
      </c>
      <c r="F241" s="157">
        <v>315</v>
      </c>
      <c r="G241" s="156"/>
      <c r="H241" s="156">
        <v>392</v>
      </c>
      <c r="I241" s="178">
        <v>384</v>
      </c>
      <c r="J241" s="231" t="s">
        <v>737</v>
      </c>
      <c r="K241" s="128">
        <f t="shared" si="118"/>
        <v>77</v>
      </c>
      <c r="L241" s="180">
        <f t="shared" si="119"/>
        <v>0.24444444444444444</v>
      </c>
      <c r="M241" s="181" t="s">
        <v>600</v>
      </c>
      <c r="N241" s="182">
        <v>43017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100</v>
      </c>
      <c r="B242" s="154">
        <v>43013</v>
      </c>
      <c r="C242" s="154"/>
      <c r="D242" s="155" t="s">
        <v>738</v>
      </c>
      <c r="E242" s="156" t="s">
        <v>624</v>
      </c>
      <c r="F242" s="157">
        <v>145</v>
      </c>
      <c r="G242" s="156"/>
      <c r="H242" s="156">
        <v>179</v>
      </c>
      <c r="I242" s="178">
        <v>180</v>
      </c>
      <c r="J242" s="231" t="s">
        <v>614</v>
      </c>
      <c r="K242" s="128">
        <f t="shared" si="118"/>
        <v>34</v>
      </c>
      <c r="L242" s="180">
        <f t="shared" si="119"/>
        <v>0.23448275862068965</v>
      </c>
      <c r="M242" s="181" t="s">
        <v>600</v>
      </c>
      <c r="N242" s="182">
        <v>43025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101</v>
      </c>
      <c r="B243" s="154">
        <v>43014</v>
      </c>
      <c r="C243" s="154"/>
      <c r="D243" s="155" t="s">
        <v>339</v>
      </c>
      <c r="E243" s="156" t="s">
        <v>624</v>
      </c>
      <c r="F243" s="157">
        <v>256</v>
      </c>
      <c r="G243" s="156"/>
      <c r="H243" s="156">
        <v>323</v>
      </c>
      <c r="I243" s="178">
        <v>320</v>
      </c>
      <c r="J243" s="231" t="s">
        <v>683</v>
      </c>
      <c r="K243" s="128">
        <f t="shared" si="118"/>
        <v>67</v>
      </c>
      <c r="L243" s="180">
        <f t="shared" si="119"/>
        <v>0.26171875</v>
      </c>
      <c r="M243" s="181" t="s">
        <v>600</v>
      </c>
      <c r="N243" s="182">
        <v>43067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102</v>
      </c>
      <c r="B244" s="154">
        <v>43017</v>
      </c>
      <c r="C244" s="154"/>
      <c r="D244" s="155" t="s">
        <v>360</v>
      </c>
      <c r="E244" s="156" t="s">
        <v>624</v>
      </c>
      <c r="F244" s="157">
        <v>137.5</v>
      </c>
      <c r="G244" s="156"/>
      <c r="H244" s="156">
        <v>184</v>
      </c>
      <c r="I244" s="178">
        <v>183</v>
      </c>
      <c r="J244" s="179" t="s">
        <v>739</v>
      </c>
      <c r="K244" s="128">
        <f t="shared" si="118"/>
        <v>46.5</v>
      </c>
      <c r="L244" s="180">
        <f t="shared" si="119"/>
        <v>0.33818181818181819</v>
      </c>
      <c r="M244" s="181" t="s">
        <v>600</v>
      </c>
      <c r="N244" s="182">
        <v>43108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103</v>
      </c>
      <c r="B245" s="154">
        <v>43018</v>
      </c>
      <c r="C245" s="154"/>
      <c r="D245" s="155" t="s">
        <v>740</v>
      </c>
      <c r="E245" s="156" t="s">
        <v>624</v>
      </c>
      <c r="F245" s="157">
        <v>125.5</v>
      </c>
      <c r="G245" s="156"/>
      <c r="H245" s="156">
        <v>158</v>
      </c>
      <c r="I245" s="178">
        <v>155</v>
      </c>
      <c r="J245" s="179" t="s">
        <v>741</v>
      </c>
      <c r="K245" s="128">
        <f t="shared" si="118"/>
        <v>32.5</v>
      </c>
      <c r="L245" s="180">
        <f t="shared" si="119"/>
        <v>0.25896414342629481</v>
      </c>
      <c r="M245" s="181" t="s">
        <v>600</v>
      </c>
      <c r="N245" s="182">
        <v>43067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104</v>
      </c>
      <c r="B246" s="154">
        <v>43018</v>
      </c>
      <c r="C246" s="154"/>
      <c r="D246" s="155" t="s">
        <v>771</v>
      </c>
      <c r="E246" s="156" t="s">
        <v>624</v>
      </c>
      <c r="F246" s="157">
        <v>895</v>
      </c>
      <c r="G246" s="156"/>
      <c r="H246" s="156">
        <v>1122.5</v>
      </c>
      <c r="I246" s="178">
        <v>1078</v>
      </c>
      <c r="J246" s="179" t="s">
        <v>772</v>
      </c>
      <c r="K246" s="128">
        <v>227.5</v>
      </c>
      <c r="L246" s="180">
        <v>0.25418994413407803</v>
      </c>
      <c r="M246" s="181" t="s">
        <v>600</v>
      </c>
      <c r="N246" s="182">
        <v>43117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105</v>
      </c>
      <c r="B247" s="154">
        <v>43020</v>
      </c>
      <c r="C247" s="154"/>
      <c r="D247" s="155" t="s">
        <v>347</v>
      </c>
      <c r="E247" s="156" t="s">
        <v>624</v>
      </c>
      <c r="F247" s="157">
        <v>525</v>
      </c>
      <c r="G247" s="156"/>
      <c r="H247" s="156">
        <v>629</v>
      </c>
      <c r="I247" s="178">
        <v>629</v>
      </c>
      <c r="J247" s="231" t="s">
        <v>683</v>
      </c>
      <c r="K247" s="128">
        <v>104</v>
      </c>
      <c r="L247" s="180">
        <v>0.19809523809523799</v>
      </c>
      <c r="M247" s="181" t="s">
        <v>600</v>
      </c>
      <c r="N247" s="182">
        <v>43119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106</v>
      </c>
      <c r="B248" s="154">
        <v>43046</v>
      </c>
      <c r="C248" s="154"/>
      <c r="D248" s="155" t="s">
        <v>393</v>
      </c>
      <c r="E248" s="156" t="s">
        <v>624</v>
      </c>
      <c r="F248" s="157">
        <v>740</v>
      </c>
      <c r="G248" s="156"/>
      <c r="H248" s="156">
        <v>892.5</v>
      </c>
      <c r="I248" s="178">
        <v>900</v>
      </c>
      <c r="J248" s="179" t="s">
        <v>742</v>
      </c>
      <c r="K248" s="128">
        <f>H248-F248</f>
        <v>152.5</v>
      </c>
      <c r="L248" s="180">
        <f>K248/F248</f>
        <v>0.20608108108108109</v>
      </c>
      <c r="M248" s="181" t="s">
        <v>600</v>
      </c>
      <c r="N248" s="182">
        <v>43052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107</v>
      </c>
      <c r="B249" s="106">
        <v>43073</v>
      </c>
      <c r="C249" s="106"/>
      <c r="D249" s="107" t="s">
        <v>743</v>
      </c>
      <c r="E249" s="108" t="s">
        <v>624</v>
      </c>
      <c r="F249" s="109">
        <v>118.5</v>
      </c>
      <c r="G249" s="108"/>
      <c r="H249" s="108">
        <v>143.5</v>
      </c>
      <c r="I249" s="126">
        <v>145</v>
      </c>
      <c r="J249" s="141" t="s">
        <v>744</v>
      </c>
      <c r="K249" s="128">
        <f>H249-F249</f>
        <v>25</v>
      </c>
      <c r="L249" s="129">
        <f>K249/F249</f>
        <v>0.2109704641350211</v>
      </c>
      <c r="M249" s="130" t="s">
        <v>600</v>
      </c>
      <c r="N249" s="131">
        <v>43097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108</v>
      </c>
      <c r="B250" s="110">
        <v>43090</v>
      </c>
      <c r="C250" s="110"/>
      <c r="D250" s="158" t="s">
        <v>443</v>
      </c>
      <c r="E250" s="112" t="s">
        <v>624</v>
      </c>
      <c r="F250" s="113">
        <v>715</v>
      </c>
      <c r="G250" s="113"/>
      <c r="H250" s="114">
        <v>500</v>
      </c>
      <c r="I250" s="132">
        <v>872</v>
      </c>
      <c r="J250" s="138" t="s">
        <v>745</v>
      </c>
      <c r="K250" s="134">
        <f>H250-F250</f>
        <v>-215</v>
      </c>
      <c r="L250" s="135">
        <f>K250/F250</f>
        <v>-0.30069930069930068</v>
      </c>
      <c r="M250" s="136" t="s">
        <v>664</v>
      </c>
      <c r="N250" s="137">
        <v>43670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109</v>
      </c>
      <c r="B251" s="106">
        <v>43098</v>
      </c>
      <c r="C251" s="106"/>
      <c r="D251" s="107" t="s">
        <v>736</v>
      </c>
      <c r="E251" s="108" t="s">
        <v>624</v>
      </c>
      <c r="F251" s="109">
        <v>435</v>
      </c>
      <c r="G251" s="108"/>
      <c r="H251" s="108">
        <v>542.5</v>
      </c>
      <c r="I251" s="126">
        <v>539</v>
      </c>
      <c r="J251" s="141" t="s">
        <v>683</v>
      </c>
      <c r="K251" s="128">
        <v>107.5</v>
      </c>
      <c r="L251" s="129">
        <v>0.247126436781609</v>
      </c>
      <c r="M251" s="130" t="s">
        <v>600</v>
      </c>
      <c r="N251" s="131">
        <v>43206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110</v>
      </c>
      <c r="B252" s="106">
        <v>43098</v>
      </c>
      <c r="C252" s="106"/>
      <c r="D252" s="107" t="s">
        <v>571</v>
      </c>
      <c r="E252" s="108" t="s">
        <v>624</v>
      </c>
      <c r="F252" s="109">
        <v>885</v>
      </c>
      <c r="G252" s="108"/>
      <c r="H252" s="108">
        <v>1090</v>
      </c>
      <c r="I252" s="126">
        <v>1084</v>
      </c>
      <c r="J252" s="141" t="s">
        <v>683</v>
      </c>
      <c r="K252" s="128">
        <v>205</v>
      </c>
      <c r="L252" s="129">
        <v>0.23163841807909599</v>
      </c>
      <c r="M252" s="130" t="s">
        <v>600</v>
      </c>
      <c r="N252" s="131">
        <v>43213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7">
        <v>111</v>
      </c>
      <c r="B253" s="348">
        <v>43192</v>
      </c>
      <c r="C253" s="348"/>
      <c r="D253" s="116" t="s">
        <v>753</v>
      </c>
      <c r="E253" s="351" t="s">
        <v>624</v>
      </c>
      <c r="F253" s="354">
        <v>478.5</v>
      </c>
      <c r="G253" s="351"/>
      <c r="H253" s="351">
        <v>442</v>
      </c>
      <c r="I253" s="357">
        <v>613</v>
      </c>
      <c r="J253" s="384" t="s">
        <v>3404</v>
      </c>
      <c r="K253" s="134">
        <f>H253-F253</f>
        <v>-36.5</v>
      </c>
      <c r="L253" s="135">
        <f>K253/F253</f>
        <v>-7.6280041797283177E-2</v>
      </c>
      <c r="M253" s="136" t="s">
        <v>664</v>
      </c>
      <c r="N253" s="137">
        <v>43762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112</v>
      </c>
      <c r="B254" s="110">
        <v>43194</v>
      </c>
      <c r="C254" s="110"/>
      <c r="D254" s="374" t="s">
        <v>2979</v>
      </c>
      <c r="E254" s="112" t="s">
        <v>624</v>
      </c>
      <c r="F254" s="113">
        <f>141.5-7.3</f>
        <v>134.19999999999999</v>
      </c>
      <c r="G254" s="113"/>
      <c r="H254" s="114">
        <v>77</v>
      </c>
      <c r="I254" s="132">
        <v>180</v>
      </c>
      <c r="J254" s="384" t="s">
        <v>3403</v>
      </c>
      <c r="K254" s="134">
        <f>H254-F254</f>
        <v>-57.199999999999989</v>
      </c>
      <c r="L254" s="135">
        <f>K254/F254</f>
        <v>-0.42622950819672129</v>
      </c>
      <c r="M254" s="136" t="s">
        <v>664</v>
      </c>
      <c r="N254" s="137">
        <v>43522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113</v>
      </c>
      <c r="B255" s="110">
        <v>43209</v>
      </c>
      <c r="C255" s="110"/>
      <c r="D255" s="111" t="s">
        <v>746</v>
      </c>
      <c r="E255" s="112" t="s">
        <v>624</v>
      </c>
      <c r="F255" s="113">
        <v>430</v>
      </c>
      <c r="G255" s="113"/>
      <c r="H255" s="114">
        <v>220</v>
      </c>
      <c r="I255" s="132">
        <v>537</v>
      </c>
      <c r="J255" s="138" t="s">
        <v>747</v>
      </c>
      <c r="K255" s="134">
        <f>H255-F255</f>
        <v>-210</v>
      </c>
      <c r="L255" s="135">
        <f>K255/F255</f>
        <v>-0.48837209302325579</v>
      </c>
      <c r="M255" s="136" t="s">
        <v>664</v>
      </c>
      <c r="N255" s="137">
        <v>43252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8">
        <v>114</v>
      </c>
      <c r="B256" s="159">
        <v>43220</v>
      </c>
      <c r="C256" s="159"/>
      <c r="D256" s="160" t="s">
        <v>394</v>
      </c>
      <c r="E256" s="161" t="s">
        <v>624</v>
      </c>
      <c r="F256" s="163">
        <v>153.5</v>
      </c>
      <c r="G256" s="163"/>
      <c r="H256" s="163">
        <v>196</v>
      </c>
      <c r="I256" s="163">
        <v>196</v>
      </c>
      <c r="J256" s="359" t="s">
        <v>3495</v>
      </c>
      <c r="K256" s="183">
        <f>H256-F256</f>
        <v>42.5</v>
      </c>
      <c r="L256" s="184">
        <f>K256/F256</f>
        <v>0.27687296416938112</v>
      </c>
      <c r="M256" s="162" t="s">
        <v>600</v>
      </c>
      <c r="N256" s="185">
        <v>43605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115</v>
      </c>
      <c r="B257" s="110">
        <v>43306</v>
      </c>
      <c r="C257" s="110"/>
      <c r="D257" s="111" t="s">
        <v>769</v>
      </c>
      <c r="E257" s="112" t="s">
        <v>624</v>
      </c>
      <c r="F257" s="113">
        <v>27.5</v>
      </c>
      <c r="G257" s="113"/>
      <c r="H257" s="114">
        <v>13.1</v>
      </c>
      <c r="I257" s="132">
        <v>60</v>
      </c>
      <c r="J257" s="138" t="s">
        <v>773</v>
      </c>
      <c r="K257" s="134">
        <v>-14.4</v>
      </c>
      <c r="L257" s="135">
        <v>-0.52363636363636401</v>
      </c>
      <c r="M257" s="136" t="s">
        <v>664</v>
      </c>
      <c r="N257" s="137">
        <v>43138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7">
        <v>116</v>
      </c>
      <c r="B258" s="348">
        <v>43318</v>
      </c>
      <c r="C258" s="348"/>
      <c r="D258" s="116" t="s">
        <v>748</v>
      </c>
      <c r="E258" s="351" t="s">
        <v>624</v>
      </c>
      <c r="F258" s="351">
        <v>148.5</v>
      </c>
      <c r="G258" s="351"/>
      <c r="H258" s="351">
        <v>102</v>
      </c>
      <c r="I258" s="357">
        <v>182</v>
      </c>
      <c r="J258" s="138" t="s">
        <v>3494</v>
      </c>
      <c r="K258" s="134">
        <f>H258-F258</f>
        <v>-46.5</v>
      </c>
      <c r="L258" s="135">
        <f>K258/F258</f>
        <v>-0.31313131313131315</v>
      </c>
      <c r="M258" s="136" t="s">
        <v>664</v>
      </c>
      <c r="N258" s="137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117</v>
      </c>
      <c r="B259" s="106">
        <v>43335</v>
      </c>
      <c r="C259" s="106"/>
      <c r="D259" s="107" t="s">
        <v>774</v>
      </c>
      <c r="E259" s="108" t="s">
        <v>624</v>
      </c>
      <c r="F259" s="156">
        <v>285</v>
      </c>
      <c r="G259" s="108"/>
      <c r="H259" s="108">
        <v>355</v>
      </c>
      <c r="I259" s="126">
        <v>364</v>
      </c>
      <c r="J259" s="141" t="s">
        <v>775</v>
      </c>
      <c r="K259" s="128">
        <v>70</v>
      </c>
      <c r="L259" s="129">
        <v>0.24561403508771901</v>
      </c>
      <c r="M259" s="130" t="s">
        <v>600</v>
      </c>
      <c r="N259" s="131">
        <v>43455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118</v>
      </c>
      <c r="B260" s="106">
        <v>43341</v>
      </c>
      <c r="C260" s="106"/>
      <c r="D260" s="107" t="s">
        <v>384</v>
      </c>
      <c r="E260" s="108" t="s">
        <v>624</v>
      </c>
      <c r="F260" s="156">
        <v>525</v>
      </c>
      <c r="G260" s="108"/>
      <c r="H260" s="108">
        <v>585</v>
      </c>
      <c r="I260" s="126">
        <v>635</v>
      </c>
      <c r="J260" s="141" t="s">
        <v>749</v>
      </c>
      <c r="K260" s="128">
        <f t="shared" ref="K260:K272" si="120">H260-F260</f>
        <v>60</v>
      </c>
      <c r="L260" s="129">
        <f t="shared" ref="L260:L272" si="121">K260/F260</f>
        <v>0.11428571428571428</v>
      </c>
      <c r="M260" s="130" t="s">
        <v>600</v>
      </c>
      <c r="N260" s="131">
        <v>43662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119</v>
      </c>
      <c r="B261" s="106">
        <v>43395</v>
      </c>
      <c r="C261" s="106"/>
      <c r="D261" s="107" t="s">
        <v>368</v>
      </c>
      <c r="E261" s="108" t="s">
        <v>624</v>
      </c>
      <c r="F261" s="156">
        <v>475</v>
      </c>
      <c r="G261" s="108"/>
      <c r="H261" s="108">
        <v>574</v>
      </c>
      <c r="I261" s="126">
        <v>570</v>
      </c>
      <c r="J261" s="141" t="s">
        <v>683</v>
      </c>
      <c r="K261" s="128">
        <f t="shared" si="120"/>
        <v>99</v>
      </c>
      <c r="L261" s="129">
        <f t="shared" si="121"/>
        <v>0.20842105263157895</v>
      </c>
      <c r="M261" s="130" t="s">
        <v>600</v>
      </c>
      <c r="N261" s="131">
        <v>43403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120</v>
      </c>
      <c r="B262" s="154">
        <v>43397</v>
      </c>
      <c r="C262" s="154"/>
      <c r="D262" s="413" t="s">
        <v>391</v>
      </c>
      <c r="E262" s="156" t="s">
        <v>624</v>
      </c>
      <c r="F262" s="156">
        <v>707.5</v>
      </c>
      <c r="G262" s="156"/>
      <c r="H262" s="156">
        <v>872</v>
      </c>
      <c r="I262" s="178">
        <v>872</v>
      </c>
      <c r="J262" s="179" t="s">
        <v>683</v>
      </c>
      <c r="K262" s="128">
        <f t="shared" si="120"/>
        <v>164.5</v>
      </c>
      <c r="L262" s="180">
        <f t="shared" si="121"/>
        <v>0.23250883392226149</v>
      </c>
      <c r="M262" s="181" t="s">
        <v>600</v>
      </c>
      <c r="N262" s="182">
        <v>43482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121</v>
      </c>
      <c r="B263" s="154">
        <v>43398</v>
      </c>
      <c r="C263" s="154"/>
      <c r="D263" s="413" t="s">
        <v>348</v>
      </c>
      <c r="E263" s="156" t="s">
        <v>624</v>
      </c>
      <c r="F263" s="156">
        <v>162</v>
      </c>
      <c r="G263" s="156"/>
      <c r="H263" s="156">
        <v>204</v>
      </c>
      <c r="I263" s="178">
        <v>209</v>
      </c>
      <c r="J263" s="179" t="s">
        <v>3493</v>
      </c>
      <c r="K263" s="128">
        <f t="shared" si="120"/>
        <v>42</v>
      </c>
      <c r="L263" s="180">
        <f t="shared" si="121"/>
        <v>0.25925925925925924</v>
      </c>
      <c r="M263" s="181" t="s">
        <v>600</v>
      </c>
      <c r="N263" s="182">
        <v>43539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122</v>
      </c>
      <c r="B264" s="207">
        <v>43399</v>
      </c>
      <c r="C264" s="207"/>
      <c r="D264" s="155" t="s">
        <v>495</v>
      </c>
      <c r="E264" s="208" t="s">
        <v>624</v>
      </c>
      <c r="F264" s="208">
        <v>240</v>
      </c>
      <c r="G264" s="208"/>
      <c r="H264" s="208">
        <v>297</v>
      </c>
      <c r="I264" s="232">
        <v>297</v>
      </c>
      <c r="J264" s="179" t="s">
        <v>683</v>
      </c>
      <c r="K264" s="233">
        <f t="shared" si="120"/>
        <v>57</v>
      </c>
      <c r="L264" s="234">
        <f t="shared" si="121"/>
        <v>0.23749999999999999</v>
      </c>
      <c r="M264" s="235" t="s">
        <v>600</v>
      </c>
      <c r="N264" s="236">
        <v>43417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123</v>
      </c>
      <c r="B265" s="106">
        <v>43439</v>
      </c>
      <c r="C265" s="106"/>
      <c r="D265" s="148" t="s">
        <v>750</v>
      </c>
      <c r="E265" s="108" t="s">
        <v>624</v>
      </c>
      <c r="F265" s="108">
        <v>202.5</v>
      </c>
      <c r="G265" s="108"/>
      <c r="H265" s="108">
        <v>255</v>
      </c>
      <c r="I265" s="126">
        <v>252</v>
      </c>
      <c r="J265" s="141" t="s">
        <v>683</v>
      </c>
      <c r="K265" s="128">
        <f t="shared" si="120"/>
        <v>52.5</v>
      </c>
      <c r="L265" s="129">
        <f t="shared" si="121"/>
        <v>0.25925925925925924</v>
      </c>
      <c r="M265" s="130" t="s">
        <v>600</v>
      </c>
      <c r="N265" s="131">
        <v>43542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124</v>
      </c>
      <c r="B266" s="207">
        <v>43465</v>
      </c>
      <c r="C266" s="106"/>
      <c r="D266" s="413" t="s">
        <v>423</v>
      </c>
      <c r="E266" s="208" t="s">
        <v>624</v>
      </c>
      <c r="F266" s="208">
        <v>710</v>
      </c>
      <c r="G266" s="208"/>
      <c r="H266" s="208">
        <v>866</v>
      </c>
      <c r="I266" s="232">
        <v>866</v>
      </c>
      <c r="J266" s="179" t="s">
        <v>683</v>
      </c>
      <c r="K266" s="128">
        <f t="shared" si="120"/>
        <v>156</v>
      </c>
      <c r="L266" s="129">
        <f t="shared" si="121"/>
        <v>0.21971830985915494</v>
      </c>
      <c r="M266" s="130" t="s">
        <v>600</v>
      </c>
      <c r="N266" s="362">
        <v>43553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125</v>
      </c>
      <c r="B267" s="207">
        <v>43522</v>
      </c>
      <c r="C267" s="207"/>
      <c r="D267" s="413" t="s">
        <v>141</v>
      </c>
      <c r="E267" s="208" t="s">
        <v>624</v>
      </c>
      <c r="F267" s="208">
        <v>337.25</v>
      </c>
      <c r="G267" s="208"/>
      <c r="H267" s="208">
        <v>398.5</v>
      </c>
      <c r="I267" s="232">
        <v>411</v>
      </c>
      <c r="J267" s="141" t="s">
        <v>3492</v>
      </c>
      <c r="K267" s="128">
        <f t="shared" si="120"/>
        <v>61.25</v>
      </c>
      <c r="L267" s="129">
        <f t="shared" si="121"/>
        <v>0.1816160118606375</v>
      </c>
      <c r="M267" s="130" t="s">
        <v>600</v>
      </c>
      <c r="N267" s="362">
        <v>43760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9">
        <v>126</v>
      </c>
      <c r="B268" s="164">
        <v>43559</v>
      </c>
      <c r="C268" s="164"/>
      <c r="D268" s="165" t="s">
        <v>410</v>
      </c>
      <c r="E268" s="166" t="s">
        <v>624</v>
      </c>
      <c r="F268" s="166">
        <v>130</v>
      </c>
      <c r="G268" s="166"/>
      <c r="H268" s="166">
        <v>65</v>
      </c>
      <c r="I268" s="186">
        <v>158</v>
      </c>
      <c r="J268" s="138" t="s">
        <v>751</v>
      </c>
      <c r="K268" s="134">
        <f t="shared" si="120"/>
        <v>-65</v>
      </c>
      <c r="L268" s="135">
        <f t="shared" si="121"/>
        <v>-0.5</v>
      </c>
      <c r="M268" s="136" t="s">
        <v>664</v>
      </c>
      <c r="N268" s="137">
        <v>43726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127</v>
      </c>
      <c r="B269" s="187">
        <v>43017</v>
      </c>
      <c r="C269" s="187"/>
      <c r="D269" s="188" t="s">
        <v>169</v>
      </c>
      <c r="E269" s="189" t="s">
        <v>624</v>
      </c>
      <c r="F269" s="190">
        <v>141.5</v>
      </c>
      <c r="G269" s="191"/>
      <c r="H269" s="191">
        <v>183.5</v>
      </c>
      <c r="I269" s="191">
        <v>210</v>
      </c>
      <c r="J269" s="218" t="s">
        <v>3441</v>
      </c>
      <c r="K269" s="219">
        <f t="shared" si="120"/>
        <v>42</v>
      </c>
      <c r="L269" s="220">
        <f t="shared" si="121"/>
        <v>0.29681978798586572</v>
      </c>
      <c r="M269" s="190" t="s">
        <v>600</v>
      </c>
      <c r="N269" s="221">
        <v>43042</v>
      </c>
      <c r="O269" s="57"/>
      <c r="P269" s="16"/>
      <c r="Q269" s="16"/>
      <c r="R269" s="94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128</v>
      </c>
      <c r="B270" s="164">
        <v>43074</v>
      </c>
      <c r="C270" s="164"/>
      <c r="D270" s="165" t="s">
        <v>303</v>
      </c>
      <c r="E270" s="166" t="s">
        <v>624</v>
      </c>
      <c r="F270" s="167">
        <v>172</v>
      </c>
      <c r="G270" s="166"/>
      <c r="H270" s="166">
        <v>155.25</v>
      </c>
      <c r="I270" s="186">
        <v>230</v>
      </c>
      <c r="J270" s="384" t="s">
        <v>3401</v>
      </c>
      <c r="K270" s="134">
        <f t="shared" ref="K270" si="122">H270-F270</f>
        <v>-16.75</v>
      </c>
      <c r="L270" s="135">
        <f t="shared" ref="L270" si="123">K270/F270</f>
        <v>-9.7383720930232565E-2</v>
      </c>
      <c r="M270" s="136" t="s">
        <v>664</v>
      </c>
      <c r="N270" s="137">
        <v>43787</v>
      </c>
      <c r="O270" s="57"/>
      <c r="P270" s="16"/>
      <c r="Q270" s="16"/>
      <c r="R270" s="17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0">
        <v>129</v>
      </c>
      <c r="B271" s="187">
        <v>43398</v>
      </c>
      <c r="C271" s="187"/>
      <c r="D271" s="188" t="s">
        <v>104</v>
      </c>
      <c r="E271" s="189" t="s">
        <v>624</v>
      </c>
      <c r="F271" s="191">
        <v>698.5</v>
      </c>
      <c r="G271" s="191"/>
      <c r="H271" s="191">
        <v>850</v>
      </c>
      <c r="I271" s="191">
        <v>890</v>
      </c>
      <c r="J271" s="222" t="s">
        <v>3489</v>
      </c>
      <c r="K271" s="219">
        <f t="shared" si="120"/>
        <v>151.5</v>
      </c>
      <c r="L271" s="220">
        <f t="shared" si="121"/>
        <v>0.21689334287759485</v>
      </c>
      <c r="M271" s="190" t="s">
        <v>600</v>
      </c>
      <c r="N271" s="221">
        <v>43453</v>
      </c>
      <c r="O271" s="57"/>
      <c r="P271" s="16"/>
      <c r="Q271" s="16"/>
      <c r="R271" s="94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130</v>
      </c>
      <c r="B272" s="159">
        <v>42877</v>
      </c>
      <c r="C272" s="159"/>
      <c r="D272" s="160" t="s">
        <v>383</v>
      </c>
      <c r="E272" s="161" t="s">
        <v>624</v>
      </c>
      <c r="F272" s="162">
        <v>127.6</v>
      </c>
      <c r="G272" s="163"/>
      <c r="H272" s="163">
        <v>138</v>
      </c>
      <c r="I272" s="163">
        <v>190</v>
      </c>
      <c r="J272" s="385" t="s">
        <v>3405</v>
      </c>
      <c r="K272" s="183">
        <f t="shared" si="120"/>
        <v>10.400000000000006</v>
      </c>
      <c r="L272" s="184">
        <f t="shared" si="121"/>
        <v>8.1504702194357417E-2</v>
      </c>
      <c r="M272" s="162" t="s">
        <v>600</v>
      </c>
      <c r="N272" s="185">
        <v>43774</v>
      </c>
      <c r="O272" s="57"/>
      <c r="P272" s="16"/>
      <c r="Q272" s="16"/>
      <c r="R272" s="17" t="s">
        <v>754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1">
        <v>131</v>
      </c>
      <c r="B273" s="195">
        <v>43158</v>
      </c>
      <c r="C273" s="195"/>
      <c r="D273" s="192" t="s">
        <v>755</v>
      </c>
      <c r="E273" s="196" t="s">
        <v>624</v>
      </c>
      <c r="F273" s="197">
        <v>317</v>
      </c>
      <c r="G273" s="196"/>
      <c r="H273" s="196"/>
      <c r="I273" s="225">
        <v>398</v>
      </c>
      <c r="J273" s="238" t="s">
        <v>602</v>
      </c>
      <c r="K273" s="194"/>
      <c r="L273" s="193"/>
      <c r="M273" s="224" t="s">
        <v>602</v>
      </c>
      <c r="N273" s="223"/>
      <c r="O273" s="57"/>
      <c r="P273" s="16"/>
      <c r="Q273" s="16"/>
      <c r="R273" s="94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132</v>
      </c>
      <c r="B274" s="164">
        <v>43164</v>
      </c>
      <c r="C274" s="164"/>
      <c r="D274" s="165" t="s">
        <v>135</v>
      </c>
      <c r="E274" s="166" t="s">
        <v>624</v>
      </c>
      <c r="F274" s="167">
        <f>510-14.4</f>
        <v>495.6</v>
      </c>
      <c r="G274" s="166"/>
      <c r="H274" s="166">
        <v>350</v>
      </c>
      <c r="I274" s="186">
        <v>672</v>
      </c>
      <c r="J274" s="384" t="s">
        <v>3462</v>
      </c>
      <c r="K274" s="134">
        <f t="shared" ref="K274" si="124">H274-F274</f>
        <v>-145.60000000000002</v>
      </c>
      <c r="L274" s="135">
        <f t="shared" ref="L274" si="125">K274/F274</f>
        <v>-0.29378531073446329</v>
      </c>
      <c r="M274" s="136" t="s">
        <v>664</v>
      </c>
      <c r="N274" s="137">
        <v>43887</v>
      </c>
      <c r="O274" s="57"/>
      <c r="P274" s="16"/>
      <c r="Q274" s="16"/>
      <c r="R274" s="17" t="s">
        <v>754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9">
        <v>133</v>
      </c>
      <c r="B275" s="164">
        <v>43237</v>
      </c>
      <c r="C275" s="164"/>
      <c r="D275" s="165" t="s">
        <v>489</v>
      </c>
      <c r="E275" s="166" t="s">
        <v>624</v>
      </c>
      <c r="F275" s="167">
        <v>230.3</v>
      </c>
      <c r="G275" s="166"/>
      <c r="H275" s="166">
        <v>102.5</v>
      </c>
      <c r="I275" s="186">
        <v>348</v>
      </c>
      <c r="J275" s="384" t="s">
        <v>3483</v>
      </c>
      <c r="K275" s="134">
        <f t="shared" ref="K275" si="126">H275-F275</f>
        <v>-127.80000000000001</v>
      </c>
      <c r="L275" s="135">
        <f t="shared" ref="L275" si="127">K275/F275</f>
        <v>-0.55492835432045162</v>
      </c>
      <c r="M275" s="136" t="s">
        <v>664</v>
      </c>
      <c r="N275" s="137">
        <v>43896</v>
      </c>
      <c r="O275" s="57"/>
      <c r="P275" s="16"/>
      <c r="Q275" s="16"/>
      <c r="R275" s="17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5">
        <v>134</v>
      </c>
      <c r="B276" s="198">
        <v>43258</v>
      </c>
      <c r="C276" s="198"/>
      <c r="D276" s="201" t="s">
        <v>449</v>
      </c>
      <c r="E276" s="199" t="s">
        <v>624</v>
      </c>
      <c r="F276" s="197">
        <f>342.5-5.1</f>
        <v>337.4</v>
      </c>
      <c r="G276" s="199"/>
      <c r="H276" s="199"/>
      <c r="I276" s="226">
        <v>439</v>
      </c>
      <c r="J276" s="238" t="s">
        <v>602</v>
      </c>
      <c r="K276" s="228"/>
      <c r="L276" s="229"/>
      <c r="M276" s="227" t="s">
        <v>602</v>
      </c>
      <c r="N276" s="230"/>
      <c r="O276" s="57"/>
      <c r="P276" s="16"/>
      <c r="Q276" s="16"/>
      <c r="R276" s="94" t="s">
        <v>754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5">
        <v>135</v>
      </c>
      <c r="B277" s="198">
        <v>43285</v>
      </c>
      <c r="C277" s="198"/>
      <c r="D277" s="202" t="s">
        <v>49</v>
      </c>
      <c r="E277" s="199" t="s">
        <v>624</v>
      </c>
      <c r="F277" s="197">
        <f>127.5-5.53</f>
        <v>121.97</v>
      </c>
      <c r="G277" s="199"/>
      <c r="H277" s="199"/>
      <c r="I277" s="226">
        <v>170</v>
      </c>
      <c r="J277" s="238" t="s">
        <v>602</v>
      </c>
      <c r="K277" s="228"/>
      <c r="L277" s="229"/>
      <c r="M277" s="227" t="s">
        <v>602</v>
      </c>
      <c r="N277" s="230"/>
      <c r="O277" s="57"/>
      <c r="P277" s="16"/>
      <c r="Q277" s="16"/>
      <c r="R277" s="342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9">
        <v>136</v>
      </c>
      <c r="B278" s="164">
        <v>43294</v>
      </c>
      <c r="C278" s="164"/>
      <c r="D278" s="165" t="s">
        <v>243</v>
      </c>
      <c r="E278" s="166" t="s">
        <v>624</v>
      </c>
      <c r="F278" s="167">
        <v>46.5</v>
      </c>
      <c r="G278" s="166"/>
      <c r="H278" s="166">
        <v>17</v>
      </c>
      <c r="I278" s="186">
        <v>59</v>
      </c>
      <c r="J278" s="384" t="s">
        <v>3461</v>
      </c>
      <c r="K278" s="134">
        <f t="shared" ref="K278" si="128">H278-F278</f>
        <v>-29.5</v>
      </c>
      <c r="L278" s="135">
        <f t="shared" ref="L278" si="129">K278/F278</f>
        <v>-0.63440860215053763</v>
      </c>
      <c r="M278" s="136" t="s">
        <v>664</v>
      </c>
      <c r="N278" s="137">
        <v>43887</v>
      </c>
      <c r="O278" s="57"/>
      <c r="P278" s="16"/>
      <c r="Q278" s="16"/>
      <c r="R278" s="17" t="s">
        <v>752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1">
        <v>137</v>
      </c>
      <c r="B279" s="195">
        <v>43396</v>
      </c>
      <c r="C279" s="195"/>
      <c r="D279" s="202" t="s">
        <v>425</v>
      </c>
      <c r="E279" s="199" t="s">
        <v>624</v>
      </c>
      <c r="F279" s="200">
        <v>156.5</v>
      </c>
      <c r="G279" s="199"/>
      <c r="H279" s="199"/>
      <c r="I279" s="226">
        <v>191</v>
      </c>
      <c r="J279" s="238" t="s">
        <v>602</v>
      </c>
      <c r="K279" s="228"/>
      <c r="L279" s="229"/>
      <c r="M279" s="227" t="s">
        <v>602</v>
      </c>
      <c r="N279" s="230"/>
      <c r="O279" s="57"/>
      <c r="P279" s="16"/>
      <c r="Q279" s="16"/>
      <c r="R279" s="344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1">
        <v>138</v>
      </c>
      <c r="B280" s="195">
        <v>43439</v>
      </c>
      <c r="C280" s="195"/>
      <c r="D280" s="202" t="s">
        <v>330</v>
      </c>
      <c r="E280" s="199" t="s">
        <v>624</v>
      </c>
      <c r="F280" s="200">
        <v>259.5</v>
      </c>
      <c r="G280" s="199"/>
      <c r="H280" s="199"/>
      <c r="I280" s="226">
        <v>321</v>
      </c>
      <c r="J280" s="238" t="s">
        <v>602</v>
      </c>
      <c r="K280" s="228"/>
      <c r="L280" s="229"/>
      <c r="M280" s="227" t="s">
        <v>602</v>
      </c>
      <c r="N280" s="230"/>
      <c r="O280" s="16"/>
      <c r="P280" s="16"/>
      <c r="Q280" s="16"/>
      <c r="R280" s="342" t="s">
        <v>754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139</v>
      </c>
      <c r="B281" s="164">
        <v>43439</v>
      </c>
      <c r="C281" s="164"/>
      <c r="D281" s="165" t="s">
        <v>776</v>
      </c>
      <c r="E281" s="166" t="s">
        <v>624</v>
      </c>
      <c r="F281" s="166">
        <v>715</v>
      </c>
      <c r="G281" s="166"/>
      <c r="H281" s="166">
        <v>445</v>
      </c>
      <c r="I281" s="186">
        <v>840</v>
      </c>
      <c r="J281" s="138" t="s">
        <v>2995</v>
      </c>
      <c r="K281" s="134">
        <f t="shared" ref="K281:K284" si="130">H281-F281</f>
        <v>-270</v>
      </c>
      <c r="L281" s="135">
        <f t="shared" ref="L281:L284" si="131">K281/F281</f>
        <v>-0.3776223776223776</v>
      </c>
      <c r="M281" s="136" t="s">
        <v>664</v>
      </c>
      <c r="N281" s="137">
        <v>43800</v>
      </c>
      <c r="O281" s="57"/>
      <c r="P281" s="16"/>
      <c r="Q281" s="16"/>
      <c r="R281" s="17" t="s">
        <v>752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6">
        <v>140</v>
      </c>
      <c r="B282" s="207">
        <v>43469</v>
      </c>
      <c r="C282" s="207"/>
      <c r="D282" s="155" t="s">
        <v>145</v>
      </c>
      <c r="E282" s="208" t="s">
        <v>624</v>
      </c>
      <c r="F282" s="208">
        <v>875</v>
      </c>
      <c r="G282" s="208"/>
      <c r="H282" s="208">
        <v>1165</v>
      </c>
      <c r="I282" s="232">
        <v>1185</v>
      </c>
      <c r="J282" s="141" t="s">
        <v>3490</v>
      </c>
      <c r="K282" s="128">
        <f t="shared" si="130"/>
        <v>290</v>
      </c>
      <c r="L282" s="129">
        <f t="shared" si="131"/>
        <v>0.33142857142857141</v>
      </c>
      <c r="M282" s="130" t="s">
        <v>600</v>
      </c>
      <c r="N282" s="362">
        <v>43847</v>
      </c>
      <c r="O282" s="57"/>
      <c r="P282" s="16"/>
      <c r="Q282" s="16"/>
      <c r="R282" s="17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141</v>
      </c>
      <c r="B283" s="207">
        <v>43559</v>
      </c>
      <c r="C283" s="207"/>
      <c r="D283" s="413" t="s">
        <v>345</v>
      </c>
      <c r="E283" s="208" t="s">
        <v>624</v>
      </c>
      <c r="F283" s="208">
        <f>387-14.63</f>
        <v>372.37</v>
      </c>
      <c r="G283" s="208"/>
      <c r="H283" s="208">
        <v>490</v>
      </c>
      <c r="I283" s="232">
        <v>490</v>
      </c>
      <c r="J283" s="141" t="s">
        <v>683</v>
      </c>
      <c r="K283" s="128">
        <f t="shared" si="130"/>
        <v>117.63</v>
      </c>
      <c r="L283" s="129">
        <f t="shared" si="131"/>
        <v>0.31589548030185027</v>
      </c>
      <c r="M283" s="130" t="s">
        <v>600</v>
      </c>
      <c r="N283" s="362">
        <v>43850</v>
      </c>
      <c r="O283" s="57"/>
      <c r="P283" s="16"/>
      <c r="Q283" s="16"/>
      <c r="R283" s="17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142</v>
      </c>
      <c r="B284" s="164">
        <v>43578</v>
      </c>
      <c r="C284" s="164"/>
      <c r="D284" s="165" t="s">
        <v>777</v>
      </c>
      <c r="E284" s="166" t="s">
        <v>601</v>
      </c>
      <c r="F284" s="166">
        <v>220</v>
      </c>
      <c r="G284" s="166"/>
      <c r="H284" s="166">
        <v>127.5</v>
      </c>
      <c r="I284" s="186">
        <v>284</v>
      </c>
      <c r="J284" s="384" t="s">
        <v>3484</v>
      </c>
      <c r="K284" s="134">
        <f t="shared" si="130"/>
        <v>-92.5</v>
      </c>
      <c r="L284" s="135">
        <f t="shared" si="131"/>
        <v>-0.42045454545454547</v>
      </c>
      <c r="M284" s="136" t="s">
        <v>664</v>
      </c>
      <c r="N284" s="137">
        <v>43896</v>
      </c>
      <c r="O284" s="57"/>
      <c r="P284" s="16"/>
      <c r="Q284" s="16"/>
      <c r="R284" s="17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143</v>
      </c>
      <c r="B285" s="207">
        <v>43622</v>
      </c>
      <c r="C285" s="207"/>
      <c r="D285" s="413" t="s">
        <v>496</v>
      </c>
      <c r="E285" s="208" t="s">
        <v>601</v>
      </c>
      <c r="F285" s="208">
        <v>332.8</v>
      </c>
      <c r="G285" s="208"/>
      <c r="H285" s="208">
        <v>405</v>
      </c>
      <c r="I285" s="232">
        <v>419</v>
      </c>
      <c r="J285" s="141" t="s">
        <v>3491</v>
      </c>
      <c r="K285" s="128">
        <f t="shared" ref="K285" si="132">H285-F285</f>
        <v>72.199999999999989</v>
      </c>
      <c r="L285" s="129">
        <f t="shared" ref="L285" si="133">K285/F285</f>
        <v>0.21694711538461534</v>
      </c>
      <c r="M285" s="130" t="s">
        <v>600</v>
      </c>
      <c r="N285" s="362">
        <v>43860</v>
      </c>
      <c r="O285" s="57"/>
      <c r="P285" s="16"/>
      <c r="Q285" s="16"/>
      <c r="R285" s="17" t="s">
        <v>752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44">
        <v>144</v>
      </c>
      <c r="B286" s="143">
        <v>43641</v>
      </c>
      <c r="C286" s="143"/>
      <c r="D286" s="144" t="s">
        <v>139</v>
      </c>
      <c r="E286" s="145" t="s">
        <v>624</v>
      </c>
      <c r="F286" s="146">
        <v>386</v>
      </c>
      <c r="G286" s="147"/>
      <c r="H286" s="147">
        <v>395</v>
      </c>
      <c r="I286" s="147">
        <v>452</v>
      </c>
      <c r="J286" s="170" t="s">
        <v>3406</v>
      </c>
      <c r="K286" s="171">
        <f t="shared" ref="K286" si="134">H286-F286</f>
        <v>9</v>
      </c>
      <c r="L286" s="172">
        <f t="shared" ref="L286" si="135">K286/F286</f>
        <v>2.3316062176165803E-2</v>
      </c>
      <c r="M286" s="173" t="s">
        <v>709</v>
      </c>
      <c r="N286" s="174">
        <v>43868</v>
      </c>
      <c r="O286" s="16"/>
      <c r="P286" s="16"/>
      <c r="Q286" s="16"/>
      <c r="R286" s="344" t="s">
        <v>752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145</v>
      </c>
      <c r="B287" s="195">
        <v>43707</v>
      </c>
      <c r="C287" s="195"/>
      <c r="D287" s="202" t="s">
        <v>260</v>
      </c>
      <c r="E287" s="199" t="s">
        <v>624</v>
      </c>
      <c r="F287" s="199" t="s">
        <v>756</v>
      </c>
      <c r="G287" s="199"/>
      <c r="H287" s="199"/>
      <c r="I287" s="226">
        <v>190</v>
      </c>
      <c r="J287" s="238" t="s">
        <v>602</v>
      </c>
      <c r="K287" s="228"/>
      <c r="L287" s="229"/>
      <c r="M287" s="358" t="s">
        <v>602</v>
      </c>
      <c r="N287" s="230"/>
      <c r="O287" s="16"/>
      <c r="P287" s="16"/>
      <c r="Q287" s="16"/>
      <c r="R287" s="344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146</v>
      </c>
      <c r="B288" s="207">
        <v>43731</v>
      </c>
      <c r="C288" s="207"/>
      <c r="D288" s="155" t="s">
        <v>440</v>
      </c>
      <c r="E288" s="208" t="s">
        <v>624</v>
      </c>
      <c r="F288" s="208">
        <v>235</v>
      </c>
      <c r="G288" s="208"/>
      <c r="H288" s="208">
        <v>295</v>
      </c>
      <c r="I288" s="232">
        <v>296</v>
      </c>
      <c r="J288" s="141" t="s">
        <v>3148</v>
      </c>
      <c r="K288" s="128">
        <f t="shared" ref="K288" si="136">H288-F288</f>
        <v>60</v>
      </c>
      <c r="L288" s="129">
        <f t="shared" ref="L288" si="137">K288/F288</f>
        <v>0.25531914893617019</v>
      </c>
      <c r="M288" s="130" t="s">
        <v>600</v>
      </c>
      <c r="N288" s="362">
        <v>43844</v>
      </c>
      <c r="O288" s="57"/>
      <c r="P288" s="16"/>
      <c r="Q288" s="16"/>
      <c r="R288" s="17" t="s">
        <v>752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147</v>
      </c>
      <c r="B289" s="207">
        <v>43752</v>
      </c>
      <c r="C289" s="207"/>
      <c r="D289" s="155" t="s">
        <v>2978</v>
      </c>
      <c r="E289" s="208" t="s">
        <v>624</v>
      </c>
      <c r="F289" s="208">
        <v>277.5</v>
      </c>
      <c r="G289" s="208"/>
      <c r="H289" s="208">
        <v>333</v>
      </c>
      <c r="I289" s="232">
        <v>333</v>
      </c>
      <c r="J289" s="141" t="s">
        <v>3149</v>
      </c>
      <c r="K289" s="128">
        <f t="shared" ref="K289" si="138">H289-F289</f>
        <v>55.5</v>
      </c>
      <c r="L289" s="129">
        <f t="shared" ref="L289" si="139">K289/F289</f>
        <v>0.2</v>
      </c>
      <c r="M289" s="130" t="s">
        <v>600</v>
      </c>
      <c r="N289" s="362">
        <v>43846</v>
      </c>
      <c r="O289" s="57"/>
      <c r="P289" s="16"/>
      <c r="Q289" s="16"/>
      <c r="R289" s="17" t="s">
        <v>754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6">
        <v>148</v>
      </c>
      <c r="B290" s="207">
        <v>43752</v>
      </c>
      <c r="C290" s="207"/>
      <c r="D290" s="155" t="s">
        <v>2977</v>
      </c>
      <c r="E290" s="208" t="s">
        <v>624</v>
      </c>
      <c r="F290" s="208">
        <v>930</v>
      </c>
      <c r="G290" s="208"/>
      <c r="H290" s="208">
        <v>1165</v>
      </c>
      <c r="I290" s="232">
        <v>1200</v>
      </c>
      <c r="J290" s="141" t="s">
        <v>3151</v>
      </c>
      <c r="K290" s="128">
        <f t="shared" ref="K290" si="140">H290-F290</f>
        <v>235</v>
      </c>
      <c r="L290" s="129">
        <f t="shared" ref="L290" si="141">K290/F290</f>
        <v>0.25268817204301075</v>
      </c>
      <c r="M290" s="130" t="s">
        <v>600</v>
      </c>
      <c r="N290" s="362">
        <v>43847</v>
      </c>
      <c r="O290" s="57"/>
      <c r="P290" s="16"/>
      <c r="Q290" s="16"/>
      <c r="R290" s="17" t="s">
        <v>754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1">
        <v>149</v>
      </c>
      <c r="B291" s="347">
        <v>43753</v>
      </c>
      <c r="C291" s="212"/>
      <c r="D291" s="373" t="s">
        <v>2976</v>
      </c>
      <c r="E291" s="350" t="s">
        <v>624</v>
      </c>
      <c r="F291" s="353">
        <v>111</v>
      </c>
      <c r="G291" s="350"/>
      <c r="H291" s="350"/>
      <c r="I291" s="356">
        <v>141</v>
      </c>
      <c r="J291" s="238" t="s">
        <v>602</v>
      </c>
      <c r="K291" s="238"/>
      <c r="L291" s="123"/>
      <c r="M291" s="361" t="s">
        <v>602</v>
      </c>
      <c r="N291" s="240"/>
      <c r="O291" s="16"/>
      <c r="P291" s="16"/>
      <c r="Q291" s="16"/>
      <c r="R291" s="344" t="s">
        <v>752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6">
        <v>150</v>
      </c>
      <c r="B292" s="207">
        <v>43753</v>
      </c>
      <c r="C292" s="207"/>
      <c r="D292" s="155" t="s">
        <v>2975</v>
      </c>
      <c r="E292" s="208" t="s">
        <v>624</v>
      </c>
      <c r="F292" s="209">
        <v>296</v>
      </c>
      <c r="G292" s="208"/>
      <c r="H292" s="208">
        <v>370</v>
      </c>
      <c r="I292" s="232">
        <v>370</v>
      </c>
      <c r="J292" s="141" t="s">
        <v>683</v>
      </c>
      <c r="K292" s="128">
        <f t="shared" ref="K292" si="142">H292-F292</f>
        <v>74</v>
      </c>
      <c r="L292" s="129">
        <f t="shared" ref="L292" si="143">K292/F292</f>
        <v>0.25</v>
      </c>
      <c r="M292" s="130" t="s">
        <v>600</v>
      </c>
      <c r="N292" s="362">
        <v>43853</v>
      </c>
      <c r="O292" s="57"/>
      <c r="P292" s="16"/>
      <c r="Q292" s="16"/>
      <c r="R292" s="17" t="s">
        <v>754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2">
        <v>151</v>
      </c>
      <c r="B293" s="211">
        <v>43754</v>
      </c>
      <c r="C293" s="211"/>
      <c r="D293" s="192" t="s">
        <v>2974</v>
      </c>
      <c r="E293" s="349" t="s">
        <v>624</v>
      </c>
      <c r="F293" s="352" t="s">
        <v>2940</v>
      </c>
      <c r="G293" s="349"/>
      <c r="H293" s="349"/>
      <c r="I293" s="355">
        <v>344</v>
      </c>
      <c r="J293" s="238" t="s">
        <v>602</v>
      </c>
      <c r="K293" s="241"/>
      <c r="L293" s="360"/>
      <c r="M293" s="343" t="s">
        <v>602</v>
      </c>
      <c r="N293" s="363"/>
      <c r="O293" s="16"/>
      <c r="P293" s="16"/>
      <c r="Q293" s="16"/>
      <c r="R293" s="344" t="s">
        <v>752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46">
        <v>152</v>
      </c>
      <c r="B294" s="212">
        <v>43832</v>
      </c>
      <c r="C294" s="212"/>
      <c r="D294" s="216" t="s">
        <v>2254</v>
      </c>
      <c r="E294" s="213" t="s">
        <v>624</v>
      </c>
      <c r="F294" s="214" t="s">
        <v>3136</v>
      </c>
      <c r="G294" s="213"/>
      <c r="H294" s="213"/>
      <c r="I294" s="237">
        <v>590</v>
      </c>
      <c r="J294" s="238" t="s">
        <v>602</v>
      </c>
      <c r="K294" s="238"/>
      <c r="L294" s="123"/>
      <c r="M294" s="343" t="s">
        <v>602</v>
      </c>
      <c r="N294" s="240"/>
      <c r="O294" s="16"/>
      <c r="P294" s="16"/>
      <c r="Q294" s="16"/>
      <c r="R294" s="344" t="s">
        <v>754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153</v>
      </c>
      <c r="B295" s="207">
        <v>43966</v>
      </c>
      <c r="C295" s="207"/>
      <c r="D295" s="155" t="s">
        <v>65</v>
      </c>
      <c r="E295" s="208" t="s">
        <v>624</v>
      </c>
      <c r="F295" s="209">
        <v>67.5</v>
      </c>
      <c r="G295" s="208"/>
      <c r="H295" s="208">
        <v>86</v>
      </c>
      <c r="I295" s="232">
        <v>86</v>
      </c>
      <c r="J295" s="141" t="s">
        <v>3629</v>
      </c>
      <c r="K295" s="128">
        <f t="shared" ref="K295" si="144">H295-F295</f>
        <v>18.5</v>
      </c>
      <c r="L295" s="129">
        <f t="shared" ref="L295" si="145">K295/F295</f>
        <v>0.27407407407407408</v>
      </c>
      <c r="M295" s="130" t="s">
        <v>600</v>
      </c>
      <c r="N295" s="362">
        <v>44008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>
        <v>154</v>
      </c>
      <c r="B296" s="3">
        <v>44035</v>
      </c>
      <c r="C296" s="212"/>
      <c r="D296" s="216" t="s">
        <v>495</v>
      </c>
      <c r="E296" s="213" t="s">
        <v>624</v>
      </c>
      <c r="F296" s="214" t="s">
        <v>3641</v>
      </c>
      <c r="G296" s="213"/>
      <c r="H296" s="213"/>
      <c r="I296" s="237">
        <v>296</v>
      </c>
      <c r="J296" s="238" t="s">
        <v>602</v>
      </c>
      <c r="K296" s="238"/>
      <c r="L296" s="123"/>
      <c r="M296" s="239"/>
      <c r="N296" s="240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Q303" s="16"/>
      <c r="R303" s="344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R304" s="344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00" t="s">
        <v>2981</v>
      </c>
      <c r="O308" s="16"/>
      <c r="P308" s="16"/>
      <c r="R308" s="344"/>
    </row>
    <row r="309" spans="1:18">
      <c r="R309" s="242"/>
    </row>
    <row r="310" spans="1:18">
      <c r="R310" s="242"/>
    </row>
    <row r="311" spans="1:18"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19" spans="1:18">
      <c r="R319" s="242"/>
    </row>
    <row r="325" spans="1:1">
      <c r="A325" s="217"/>
    </row>
    <row r="326" spans="1:1">
      <c r="A326" s="217"/>
    </row>
    <row r="327" spans="1:1">
      <c r="A327" s="213"/>
    </row>
  </sheetData>
  <autoFilter ref="R1:R327"/>
  <mergeCells count="5">
    <mergeCell ref="A117:A118"/>
    <mergeCell ref="B117:B118"/>
    <mergeCell ref="J117:J118"/>
    <mergeCell ref="O117:O118"/>
    <mergeCell ref="P117:P11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2020-09-01T02:53:50Z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